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BF9607-FED8-45AA-B8C3-DEECD4A56450}" xr6:coauthVersionLast="47" xr6:coauthVersionMax="47" xr10:uidLastSave="{00000000-0000-0000-0000-000000000000}"/>
  <bookViews>
    <workbookView xWindow="-120" yWindow="-120" windowWidth="38640" windowHeight="15720" tabRatio="908" activeTab="2"/>
  </bookViews>
  <sheets>
    <sheet name="C&amp;P comm" sheetId="42" r:id="rId1"/>
    <sheet name="Actuals" sheetId="4" state="hidden" r:id="rId2"/>
    <sheet name="Crude - Physical" sheetId="43" r:id="rId3"/>
    <sheet name="Crude - Financial" sheetId="38" r:id="rId4"/>
    <sheet name="Coal" sheetId="25" state="hidden" r:id="rId5"/>
    <sheet name="Coal2" sheetId="26" state="hidden" r:id="rId6"/>
    <sheet name="Emissions" sheetId="27" state="hidden" r:id="rId7"/>
    <sheet name="Emissions2" sheetId="28" state="hidden" r:id="rId8"/>
    <sheet name="Crude - Mgmt" sheetId="40" r:id="rId9"/>
    <sheet name="Distillates" sheetId="29" r:id="rId10"/>
    <sheet name="Fuel Oil" sheetId="31" r:id="rId11"/>
    <sheet name="Gasoline" sheetId="33" r:id="rId12"/>
    <sheet name="LPG" sheetId="44" r:id="rId13"/>
    <sheet name="Petchem" sheetId="45" r:id="rId14"/>
    <sheet name="Pan Nat" sheetId="46" r:id="rId15"/>
    <sheet name="Finland" sheetId="47" r:id="rId16"/>
    <sheet name="FGH" sheetId="48" r:id="rId17"/>
    <sheet name="Other" sheetId="49" r:id="rId18"/>
    <sheet name="Orig" sheetId="50" r:id="rId19"/>
    <sheet name="Timber" sheetId="51" r:id="rId20"/>
  </sheets>
  <externalReferences>
    <externalReference r:id="rId21"/>
  </externalReferences>
  <definedNames>
    <definedName name="_xlnm.Criteria">#REF!</definedName>
    <definedName name="CriteriaAll">#REF!</definedName>
    <definedName name="CriteriaForUK">#REF!</definedName>
    <definedName name="DealMakerTable">#REF!</definedName>
    <definedName name="Hedge_Beta">#REF!</definedName>
    <definedName name="Hedge_Daily_P_L">#REF!</definedName>
    <definedName name="Hedge_QTD_P_L">#REF!</definedName>
    <definedName name="HedgeNames">#REF!</definedName>
    <definedName name="HedgeUsedMarketValue">#REF!</definedName>
    <definedName name="IndexLivePercentChange">#REF!</definedName>
    <definedName name="IndexSummaryTable">#REF!</definedName>
    <definedName name="IndexTags">#REF!</definedName>
    <definedName name="IndexValues">#REF!</definedName>
    <definedName name="NAMEECM_Non_SLP_Total">#REF!</definedName>
    <definedName name="NAMEECM_SLP_Total">#REF!</definedName>
    <definedName name="NAMEEnron_Asia_Pacific_Total">#REF!</definedName>
    <definedName name="NAMEEnron_Broadband_Svcs._Total">#REF!</definedName>
    <definedName name="NAMEEnron_CALME_Total">#REF!</definedName>
    <definedName name="NAMEEnron_Corp._Total">#REF!</definedName>
    <definedName name="NAMEEnron_Europe_Total">#REF!</definedName>
    <definedName name="NAMEEnron_NA_Accrual_Income">#REF!</definedName>
    <definedName name="NAMEEnron_NA_Funding_Cost">#REF!</definedName>
    <definedName name="NAMEEnron_NA_Int_l_Total">#REF!</definedName>
    <definedName name="NAMEEnron_NA_Total">#REF!</definedName>
    <definedName name="NAMEEnron_Networks_Total">#REF!</definedName>
    <definedName name="NAMEEnron_South_America_Total">#REF!</definedName>
    <definedName name="NAMEGrand_Total">#REF!</definedName>
    <definedName name="NAMEPortfolio_Insurance">#REF!</definedName>
    <definedName name="PL_Date">#REF!</definedName>
    <definedName name="Position">#REF!</definedName>
    <definedName name="Pricing_Type_Options">#REF!</definedName>
    <definedName name="PricingTypeOptions">#REF!</definedName>
    <definedName name="_xlnm.Print_Area" localSheetId="1">Actuals!$1:$1048576</definedName>
    <definedName name="_xlnm.Print_Area" localSheetId="4">Coal!$A$1:$H$38</definedName>
    <definedName name="_xlnm.Print_Area" localSheetId="5">Coal2!$A$1:$H$38</definedName>
    <definedName name="_xlnm.Print_Area" localSheetId="3">'Crude - Financial'!$A$1:$H$38</definedName>
    <definedName name="_xlnm.Print_Area" localSheetId="8">'Crude - Mgmt'!$A$1:$H$38</definedName>
    <definedName name="_xlnm.Print_Area" localSheetId="2">'Crude - Physical'!$A$1:$H$38</definedName>
    <definedName name="_xlnm.Print_Area" localSheetId="9">Distillates!$A$1:$H$38</definedName>
    <definedName name="_xlnm.Print_Area" localSheetId="6">Emissions!$A$1:$H$38</definedName>
    <definedName name="_xlnm.Print_Area" localSheetId="7">Emissions2!$A$1:$H$38</definedName>
    <definedName name="_xlnm.Print_Area" localSheetId="16">FGH!$A$1:$H$38</definedName>
    <definedName name="_xlnm.Print_Area" localSheetId="15">Finland!$A$1:$H$38</definedName>
    <definedName name="_xlnm.Print_Area" localSheetId="10">'Fuel Oil'!$A$1:$H$38</definedName>
    <definedName name="_xlnm.Print_Area" localSheetId="11">Gasoline!$A$1:$H$38</definedName>
    <definedName name="_xlnm.Print_Area" localSheetId="12">LPG!$A$1:$H$38</definedName>
    <definedName name="_xlnm.Print_Area" localSheetId="18">Orig!$A$1:$H$38</definedName>
    <definedName name="_xlnm.Print_Area" localSheetId="17">Other!$A$1:$H$38</definedName>
    <definedName name="_xlnm.Print_Area" localSheetId="14">'Pan Nat'!$A$1:$H$38</definedName>
    <definedName name="_xlnm.Print_Area" localSheetId="13">Petchem!$A$1:$H$38</definedName>
    <definedName name="_xlnm.Print_Area" localSheetId="19">Timber!$A$1:$H$38</definedName>
    <definedName name="StockPriceTable">#REF!</definedName>
    <definedName name="SummaryPivotPoint">#REF!</definedName>
    <definedName name="Z_83874C97_8BB7_11D2_9732_00104B678AA7_.wvu.Cols" hidden="1">#REF!,#REF!,#REF!,#REF!</definedName>
    <definedName name="Z_83874C97_8BB7_11D2_9732_00104B678AA7_.wvu.PrintArea" hidden="1">#REF!</definedName>
    <definedName name="Z_83874C97_8BB7_11D2_9732_00104B678AA7_.wvu.PrintTitles" hidden="1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4" l="1"/>
  <c r="N7" i="4"/>
  <c r="O7" i="4"/>
  <c r="P7" i="4"/>
  <c r="Q7" i="4"/>
  <c r="Q8" i="4"/>
  <c r="Q9" i="4"/>
  <c r="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B12" i="4"/>
  <c r="C12" i="4"/>
  <c r="D12" i="4"/>
  <c r="E12" i="4"/>
  <c r="F12" i="4"/>
  <c r="G12" i="4"/>
  <c r="H12" i="4"/>
  <c r="I12" i="4"/>
  <c r="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B17" i="4"/>
  <c r="C17" i="4"/>
  <c r="D17" i="4"/>
  <c r="E17" i="4"/>
  <c r="F17" i="4"/>
  <c r="G17" i="4"/>
  <c r="H17" i="4"/>
  <c r="I17" i="4"/>
  <c r="Q17" i="4"/>
  <c r="N18" i="4"/>
  <c r="O18" i="4"/>
  <c r="P18" i="4"/>
  <c r="Q18" i="4"/>
  <c r="Q19" i="4"/>
  <c r="Q20" i="4"/>
  <c r="Q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B23" i="4"/>
  <c r="C23" i="4"/>
  <c r="D23" i="4"/>
  <c r="E23" i="4"/>
  <c r="F23" i="4"/>
  <c r="G23" i="4"/>
  <c r="H23" i="4"/>
  <c r="I23" i="4"/>
  <c r="Q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Q29" i="4"/>
  <c r="Q30" i="4"/>
  <c r="Q31" i="4"/>
  <c r="Q32" i="4"/>
  <c r="Q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Q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Q35" i="4"/>
  <c r="P19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</calcChain>
</file>

<file path=xl/sharedStrings.xml><?xml version="1.0" encoding="utf-8"?>
<sst xmlns="http://schemas.openxmlformats.org/spreadsheetml/2006/main" count="179" uniqueCount="52">
  <si>
    <t>Liquids</t>
  </si>
  <si>
    <t>Coal</t>
  </si>
  <si>
    <t>Weather</t>
  </si>
  <si>
    <t>Emissions</t>
  </si>
  <si>
    <t>Expansion of Existing Business</t>
  </si>
  <si>
    <t>EBIT</t>
  </si>
  <si>
    <t>Financial Trading</t>
  </si>
  <si>
    <t>Gross Margin</t>
  </si>
  <si>
    <t>Coal and Emissions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</si>
  <si>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</si>
  <si>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</si>
  <si>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</si>
  <si>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</si>
  <si>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</si>
  <si>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</si>
  <si>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</si>
  <si>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</si>
  <si>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</si>
  <si>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</si>
  <si>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</si>
  <si>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</si>
  <si>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TOTAL</t>
  </si>
  <si>
    <t>Subtotal Commercial</t>
  </si>
  <si>
    <t>($000's)</t>
  </si>
  <si>
    <t>2001 Q1</t>
  </si>
  <si>
    <t>Deal count</t>
  </si>
  <si>
    <t>2001 Q2</t>
  </si>
  <si>
    <t>2001 Q3 **</t>
  </si>
  <si>
    <t>2001 Q3 *</t>
  </si>
  <si>
    <t>2000 Q4 *</t>
  </si>
  <si>
    <t>C&amp;P w/o Timber</t>
  </si>
  <si>
    <t>CRUDE &amp; PRODUCTS GROSS MARGIN</t>
  </si>
  <si>
    <t>$ in 000's</t>
  </si>
  <si>
    <t>Crude - Physical</t>
  </si>
  <si>
    <t>Crude - Financial</t>
  </si>
  <si>
    <t xml:space="preserve">Crude - Mgmt </t>
  </si>
  <si>
    <t>Distillates</t>
  </si>
  <si>
    <t>Fuel Oil/Resid</t>
  </si>
  <si>
    <t>Gasoline</t>
  </si>
  <si>
    <t>LPG's</t>
  </si>
  <si>
    <t>Petchems/Plastics</t>
  </si>
  <si>
    <t>Pan Nat</t>
  </si>
  <si>
    <t>Finland</t>
  </si>
  <si>
    <t>FGH</t>
  </si>
  <si>
    <t>Other</t>
  </si>
  <si>
    <t>Total</t>
  </si>
  <si>
    <t>Check Totals</t>
  </si>
  <si>
    <t>Crude - Mgmt</t>
  </si>
  <si>
    <t>Fuel Oil/Residual</t>
  </si>
  <si>
    <t>Origination</t>
  </si>
  <si>
    <t>Timber</t>
  </si>
  <si>
    <t>2001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</si>
</sst>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83" formatCode="0.00_)"/>
    <numFmt numFmtId="184" formatCode="#,###.000_);\(#,##0.000\);\ \-\ _ "/>
    <numFmt numFmtId="185" formatCode="0.0_;"/>
    <numFmt numFmtId="186" formatCode="&quot;$&quot;\ \ \ #,##0.00_);\(&quot;$&quot;\ \ \ #,##0.00\);&quot;$&quot;\ \ \ \ \ \ \ \ \ \ \-"/>
    <numFmt numFmtId="187" formatCode="#,##0.0000_);\(#,##0.0000\);_ \-\ \ "/>
    <numFmt numFmtId="188" formatCode="0.0_%;\(0.0\)%;\ \-\ \ \ "/>
    <numFmt numFmtId="189" formatCode="0.0%_);\(0.0\)%;\ \-"/>
  </numFmts>
  <fonts count="24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8"/>
      <name val="Arial"/>
      <family val="2"/>
    </font>
    <font>
      <b/>
      <sz val="26"/>
      <name val="Arial"/>
      <family val="2"/>
    </font>
    <font>
      <sz val="10"/>
      <name val="Tahoma"/>
    </font>
    <font>
      <sz val="11"/>
      <name val="Arial Narrow"/>
      <family val="2"/>
    </font>
    <font>
      <sz val="20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i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2"/>
      <name val="Arial Narrow"/>
      <family val="2"/>
    </font>
    <font>
      <sz val="10"/>
      <name val="Tahoma"/>
      <family val="2"/>
    </font>
    <font>
      <sz val="11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0" fontId="0" fillId="0" borderId="0"/>
    <xf numFmtId="186" fontId="1" fillId="2" borderId="1">
      <alignment horizontal="center" vertical="center"/>
    </xf>
    <xf numFmtId="0" fontId="1" fillId="0" borderId="0" applyFill="0" applyBorder="0" applyAlignment="0"/>
    <xf numFmtId="43" fontId="1" fillId="0" borderId="0" applyFont="0" applyFill="0" applyBorder="0" applyAlignment="0" applyProtection="0"/>
    <xf numFmtId="6" fontId="8" fillId="0" borderId="0">
      <protection locked="0"/>
    </xf>
    <xf numFmtId="187" fontId="1" fillId="0" borderId="0">
      <protection locked="0"/>
    </xf>
    <xf numFmtId="38" fontId="9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2" fillId="0" borderId="2" applyNumberFormat="0" applyAlignment="0" applyProtection="0">
      <alignment horizontal="left" vertical="center"/>
    </xf>
    <xf numFmtId="0" fontId="2" fillId="0" borderId="3">
      <alignment horizontal="left" vertical="center"/>
    </xf>
    <xf numFmtId="0" fontId="1" fillId="0" borderId="0">
      <protection locked="0"/>
    </xf>
    <xf numFmtId="0" fontId="1" fillId="0" borderId="0">
      <protection locked="0"/>
    </xf>
    <xf numFmtId="0" fontId="11" fillId="0" borderId="4" applyNumberFormat="0" applyFill="0" applyAlignment="0" applyProtection="0"/>
    <xf numFmtId="10" fontId="9" fillId="4" borderId="5" applyNumberFormat="0" applyBorder="0" applyAlignment="0" applyProtection="0"/>
    <xf numFmtId="37" fontId="12" fillId="0" borderId="0"/>
    <xf numFmtId="183" fontId="13" fillId="0" borderId="0"/>
    <xf numFmtId="0" fontId="5" fillId="0" borderId="0"/>
    <xf numFmtId="0" fontId="5" fillId="0" borderId="0"/>
    <xf numFmtId="10" fontId="1" fillId="0" borderId="0" applyFont="0" applyFill="0" applyBorder="0" applyAlignment="0" applyProtection="0"/>
    <xf numFmtId="0" fontId="1" fillId="0" borderId="6">
      <protection locked="0"/>
    </xf>
    <xf numFmtId="37" fontId="9" fillId="5" borderId="0" applyNumberFormat="0" applyBorder="0" applyAlignment="0" applyProtection="0"/>
    <xf numFmtId="37" fontId="14" fillId="0" borderId="0"/>
    <xf numFmtId="37" fontId="14" fillId="3" borderId="0" applyNumberFormat="0" applyBorder="0" applyAlignment="0" applyProtection="0"/>
    <xf numFmtId="3" fontId="15" fillId="0" borderId="4" applyProtection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0" fontId="16" fillId="0" borderId="0"/>
  </cellStyleXfs>
  <cellXfs count="41">
    <xf numFmtId="0" fontId="0" fillId="0" borderId="0" xfId="0"/>
    <xf numFmtId="0" fontId="19" fillId="0" borderId="0" xfId="17" applyFont="1" applyBorder="1"/>
    <xf numFmtId="0" fontId="19" fillId="0" borderId="0" xfId="17" applyFont="1"/>
    <xf numFmtId="0" fontId="20" fillId="0" borderId="0" xfId="17" applyFont="1" applyBorder="1"/>
    <xf numFmtId="0" fontId="6" fillId="0" borderId="0" xfId="16" applyFont="1" applyBorder="1"/>
    <xf numFmtId="165" fontId="6" fillId="0" borderId="0" xfId="3" applyNumberFormat="1" applyFont="1" applyBorder="1"/>
    <xf numFmtId="37" fontId="19" fillId="0" borderId="0" xfId="17" applyNumberFormat="1" applyFont="1" applyBorder="1"/>
    <xf numFmtId="165" fontId="6" fillId="0" borderId="0" xfId="3" applyNumberFormat="1" applyFont="1" applyFill="1" applyBorder="1"/>
    <xf numFmtId="17" fontId="0" fillId="0" borderId="0" xfId="0" applyNumberFormat="1"/>
    <xf numFmtId="164" fontId="0" fillId="0" borderId="0" xfId="3" applyNumberFormat="1" applyFont="1"/>
    <xf numFmtId="164" fontId="21" fillId="0" borderId="0" xfId="3" applyNumberFormat="1" applyFont="1"/>
    <xf numFmtId="0" fontId="0" fillId="0" borderId="0" xfId="0" applyFill="1" applyBorder="1"/>
    <xf numFmtId="37" fontId="20" fillId="0" borderId="7" xfId="17" applyNumberFormat="1" applyFont="1" applyBorder="1" applyAlignment="1"/>
    <xf numFmtId="0" fontId="17" fillId="0" borderId="8" xfId="17" quotePrefix="1" applyFont="1" applyBorder="1"/>
    <xf numFmtId="0" fontId="18" fillId="0" borderId="3" xfId="17" applyFont="1" applyBorder="1" applyAlignment="1">
      <alignment horizontal="centerContinuous"/>
    </xf>
    <xf numFmtId="0" fontId="18" fillId="0" borderId="9" xfId="17" applyFont="1" applyBorder="1" applyAlignment="1">
      <alignment horizontal="centerContinuous"/>
    </xf>
    <xf numFmtId="0" fontId="20" fillId="0" borderId="10" xfId="17" applyFont="1" applyBorder="1"/>
    <xf numFmtId="0" fontId="18" fillId="0" borderId="5" xfId="17" applyFont="1" applyBorder="1"/>
    <xf numFmtId="37" fontId="20" fillId="0" borderId="10" xfId="17" applyNumberFormat="1" applyFont="1" applyBorder="1" applyAlignment="1"/>
    <xf numFmtId="37" fontId="18" fillId="0" borderId="5" xfId="17" applyNumberFormat="1" applyFont="1" applyBorder="1" applyAlignment="1"/>
    <xf numFmtId="37" fontId="20" fillId="0" borderId="10" xfId="0" applyNumberFormat="1" applyFont="1" applyBorder="1" applyAlignment="1"/>
    <xf numFmtId="0" fontId="18" fillId="0" borderId="5" xfId="17" applyFont="1" applyBorder="1" applyAlignment="1">
      <alignment horizontal="right"/>
    </xf>
    <xf numFmtId="0" fontId="18" fillId="0" borderId="9" xfId="17" applyFont="1" applyBorder="1" applyAlignment="1">
      <alignment horizontal="right"/>
    </xf>
    <xf numFmtId="0" fontId="0" fillId="0" borderId="0" xfId="0" applyBorder="1"/>
    <xf numFmtId="37" fontId="19" fillId="0" borderId="0" xfId="17" applyNumberFormat="1" applyFont="1"/>
    <xf numFmtId="0" fontId="18" fillId="0" borderId="9" xfId="17" quotePrefix="1" applyFont="1" applyBorder="1" applyAlignment="1">
      <alignment horizontal="right"/>
    </xf>
    <xf numFmtId="0" fontId="22" fillId="0" borderId="0" xfId="0" quotePrefix="1" applyFont="1" applyAlignment="1">
      <alignment horizontal="left"/>
    </xf>
    <xf numFmtId="0" fontId="18" fillId="0" borderId="5" xfId="17" quotePrefix="1" applyFont="1" applyBorder="1" applyAlignment="1">
      <alignment horizontal="right"/>
    </xf>
    <xf numFmtId="37" fontId="20" fillId="0" borderId="0" xfId="17" applyNumberFormat="1" applyFont="1" applyBorder="1"/>
    <xf numFmtId="0" fontId="23" fillId="0" borderId="0" xfId="0" applyFont="1"/>
    <xf numFmtId="0" fontId="0" fillId="0" borderId="0" xfId="0" applyAlignment="1">
      <alignment horizontal="right"/>
    </xf>
    <xf numFmtId="164" fontId="1" fillId="0" borderId="0" xfId="3" applyNumberFormat="1"/>
    <xf numFmtId="0" fontId="0" fillId="0" borderId="8" xfId="0" applyBorder="1"/>
    <xf numFmtId="164" fontId="1" fillId="0" borderId="3" xfId="3" applyNumberFormat="1" applyBorder="1"/>
    <xf numFmtId="164" fontId="1" fillId="0" borderId="9" xfId="3" applyNumberFormat="1" applyBorder="1"/>
    <xf numFmtId="0" fontId="3" fillId="6" borderId="8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</cellXfs>
  <cellStyles count="29">
    <cellStyle name="Actual Date" xfId="1"/>
    <cellStyle name="Calc Currency (0)" xfId="2"/>
    <cellStyle name="Comma" xfId="3" builtin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~0007077" xfId="16"/>
    <cellStyle name="Normal_98 99 00 Actual EBIT-Laurel" xfId="17"/>
    <cellStyle name="Percent [2]" xfId="18"/>
    <cellStyle name="Total" xfId="19" builtinId="25" customBuiltin="1"/>
    <cellStyle name="Unprot" xfId="20"/>
    <cellStyle name="Unprot$" xfId="21"/>
    <cellStyle name="Unprot_CurrencySKorea" xfId="22"/>
    <cellStyle name="Unprotect" xfId="23"/>
    <cellStyle name="콤마 [0]_94하반기" xfId="24"/>
    <cellStyle name="콤마_94하반기" xfId="25"/>
    <cellStyle name="통화 [0]_94하반기" xfId="26"/>
    <cellStyle name="통화_94하반기" xfId="27"/>
    <cellStyle name="표준_Ⅰ.경영실적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341050251225079E-2"/>
          <c:y val="3.1055963412193105E-2"/>
          <c:w val="0.9664745340016111"/>
          <c:h val="0.830229421885962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3881-466E-B2D6-7492CD17868C}"/>
              </c:ext>
            </c:extLst>
          </c:dPt>
          <c:dPt>
            <c:idx val="1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3881-466E-B2D6-7492CD17868C}"/>
              </c:ext>
            </c:extLst>
          </c:dPt>
          <c:dPt>
            <c:idx val="2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3881-466E-B2D6-7492CD17868C}"/>
              </c:ext>
            </c:extLst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3881-466E-B2D6-7492CD17868C}"/>
              </c:ext>
            </c:extLst>
          </c:dPt>
          <c:dPt>
            <c:idx val="4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3881-466E-B2D6-7492CD17868C}"/>
              </c:ext>
            </c:extLst>
          </c:dPt>
          <c:dPt>
            <c:idx val="5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3881-466E-B2D6-7492CD17868C}"/>
              </c:ext>
            </c:extLst>
          </c:dPt>
          <c:dPt>
            <c:idx val="6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3881-466E-B2D6-7492CD17868C}"/>
              </c:ext>
            </c:extLst>
          </c:dPt>
          <c:dPt>
            <c:idx val="7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3881-466E-B2D6-7492CD17868C}"/>
              </c:ext>
            </c:extLst>
          </c:dPt>
          <c:dPt>
            <c:idx val="8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3881-466E-B2D6-7492CD17868C}"/>
              </c:ext>
            </c:extLst>
          </c:dPt>
          <c:dPt>
            <c:idx val="9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3881-466E-B2D6-7492CD17868C}"/>
              </c:ext>
            </c:extLst>
          </c:dPt>
          <c:dPt>
            <c:idx val="10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3881-466E-B2D6-7492CD17868C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7398870686681881E-2"/>
                  <c:y val="0.25465889997998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81-466E-B2D6-7492CD17868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8.323704120588038E-2"/>
                  <c:y val="0.25672929754079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81-466E-B2D6-7492CD17868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46820892127039"/>
                  <c:y val="0.240166117054293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81-466E-B2D6-7492CD17868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1156081306494595"/>
                  <c:y val="0.23395492437185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81-466E-B2D6-7492CD17868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8670536415358799"/>
                  <c:y val="0.217391743885351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81-466E-B2D6-7492CD17868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335279497425658"/>
                  <c:y val="0.24844770729754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81-466E-B2D6-7492CD17868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809271591216351"/>
                  <c:y val="0.225673334128603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81-466E-B2D6-7492CD17868C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7167656683332215"/>
                  <c:y val="0.250518104858357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81-466E-B2D6-7492CD17868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3410434773773241"/>
                  <c:y val="0.231884526811041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81-466E-B2D6-7492CD17868C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0000033869238767"/>
                  <c:y val="0.163561407304217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81-466E-B2D6-7492CD17868C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589632964704304"/>
                  <c:y val="0.312630031682743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881-466E-B2D6-7492CD17868C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2254376046771163"/>
                  <c:y val="8.281590243251495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81-466E-B2D6-7492CD17868C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9075189145586355"/>
                  <c:y val="1.863357804731586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881-466E-B2D6-7492CD17868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comm'!$C$7:$Q$7</c:f>
              <c:numCache>
                <c:formatCode>_(* #,##0_);_(* \(#,##0\);_(* "-"??_);_(@_)</c:formatCode>
                <c:ptCount val="15"/>
                <c:pt idx="1">
                  <c:v>1292.9991096777355</c:v>
                </c:pt>
                <c:pt idx="2">
                  <c:v>2537.9796965344453</c:v>
                </c:pt>
                <c:pt idx="3">
                  <c:v>2870.6700966683461</c:v>
                </c:pt>
                <c:pt idx="4">
                  <c:v>1855.1580581750632</c:v>
                </c:pt>
                <c:pt idx="5">
                  <c:v>2179.8036201792033</c:v>
                </c:pt>
                <c:pt idx="6">
                  <c:v>4072.5685243262878</c:v>
                </c:pt>
                <c:pt idx="7">
                  <c:v>1182.4714440964872</c:v>
                </c:pt>
                <c:pt idx="8">
                  <c:v>3152.305095961905</c:v>
                </c:pt>
                <c:pt idx="9">
                  <c:v>3062.5933191202648</c:v>
                </c:pt>
                <c:pt idx="10">
                  <c:v>-534.49186596032132</c:v>
                </c:pt>
                <c:pt idx="11">
                  <c:v>24755.669591486414</c:v>
                </c:pt>
                <c:pt idx="12">
                  <c:v>34838.392334632517</c:v>
                </c:pt>
                <c:pt idx="13">
                  <c:v>-66553.716066492983</c:v>
                </c:pt>
                <c:pt idx="14">
                  <c:v>-44506.831289226218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881-466E-B2D6-7492CD1786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12025151"/>
        <c:axId val="1"/>
      </c:barChart>
      <c:catAx>
        <c:axId val="1912025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1202515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341050251225079E-2"/>
          <c:y val="3.8860103626943004E-2"/>
          <c:w val="0.9664745340016111"/>
          <c:h val="0.774611398963730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DFC2-4809-A7FF-498C179F399C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DFC2-4809-A7FF-498C179F399C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DFC2-4809-A7FF-498C179F399C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DFC2-4809-A7FF-498C179F399C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5086730653185206E-2"/>
                  <c:y val="0.453367875647668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FC2-4809-A7FF-498C179F399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1329486164133717"/>
                  <c:y val="0.453367875647668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C2-4809-A7FF-498C179F399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572264254574746"/>
                  <c:y val="0.45077720207253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C2-4809-A7FF-498C179F399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046256348365441"/>
                  <c:y val="0.455958549222797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C2-4809-A7FF-498C179F399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0173427437131639"/>
                  <c:y val="0.40932642487046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FC2-4809-A7FF-498C179F399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6994240535946832"/>
                  <c:y val="0.455958549222797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C2-4809-A7FF-498C179F399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3237018626387863"/>
                  <c:y val="0.455958549222797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C2-4809-A7FF-498C179F399C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0057831725203061"/>
                  <c:y val="0.427461139896373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C2-4809-A7FF-498C179F399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6300609815644087"/>
                  <c:y val="0.46891191709844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C2-4809-A7FF-498C179F399C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277460190943478"/>
                  <c:y val="0.45077720207253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C2-4809-A7FF-498C179F399C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913298700155065"/>
                  <c:y val="0.461139896373056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C2-4809-A7FF-498C179F399C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5375765091991676"/>
                  <c:y val="0.458549222797927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C2-4809-A7FF-498C179F399C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9306403148936022"/>
                  <c:y val="0.365284974093264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C2-4809-A7FF-498C179F399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comm'!$C$12:$Q$12</c:f>
              <c:numCache>
                <c:formatCode>_(* #,##0_);_(* \(#,##0\);_(* "-"??_);_(@_)</c:formatCode>
                <c:ptCount val="15"/>
                <c:pt idx="12">
                  <c:v>4486.2335389710915</c:v>
                </c:pt>
                <c:pt idx="13">
                  <c:v>-11757.135805600046</c:v>
                </c:pt>
                <c:pt idx="14">
                  <c:v>20128.931642699976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FC2-4809-A7FF-498C179F39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12707951"/>
        <c:axId val="1"/>
      </c:barChart>
      <c:catAx>
        <c:axId val="1912707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1270795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341050251225079E-2"/>
          <c:y val="3.8860103626943004E-2"/>
          <c:w val="0.9664745340016111"/>
          <c:h val="0.774611398963730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C873-4B4C-9FD6-BBD404BF90D1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C873-4B4C-9FD6-BBD404BF90D1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C873-4B4C-9FD6-BBD404BF90D1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C873-4B4C-9FD6-BBD404BF90D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5086730653185206E-2"/>
                  <c:y val="0.588082901554404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873-4B4C-9FD6-BBD404BF90D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8.4393111222628714E-2"/>
                  <c:y val="0.689119170984455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873-4B4C-9FD6-BBD404BF90D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4913303216053567"/>
                  <c:y val="0.544041450777202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873-4B4C-9FD6-BBD404BF90D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1387295309844265"/>
                  <c:y val="0.518134715025906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873-4B4C-9FD6-BBD404BF90D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7283252395260793"/>
                  <c:y val="0.810880829015544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873-4B4C-9FD6-BBD404BF90D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335279497425658"/>
                  <c:y val="0.551813471502590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873-4B4C-9FD6-BBD404BF90D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578057587866684"/>
                  <c:y val="0.461139896373056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873-4B4C-9FD6-BBD404BF90D1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8323726700080555"/>
                  <c:y val="0.696891191709844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873-4B4C-9FD6-BBD404BF90D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3179220770423574"/>
                  <c:y val="0.375647668393782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873-4B4C-9FD6-BBD404BF90D1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01156408709136"/>
                  <c:y val="0.549222797927461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73-4B4C-9FD6-BBD404BF90D1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474025963029471"/>
                  <c:y val="0.559585492227979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73-4B4C-9FD6-BBD404BF90D1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2254376046771163"/>
                  <c:y val="6.476683937823833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73-4B4C-9FD6-BBD404BF90D1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9075189145586355"/>
                  <c:y val="0.7279792746113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73-4B4C-9FD6-BBD404BF90D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comm'!$C$13:$Q$13</c:f>
              <c:numCache>
                <c:formatCode>_(* #,##0_);_(* \(#,##0\);_(* "-"??_);_(@_)</c:formatCode>
                <c:ptCount val="15"/>
                <c:pt idx="1">
                  <c:v>-1329.5357002893707</c:v>
                </c:pt>
                <c:pt idx="2">
                  <c:v>2716.8107788621692</c:v>
                </c:pt>
                <c:pt idx="3">
                  <c:v>4797.3655899252526</c:v>
                </c:pt>
                <c:pt idx="4">
                  <c:v>-6387.7762940865468</c:v>
                </c:pt>
                <c:pt idx="5">
                  <c:v>2530.6288117370259</c:v>
                </c:pt>
                <c:pt idx="6">
                  <c:v>8377.5589506540964</c:v>
                </c:pt>
                <c:pt idx="7">
                  <c:v>-93.441536045927478</c:v>
                </c:pt>
                <c:pt idx="8">
                  <c:v>14706.132410379036</c:v>
                </c:pt>
                <c:pt idx="9">
                  <c:v>2436.2637028999866</c:v>
                </c:pt>
                <c:pt idx="10">
                  <c:v>2351.4280949141339</c:v>
                </c:pt>
                <c:pt idx="11">
                  <c:v>34085.734749693584</c:v>
                </c:pt>
                <c:pt idx="12">
                  <c:v>-3788.3269135135429</c:v>
                </c:pt>
                <c:pt idx="13">
                  <c:v>4719.4300808000153</c:v>
                </c:pt>
                <c:pt idx="14">
                  <c:v>-5755.1315803999842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873-4B4C-9FD6-BBD404BF90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12787327"/>
        <c:axId val="1"/>
      </c:barChart>
      <c:catAx>
        <c:axId val="1912787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1278732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341050251225079E-2"/>
          <c:y val="3.8860103626943004E-2"/>
          <c:w val="0.9664745340016111"/>
          <c:h val="0.774611398963730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48F4-491F-AF09-5BE05419D575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48F4-491F-AF09-5BE05419D575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48F4-491F-AF09-5BE05419D575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48F4-491F-AF09-5BE05419D575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5086730653185206E-2"/>
                  <c:y val="0.398963730569948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8F4-491F-AF09-5BE05419D57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8.6705251256125396E-2"/>
                  <c:y val="0.336787564766839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8F4-491F-AF09-5BE05419D57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560694522610257"/>
                  <c:y val="0.375647668393782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F4-491F-AF09-5BE05419D57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1387295309844265"/>
                  <c:y val="0.202072538860103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8F4-491F-AF09-5BE05419D57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751446639861046"/>
                  <c:y val="0.113989637305699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8F4-491F-AF09-5BE05419D57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335279497425658"/>
                  <c:y val="0.32124352331606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8F4-491F-AF09-5BE05419D57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578057587866684"/>
                  <c:y val="0.27202072538860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F4-491F-AF09-5BE05419D57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7167656683332215"/>
                  <c:y val="0.663212435233160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F4-491F-AF09-5BE05419D57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3641648777122908"/>
                  <c:y val="5.18134715025906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F4-491F-AF09-5BE05419D575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01156408709136"/>
                  <c:y val="0.25129533678756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F4-491F-AF09-5BE05419D575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242811959679804"/>
                  <c:y val="0.702072538860103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F4-491F-AF09-5BE05419D575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2485590050120829"/>
                  <c:y val="0.523316062176165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F4-491F-AF09-5BE05419D575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9768831155635367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F4-491F-AF09-5BE05419D57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comm'!$C$14:$Q$14</c:f>
              <c:numCache>
                <c:formatCode>_(* #,##0_);_(* \(#,##0\);_(* "-"??_);_(@_)</c:formatCode>
                <c:ptCount val="15"/>
                <c:pt idx="1">
                  <c:v>1472.9290500000006</c:v>
                </c:pt>
                <c:pt idx="2">
                  <c:v>483.41199999999998</c:v>
                </c:pt>
                <c:pt idx="3">
                  <c:v>4650.9988444823866</c:v>
                </c:pt>
                <c:pt idx="4">
                  <c:v>5634.1777562578927</c:v>
                </c:pt>
                <c:pt idx="5">
                  <c:v>1851.7616454145405</c:v>
                </c:pt>
                <c:pt idx="6">
                  <c:v>3003.1515673896592</c:v>
                </c:pt>
                <c:pt idx="7">
                  <c:v>-3683.296877449694</c:v>
                </c:pt>
                <c:pt idx="8">
                  <c:v>8429.6701159280146</c:v>
                </c:pt>
                <c:pt idx="9">
                  <c:v>3407.1760025903409</c:v>
                </c:pt>
                <c:pt idx="10">
                  <c:v>-5325.6667871448553</c:v>
                </c:pt>
                <c:pt idx="11">
                  <c:v>-1110.3207569455888</c:v>
                </c:pt>
                <c:pt idx="12">
                  <c:v>-463.87851828396344</c:v>
                </c:pt>
                <c:pt idx="13">
                  <c:v>-1966.66341378622</c:v>
                </c:pt>
                <c:pt idx="14">
                  <c:v>-2787.0097068265786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8F4-491F-AF09-5BE05419D5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09450367"/>
        <c:axId val="1"/>
      </c:barChart>
      <c:catAx>
        <c:axId val="1909450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0945036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341050251225079E-2"/>
          <c:y val="3.8860103626943004E-2"/>
          <c:w val="0.9664745340016111"/>
          <c:h val="0.774611398963730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68E8-4C7E-9592-AD373229A24E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68E8-4C7E-9592-AD373229A24E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68E8-4C7E-9592-AD373229A24E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68E8-4C7E-9592-AD373229A24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5086730653185206E-2"/>
                  <c:y val="0.189119170984455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E8-4C7E-9592-AD373229A24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1329486164133717"/>
                  <c:y val="0.189119170984455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8E8-4C7E-9592-AD373229A24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572264254574746"/>
                  <c:y val="0.186528497409326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E8-4C7E-9592-AD373229A24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046256348365441"/>
                  <c:y val="0.19170984455958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E8-4C7E-9592-AD373229A24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0173427437131639"/>
                  <c:y val="0.145077720207253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8E8-4C7E-9592-AD373229A24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6994240535946832"/>
                  <c:y val="0.19170984455958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E8-4C7E-9592-AD373229A24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3237018626387863"/>
                  <c:y val="0.19170984455958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E8-4C7E-9592-AD373229A24E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0057831725203061"/>
                  <c:y val="0.163212435233160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E8-4C7E-9592-AD373229A24E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6300609815644087"/>
                  <c:y val="0.204663212435233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E8-4C7E-9592-AD373229A24E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277460190943478"/>
                  <c:y val="0.186528497409326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E8-4C7E-9592-AD373229A24E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913298700155065"/>
                  <c:y val="0.196891191709844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E8-4C7E-9592-AD373229A24E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5375765091991676"/>
                  <c:y val="0.194300518134715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E8-4C7E-9592-AD373229A24E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9075189145586355"/>
                  <c:y val="0.76424870466321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E8-4C7E-9592-AD373229A24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comm'!$C$15:$Q$15</c:f>
              <c:numCache>
                <c:formatCode>_(* #,##0_);_(* \(#,##0\);_(* "-"??_);_(@_)</c:formatCode>
                <c:ptCount val="15"/>
                <c:pt idx="12">
                  <c:v>-4465.919612103321</c:v>
                </c:pt>
                <c:pt idx="13">
                  <c:v>1562.6001976999908</c:v>
                </c:pt>
                <c:pt idx="14">
                  <c:v>-2408.6379973999838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E8-4C7E-9592-AD373229A2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08921951"/>
        <c:axId val="1"/>
      </c:barChart>
      <c:catAx>
        <c:axId val="1908921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0892195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341050251225079E-2"/>
          <c:y val="3.8860103626943004E-2"/>
          <c:w val="0.9664745340016111"/>
          <c:h val="0.774611398963730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DA83-4384-8478-66DFE482D38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DA83-4384-8478-66DFE482D38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DA83-4384-8478-66DFE482D380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DA83-4384-8478-66DFE482D38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5086730653185206E-2"/>
                  <c:y val="0.300518134715025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A83-4384-8478-66DFE482D38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1329486164133717"/>
                  <c:y val="0.300518134715025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A83-4384-8478-66DFE482D38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46820892127039"/>
                  <c:y val="0.619170984455958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A83-4384-8478-66DFE482D38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1387295309844265"/>
                  <c:y val="4.404145077720206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A83-4384-8478-66DFE482D38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751446639861046"/>
                  <c:y val="0.11658031088082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A83-4384-8478-66DFE482D38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335279497425658"/>
                  <c:y val="0.189119170984455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A83-4384-8478-66DFE482D38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127169959791569"/>
                  <c:y val="0.256476683937823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83-4384-8478-66DFE482D38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7167656683332215"/>
                  <c:y val="0.7279792746113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83-4384-8478-66DFE482D38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3410434773773241"/>
                  <c:y val="0.559585492227979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83-4384-8478-66DFE482D380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59884426867563934"/>
                  <c:y val="0.445595854922279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83-4384-8478-66DFE482D380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7630095979777805"/>
                  <c:y val="0.30829015544041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83-4384-8478-66DFE482D380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317923206016983"/>
                  <c:y val="0.38601036269430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83-4384-8478-66DFE482D380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81965364187457201"/>
                  <c:y val="0.300518134715025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83-4384-8478-66DFE482D38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comm'!$C$16:$Q$16</c:f>
              <c:numCache>
                <c:formatCode>_(* #,##0_);_(* \(#,##0\);_(* "-"??_);_(@_)</c:formatCode>
                <c:ptCount val="15"/>
                <c:pt idx="2">
                  <c:v>-4257</c:v>
                </c:pt>
                <c:pt idx="3">
                  <c:v>4705.7996999999996</c:v>
                </c:pt>
                <c:pt idx="4">
                  <c:v>2528.614</c:v>
                </c:pt>
                <c:pt idx="5">
                  <c:v>2067.1689999999999</c:v>
                </c:pt>
                <c:pt idx="6">
                  <c:v>868.96499999999924</c:v>
                </c:pt>
                <c:pt idx="7">
                  <c:v>-5796.4518000000007</c:v>
                </c:pt>
                <c:pt idx="8">
                  <c:v>-3500.4340000000007</c:v>
                </c:pt>
                <c:pt idx="9">
                  <c:v>-1139.7702800000015</c:v>
                </c:pt>
                <c:pt idx="10">
                  <c:v>15.905392000000887</c:v>
                </c:pt>
                <c:pt idx="11">
                  <c:v>-182.94054299999954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A83-4384-8478-66DFE482D3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22759151"/>
        <c:axId val="1"/>
      </c:barChart>
      <c:catAx>
        <c:axId val="1822759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2275915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341050251225079E-2"/>
          <c:y val="3.8860103626943004E-2"/>
          <c:w val="0.9664745340016111"/>
          <c:h val="0.774611398963730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EB4D-459B-9AE9-27E4A7D5F4BD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EB4D-459B-9AE9-27E4A7D5F4BD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EB4D-459B-9AE9-27E4A7D5F4BD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EB4D-459B-9AE9-27E4A7D5F4BD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5086730653185206E-2"/>
                  <c:y val="0.357512953367875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4D-459B-9AE9-27E4A7D5F4B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9.3641671356615427E-2"/>
                  <c:y val="0.352331606217616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4D-459B-9AE9-27E4A7D5F4B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46820892127039"/>
                  <c:y val="0.461139896373056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4D-459B-9AE9-27E4A7D5F4B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0924867303144928"/>
                  <c:y val="2.07253886010362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4D-459B-9AE9-27E4A7D5F4B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7052038391911121"/>
                  <c:y val="0.132124352331606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4D-459B-9AE9-27E4A7D5F4B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335279497425658"/>
                  <c:y val="0.310880829015544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4D-459B-9AE9-27E4A7D5F4B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578057587866684"/>
                  <c:y val="0.26683937823834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4D-459B-9AE9-27E4A7D5F4B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8092512696730882"/>
                  <c:y val="0.329015544041450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4D-459B-9AE9-27E4A7D5F4B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3641648777122908"/>
                  <c:y val="0.316062176165803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4D-459B-9AE9-27E4A7D5F4BD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59884426867563934"/>
                  <c:y val="0.461139896373056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4D-459B-9AE9-27E4A7D5F4BD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242811959679804"/>
                  <c:y val="0.494818652849740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4D-459B-9AE9-27E4A7D5F4BD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2716804053470496"/>
                  <c:y val="0.347150259067357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4D-459B-9AE9-27E4A7D5F4BD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9075189145586355"/>
                  <c:y val="0.533678756476683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4D-459B-9AE9-27E4A7D5F4B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comm'!$C$17:$Q$17</c:f>
              <c:numCache>
                <c:formatCode>_(* #,##0_);_(* \(#,##0\);_(* "-"??_);_(@_)</c:formatCode>
                <c:ptCount val="15"/>
                <c:pt idx="1">
                  <c:v>280.82099999999969</c:v>
                </c:pt>
                <c:pt idx="2">
                  <c:v>-1626.452</c:v>
                </c:pt>
                <c:pt idx="3">
                  <c:v>26278.366709999998</c:v>
                </c:pt>
                <c:pt idx="4">
                  <c:v>13902.264948020917</c:v>
                </c:pt>
                <c:pt idx="5">
                  <c:v>3719.685709999997</c:v>
                </c:pt>
                <c:pt idx="6">
                  <c:v>7167.8917099999926</c:v>
                </c:pt>
                <c:pt idx="7">
                  <c:v>128.52820999999298</c:v>
                </c:pt>
                <c:pt idx="8">
                  <c:v>4256.34</c:v>
                </c:pt>
                <c:pt idx="9">
                  <c:v>-1666.9545500556719</c:v>
                </c:pt>
                <c:pt idx="10">
                  <c:v>-5175.3185859458699</c:v>
                </c:pt>
                <c:pt idx="11">
                  <c:v>1148.6855729853214</c:v>
                </c:pt>
                <c:pt idx="12">
                  <c:v>-7566.9978468278623</c:v>
                </c:pt>
                <c:pt idx="13">
                  <c:v>-21113.116725218486</c:v>
                </c:pt>
                <c:pt idx="14">
                  <c:v>23.596224599999566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B4D-459B-9AE9-27E4A7D5F4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22760079"/>
        <c:axId val="1"/>
      </c:barChart>
      <c:catAx>
        <c:axId val="182276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2276007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341050251225079E-2"/>
          <c:y val="3.8860103626943004E-2"/>
          <c:w val="0.9664745340016111"/>
          <c:h val="0.924870466321243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75D-47A9-84E2-5C29BF0707A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975D-47A9-84E2-5C29BF0707A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75D-47A9-84E2-5C29BF0707A0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975D-47A9-84E2-5C29BF0707A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5086730653185206E-2"/>
                  <c:y val="0.556994818652849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75D-47A9-84E2-5C29BF0707A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9.1329531323118746E-2"/>
                  <c:y val="0.68393782383419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75D-47A9-84E2-5C29BF0707A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5375731222752903"/>
                  <c:y val="0.673575129533678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75D-47A9-84E2-5C29BF0707A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1849723316543598"/>
                  <c:y val="0.77979274611398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75D-47A9-84E2-5C29BF0707A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751446639861046"/>
                  <c:y val="0.316062176165803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75D-47A9-84E2-5C29BF0707A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335279497425658"/>
                  <c:y val="5.699481865284974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5D-47A9-84E2-5C29BF0707A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578057587866684"/>
                  <c:y val="6.476683937823833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5D-47A9-84E2-5C29BF0707A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7167656683332215"/>
                  <c:y val="0.891191709844559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5D-47A9-84E2-5C29BF0707A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3641648777122908"/>
                  <c:y val="0.129533678756476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5D-47A9-84E2-5C29BF0707A0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01156408709136"/>
                  <c:y val="0.173575129533678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5D-47A9-84E2-5C29BF0707A0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474025963029471"/>
                  <c:y val="0.305699481865284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5D-47A9-84E2-5C29BF0707A0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2716804053470496"/>
                  <c:y val="0.287564766839378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5D-47A9-84E2-5C29BF0707A0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9306403148936022"/>
                  <c:y val="0.344559585492227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5D-47A9-84E2-5C29BF0707A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comm'!$C$18:$Q$18</c:f>
              <c:numCache>
                <c:formatCode>_(* #,##0_);_(* \(#,##0\);_(* "-"??_);_(@_)</c:formatCode>
                <c:ptCount val="15"/>
                <c:pt idx="1">
                  <c:v>-267.08302788868662</c:v>
                </c:pt>
                <c:pt idx="2">
                  <c:v>-204.7951274228536</c:v>
                </c:pt>
                <c:pt idx="3">
                  <c:v>-858.90852109517846</c:v>
                </c:pt>
                <c:pt idx="4">
                  <c:v>1124.7655112802986</c:v>
                </c:pt>
                <c:pt idx="5">
                  <c:v>2985.2832077999997</c:v>
                </c:pt>
                <c:pt idx="6">
                  <c:v>2939.6354152999997</c:v>
                </c:pt>
                <c:pt idx="7">
                  <c:v>-1316.7777052999998</c:v>
                </c:pt>
                <c:pt idx="8">
                  <c:v>2648.0347468000004</c:v>
                </c:pt>
                <c:pt idx="9">
                  <c:v>2270.5093385</c:v>
                </c:pt>
                <c:pt idx="10">
                  <c:v>1547.7765604999995</c:v>
                </c:pt>
                <c:pt idx="11">
                  <c:v>1643.1100851000003</c:v>
                </c:pt>
                <c:pt idx="12">
                  <c:v>1268.9937478999996</c:v>
                </c:pt>
                <c:pt idx="13">
                  <c:v>308.61390400000244</c:v>
                </c:pt>
                <c:pt idx="14">
                  <c:v>98.81789059999997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5D-47A9-84E2-5C29BF0707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08920559"/>
        <c:axId val="1"/>
      </c:barChart>
      <c:catAx>
        <c:axId val="1908920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0892055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341050251225079E-2"/>
          <c:y val="3.8860103626943004E-2"/>
          <c:w val="0.9664745340016111"/>
          <c:h val="0.774611398963730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B151-45AC-AEAE-62073740ABFD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B151-45AC-AEAE-62073740ABFD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151-45AC-AEAE-62073740ABFD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B151-45AC-AEAE-62073740ABFD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5086730653185206E-2"/>
                  <c:y val="0.357512953367875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151-45AC-AEAE-62073740ABF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8.6705251256125396E-2"/>
                  <c:y val="0.310880829015544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151-45AC-AEAE-62073740ABF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4913303216053567"/>
                  <c:y val="0.26683937823834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151-45AC-AEAE-62073740ABF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1387295309844265"/>
                  <c:y val="0.318652849740932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151-45AC-AEAE-62073740ABF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7976894405309793"/>
                  <c:y val="0.492227979274611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151-45AC-AEAE-62073740ABF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04065494075986"/>
                  <c:y val="0.588082901554404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51-45AC-AEAE-62073740ABF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578057587866684"/>
                  <c:y val="0.207253886010362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151-45AC-AEAE-62073740ABF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7398870686681882"/>
                  <c:y val="0.173575129533678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51-45AC-AEAE-62073740ABF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2948006767073907"/>
                  <c:y val="0.707253886010362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51-45AC-AEAE-62073740ABFD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0809282880962612"/>
                  <c:y val="0.341968911917098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51-45AC-AEAE-62073740ABFD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242811959679804"/>
                  <c:y val="0.455958549222797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51-45AC-AEAE-62073740ABFD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2485590050120829"/>
                  <c:y val="0.474093264248704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51-45AC-AEAE-62073740ABFD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8843975142236689"/>
                  <c:y val="8.290155440414508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51-45AC-AEAE-62073740ABF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comm'!$C$19:$Q$19</c:f>
              <c:numCache>
                <c:formatCode>_(* #,##0_);_(* \(#,##0\);_(* "-"??_);_(@_)</c:formatCode>
                <c:ptCount val="15"/>
                <c:pt idx="1">
                  <c:v>2400</c:v>
                </c:pt>
                <c:pt idx="2">
                  <c:v>4500</c:v>
                </c:pt>
                <c:pt idx="3">
                  <c:v>2100</c:v>
                </c:pt>
                <c:pt idx="4">
                  <c:v>-544</c:v>
                </c:pt>
                <c:pt idx="5">
                  <c:v>-7992.1409999999996</c:v>
                </c:pt>
                <c:pt idx="6">
                  <c:v>7864.8496305999979</c:v>
                </c:pt>
                <c:pt idx="7">
                  <c:v>8147.1006600000001</c:v>
                </c:pt>
                <c:pt idx="8">
                  <c:v>-14809.540999999999</c:v>
                </c:pt>
                <c:pt idx="9">
                  <c:v>608.9099056</c:v>
                </c:pt>
                <c:pt idx="10">
                  <c:v>-1417.0846930000007</c:v>
                </c:pt>
                <c:pt idx="11">
                  <c:v>-2212.7855675999995</c:v>
                </c:pt>
                <c:pt idx="12">
                  <c:v>14114.530640000001</c:v>
                </c:pt>
                <c:pt idx="13">
                  <c:v>6279.0861336000089</c:v>
                </c:pt>
                <c:pt idx="14">
                  <c:v>14993.5617002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151-45AC-AEAE-62073740AB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12785935"/>
        <c:axId val="1"/>
      </c:barChart>
      <c:catAx>
        <c:axId val="1912785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1278593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341050251225079E-2"/>
          <c:y val="3.8860103626943004E-2"/>
          <c:w val="0.9664745340016111"/>
          <c:h val="0.774611398963730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E9C3-4475-97DE-0189A17A8FB3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E9C3-4475-97DE-0189A17A8FB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E9C3-4475-97DE-0189A17A8FB3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E9C3-4475-97DE-0189A17A8FB3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5086730653185206E-2"/>
                  <c:y val="0.74352331606217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9C3-4475-97DE-0189A17A8FB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1329486164133717"/>
                  <c:y val="0.74352331606217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9C3-4475-97DE-0189A17A8FB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572264254574746"/>
                  <c:y val="0.74093264248704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9C3-4475-97DE-0189A17A8FB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046256348365441"/>
                  <c:y val="0.74611398963730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9C3-4475-97DE-0189A17A8FB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0173427437131639"/>
                  <c:y val="0.699481865284974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9C3-4475-97DE-0189A17A8FB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6994240535946832"/>
                  <c:y val="0.74611398963730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9C3-4475-97DE-0189A17A8FB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3237018626387863"/>
                  <c:y val="0.74611398963730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9C3-4475-97DE-0189A17A8FB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0057831725203061"/>
                  <c:y val="0.717616580310880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C3-4475-97DE-0189A17A8FB3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6300609815644087"/>
                  <c:y val="0.7590673575129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C3-4475-97DE-0189A17A8FB3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277460190943478"/>
                  <c:y val="0.74093264248704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C3-4475-97DE-0189A17A8FB3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913298700155065"/>
                  <c:y val="0.75129533678756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C3-4475-97DE-0189A17A8FB3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5375765091991676"/>
                  <c:y val="0.748704663212435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C3-4475-97DE-0189A17A8FB3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81965364187457201"/>
                  <c:y val="0.74352331606217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C3-4475-97DE-0189A17A8FB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comm'!$C$20:$Q$20</c:f>
              <c:numCache>
                <c:formatCode>_(* #,##0_);_(* \(#,##0\);_(* "-"??_);_(@_)</c:formatCode>
                <c:ptCount val="15"/>
                <c:pt idx="13">
                  <c:v>125300</c:v>
                </c:pt>
                <c:pt idx="14">
                  <c:v>76697.224724200161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9C3-4475-97DE-0189A17A8F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09445727"/>
        <c:axId val="1"/>
      </c:barChart>
      <c:catAx>
        <c:axId val="1909445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0944572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341050251225079E-2"/>
          <c:y val="3.1055963412193105E-2"/>
          <c:w val="0.9664745340016111"/>
          <c:h val="0.830229421885962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570B-4484-BD43-5EEE26E9F520}"/>
              </c:ext>
            </c:extLst>
          </c:dPt>
          <c:dPt>
            <c:idx val="1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570B-4484-BD43-5EEE26E9F520}"/>
              </c:ext>
            </c:extLst>
          </c:dPt>
          <c:dPt>
            <c:idx val="2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570B-4484-BD43-5EEE26E9F520}"/>
              </c:ext>
            </c:extLst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570B-4484-BD43-5EEE26E9F520}"/>
              </c:ext>
            </c:extLst>
          </c:dPt>
          <c:dPt>
            <c:idx val="4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570B-4484-BD43-5EEE26E9F520}"/>
              </c:ext>
            </c:extLst>
          </c:dPt>
          <c:dPt>
            <c:idx val="5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570B-4484-BD43-5EEE26E9F520}"/>
              </c:ext>
            </c:extLst>
          </c:dPt>
          <c:dPt>
            <c:idx val="6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570B-4484-BD43-5EEE26E9F520}"/>
              </c:ext>
            </c:extLst>
          </c:dPt>
          <c:dPt>
            <c:idx val="7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570B-4484-BD43-5EEE26E9F520}"/>
              </c:ext>
            </c:extLst>
          </c:dPt>
          <c:dPt>
            <c:idx val="8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570B-4484-BD43-5EEE26E9F520}"/>
              </c:ext>
            </c:extLst>
          </c:dPt>
          <c:dPt>
            <c:idx val="9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570B-4484-BD43-5EEE26E9F520}"/>
              </c:ext>
            </c:extLst>
          </c:dPt>
          <c:dPt>
            <c:idx val="10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570B-4484-BD43-5EEE26E9F52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7398870686681881E-2"/>
                  <c:y val="0.25465889997998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0B-4484-BD43-5EEE26E9F52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7.6300621105390348E-2"/>
                  <c:y val="0.48861382435183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0B-4484-BD43-5EEE26E9F52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5144517219403236"/>
                  <c:y val="0.314700429243556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0B-4484-BD43-5EEE26E9F52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0462439296445592"/>
                  <c:y val="0.755695109696698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0B-4484-BD43-5EEE26E9F52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93641784254078"/>
                  <c:y val="0.225673334128603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0B-4484-BD43-5EEE26E9F52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04065494075986"/>
                  <c:y val="0.368530765824691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0B-4484-BD43-5EEE26E9F52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578057587866684"/>
                  <c:y val="0.34368599509493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0B-4484-BD43-5EEE26E9F52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6474014673283209"/>
                  <c:y val="0.561077738980288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0B-4484-BD43-5EEE26E9F52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3410434773773241"/>
                  <c:y val="0.153209419500152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0B-4484-BD43-5EEE26E9F520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0924889882637445"/>
                  <c:y val="0.18633578047315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70B-4484-BD43-5EEE26E9F520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820846968053971"/>
                  <c:y val="0.250518104858357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70B-4484-BD43-5EEE26E9F520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2023162043421496"/>
                  <c:y val="0.691512785311499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70B-4484-BD43-5EEE26E9F520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9075189145586355"/>
                  <c:y val="1.863357804731586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70B-4484-BD43-5EEE26E9F52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comm'!$C$8:$Q$8</c:f>
              <c:numCache>
                <c:formatCode>_(* #,##0_);_(* \(#,##0\);_(* "-"??_);_(@_)</c:formatCode>
                <c:ptCount val="15"/>
                <c:pt idx="1">
                  <c:v>-10159.532579999997</c:v>
                </c:pt>
                <c:pt idx="2">
                  <c:v>-260.7377849179029</c:v>
                </c:pt>
                <c:pt idx="3">
                  <c:v>-23955.785242206126</c:v>
                </c:pt>
                <c:pt idx="4">
                  <c:v>255.82311910999761</c:v>
                </c:pt>
                <c:pt idx="5">
                  <c:v>-3488.2127914390016</c:v>
                </c:pt>
                <c:pt idx="6">
                  <c:v>-1604.2553234609613</c:v>
                </c:pt>
                <c:pt idx="7">
                  <c:v>-13645.009443239054</c:v>
                </c:pt>
                <c:pt idx="8">
                  <c:v>5417.6441304609316</c:v>
                </c:pt>
                <c:pt idx="9">
                  <c:v>-12.708357931008777</c:v>
                </c:pt>
                <c:pt idx="10">
                  <c:v>421.63875038231185</c:v>
                </c:pt>
                <c:pt idx="11">
                  <c:v>-20425.364604900064</c:v>
                </c:pt>
                <c:pt idx="12">
                  <c:v>13047.755754799966</c:v>
                </c:pt>
                <c:pt idx="13">
                  <c:v>-10807.910785848275</c:v>
                </c:pt>
                <c:pt idx="14">
                  <c:v>-4818.5142862530129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0B-4484-BD43-5EEE26E9F5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08105519"/>
        <c:axId val="1"/>
      </c:barChart>
      <c:catAx>
        <c:axId val="1908105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08105519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341050251225079E-2"/>
          <c:y val="3.8860103626943004E-2"/>
          <c:w val="0.9664745340016111"/>
          <c:h val="0.83937823834196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3.5838170519198499E-2"/>
                  <c:y val="0.720207253886010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3B-4692-8EFA-6B8426E8B20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0520237152409881"/>
                  <c:y val="0.712435233160621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3B-4692-8EFA-6B8426E8B20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919085259599249"/>
                  <c:y val="0.60362694300518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3B-4692-8EFA-6B8426E8B20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202326365113781"/>
                  <c:y val="0.564766839378238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3B-4692-8EFA-6B8426E8B20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2485567470628313"/>
                  <c:y val="0.575129533678756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D3B-4692-8EFA-6B8426E8B20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046245058619185"/>
                  <c:y val="0.702072538860103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3B-4692-8EFA-6B8426E8B20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7283263685007049"/>
                  <c:y val="0.53108808290155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3B-4692-8EFA-6B8426E8B20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4682111792196419"/>
                  <c:y val="0.520725388601036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3B-4692-8EFA-6B8426E8B203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2658994907759946"/>
                  <c:y val="0.696891191709844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3B-4692-8EFA-6B8426E8B203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017345001662415"/>
                  <c:y val="0.676165803108808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3B-4692-8EFA-6B8426E8B203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7341084120463854"/>
                  <c:y val="0.826424870466321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3B-4692-8EFA-6B8426E8B203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4508718224303547"/>
                  <c:y val="1.295336787564766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3B-4692-8EFA-6B8426E8B203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92254387336517418"/>
                  <c:y val="0.411917098445595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3B-4692-8EFA-6B8426E8B20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Actuals!$B$5:$N$5</c:f>
              <c:strCache>
                <c:ptCount val="13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</c:strCache>
            </c:strRef>
          </c:cat>
          <c:val>
            <c:numRef>
              <c:f>Actuals!$B$7:$N$7</c:f>
              <c:numCache>
                <c:formatCode>#,##0_);\(#,##0\)</c:formatCode>
                <c:ptCount val="13"/>
                <c:pt idx="0">
                  <c:v>606</c:v>
                </c:pt>
                <c:pt idx="1">
                  <c:v>1268</c:v>
                </c:pt>
                <c:pt idx="2">
                  <c:v>8326</c:v>
                </c:pt>
                <c:pt idx="3">
                  <c:v>10737</c:v>
                </c:pt>
                <c:pt idx="4">
                  <c:v>9436</c:v>
                </c:pt>
                <c:pt idx="5">
                  <c:v>2311</c:v>
                </c:pt>
                <c:pt idx="6">
                  <c:v>12475</c:v>
                </c:pt>
                <c:pt idx="7">
                  <c:v>13259</c:v>
                </c:pt>
                <c:pt idx="8">
                  <c:v>2359</c:v>
                </c:pt>
                <c:pt idx="9">
                  <c:v>4009</c:v>
                </c:pt>
                <c:pt idx="10">
                  <c:v>-1548</c:v>
                </c:pt>
                <c:pt idx="11">
                  <c:v>46518</c:v>
                </c:pt>
                <c:pt idx="12">
                  <c:v>20273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D3B-4692-8EFA-6B8426E8B2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08100415"/>
        <c:axId val="1"/>
      </c:barChart>
      <c:catAx>
        <c:axId val="190810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  <c:max val="48000"/>
          <c:min val="-500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crossAx val="190810041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341050251225079E-2"/>
          <c:y val="3.8860103626943004E-2"/>
          <c:w val="0.9664745340016111"/>
          <c:h val="0.83937823834196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3.0057820435456802E-2"/>
                  <c:y val="0.725388601036269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C3D-4C14-ADAA-FF1BE52E9C5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0751451155759549"/>
                  <c:y val="0.7279792746113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C3D-4C14-ADAA-FF1BE52E9C5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687871256249579"/>
                  <c:y val="0.569948186528497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C3D-4C14-ADAA-FF1BE52E9C5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086719363438947"/>
                  <c:y val="0.572538860103626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C3D-4C14-ADAA-FF1BE52E9C5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2369960468953479"/>
                  <c:y val="0.544041450777202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C3D-4C14-ADAA-FF1BE52E9C5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9537594572793178"/>
                  <c:y val="0.733160621761658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3D-4C14-ADAA-FF1BE52E9C5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7398870686681882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3D-4C14-ADAA-FF1BE52E9C51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4913325795546086"/>
                  <c:y val="0.528497409326424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3D-4C14-ADAA-FF1BE52E9C5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1965352897710946"/>
                  <c:y val="0.774611398963730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3D-4C14-ADAA-FF1BE52E9C51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9711022009924817"/>
                  <c:y val="0.7590673575129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3D-4C14-ADAA-FF1BE52E9C51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6647442110414843"/>
                  <c:y val="0.83419689119170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3D-4C14-ADAA-FF1BE52E9C51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4508718224303547"/>
                  <c:y val="1.295336787564766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3D-4C14-ADAA-FF1BE52E9C51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91791959329818085"/>
                  <c:y val="0.422279792746113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3D-4C14-ADAA-FF1BE52E9C5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Actuals!$B$5:$N$5</c:f>
              <c:strCache>
                <c:ptCount val="13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</c:strCache>
            </c:strRef>
          </c:cat>
          <c:val>
            <c:numRef>
              <c:f>Actuals!$B$18:$N$18</c:f>
              <c:numCache>
                <c:formatCode>#,##0_);\(#,##0\)</c:formatCode>
                <c:ptCount val="13"/>
                <c:pt idx="0">
                  <c:v>-673.68600000000004</c:v>
                </c:pt>
                <c:pt idx="1">
                  <c:v>-544.5</c:v>
                </c:pt>
                <c:pt idx="2">
                  <c:v>4501.393</c:v>
                </c:pt>
                <c:pt idx="3">
                  <c:v>3878.0239999999999</c:v>
                </c:pt>
                <c:pt idx="4">
                  <c:v>6231.3040000000001</c:v>
                </c:pt>
                <c:pt idx="5">
                  <c:v>-1081.585</c:v>
                </c:pt>
                <c:pt idx="6">
                  <c:v>8935.1669999999995</c:v>
                </c:pt>
                <c:pt idx="7">
                  <c:v>5792.3890000000001</c:v>
                </c:pt>
                <c:pt idx="8">
                  <c:v>-3978.5790000000002</c:v>
                </c:pt>
                <c:pt idx="9">
                  <c:v>-1363.4549999999999</c:v>
                </c:pt>
                <c:pt idx="10">
                  <c:v>-7962.9790000000003</c:v>
                </c:pt>
                <c:pt idx="11">
                  <c:v>40036.241999999998</c:v>
                </c:pt>
                <c:pt idx="12">
                  <c:v>13511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C3D-4C14-ADAA-FF1BE52E9C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08102271"/>
        <c:axId val="1"/>
      </c:barChart>
      <c:catAx>
        <c:axId val="1908102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  <c:max val="42000"/>
          <c:min val="-1050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crossAx val="190810227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341050251225079E-2"/>
          <c:y val="3.8860103626943004E-2"/>
          <c:w val="0.9664745340016111"/>
          <c:h val="0.83937823834196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2.0809260301470095E-2"/>
                  <c:y val="0.569948186528497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2E-453B-A1F3-58D9B9DFF83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9.7109881406860443E-2"/>
                  <c:y val="0.722797927461139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2E-453B-A1F3-58D9B9DFF83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919085259599249"/>
                  <c:y val="0.448186528497409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2E-453B-A1F3-58D9B9DFF83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202326365113781"/>
                  <c:y val="0.305699481865284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2E-453B-A1F3-58D9B9DFF83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3179209480677319"/>
                  <c:y val="0.310880829015544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2E-453B-A1F3-58D9B9DFF83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0346843584517017"/>
                  <c:y val="0.4430051813471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2E-453B-A1F3-58D9B9DFF83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7052049681657382"/>
                  <c:y val="0.62694300518134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2E-453B-A1F3-58D9B9DFF83B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4797718793871253"/>
                  <c:y val="0.655440414507772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2E-453B-A1F3-58D9B9DFF83B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2427780904410279"/>
                  <c:y val="0.158031088082901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2E-453B-A1F3-58D9B9DFF83B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9595415008249983"/>
                  <c:y val="0.818652849740932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2E-453B-A1F3-58D9B9DFF83B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6994263115439354"/>
                  <c:y val="0.202072538860103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2E-453B-A1F3-58D9B9DFF83B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4624325225978381"/>
                  <c:y val="1.295336787564766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2E-453B-A1F3-58D9B9DFF83B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91791959329818085"/>
                  <c:y val="0.77979274611398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2E-453B-A1F3-58D9B9DFF83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Actuals!$B$5:$N$5</c:f>
              <c:strCache>
                <c:ptCount val="13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</c:strCache>
            </c:strRef>
          </c:cat>
          <c:val>
            <c:numRef>
              <c:f>Actuals!$B$8:$N$8</c:f>
              <c:numCache>
                <c:formatCode>#,##0_);\(#,##0\)</c:formatCode>
                <c:ptCount val="13"/>
                <c:pt idx="0">
                  <c:v>-2602</c:v>
                </c:pt>
                <c:pt idx="1">
                  <c:v>-5203</c:v>
                </c:pt>
                <c:pt idx="2">
                  <c:v>-270</c:v>
                </c:pt>
                <c:pt idx="3">
                  <c:v>1082</c:v>
                </c:pt>
                <c:pt idx="4">
                  <c:v>849</c:v>
                </c:pt>
                <c:pt idx="5">
                  <c:v>-181</c:v>
                </c:pt>
                <c:pt idx="6">
                  <c:v>-3358</c:v>
                </c:pt>
                <c:pt idx="7">
                  <c:v>-3936</c:v>
                </c:pt>
                <c:pt idx="8">
                  <c:v>3674</c:v>
                </c:pt>
                <c:pt idx="9">
                  <c:v>-6918</c:v>
                </c:pt>
                <c:pt idx="10">
                  <c:v>2948</c:v>
                </c:pt>
                <c:pt idx="11">
                  <c:v>6453</c:v>
                </c:pt>
                <c:pt idx="12">
                  <c:v>-6238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C2E-453B-A1F3-58D9B9DFF8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12028399"/>
        <c:axId val="1"/>
      </c:barChart>
      <c:catAx>
        <c:axId val="191202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  <c:max val="7000"/>
          <c:min val="-800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crossAx val="191202839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341050251225079E-2"/>
          <c:y val="3.8860103626943004E-2"/>
          <c:w val="0.9664745340016111"/>
          <c:h val="0.83937823834196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2.4277470351715111E-2"/>
                  <c:y val="0.541450777202072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F3-499D-A9E5-CF53524B0CF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9.9422021440357111E-2"/>
                  <c:y val="0.707253886010362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F3-499D-A9E5-CF53524B0CF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8150299262948916"/>
                  <c:y val="0.39119170984455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F3-499D-A9E5-CF53524B0CF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664754371813114"/>
                  <c:y val="0.253886010362694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F3-499D-A9E5-CF53524B0CF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3526030485701819"/>
                  <c:y val="0.25906735751295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F3-499D-A9E5-CF53524B0CF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0693664589541517"/>
                  <c:y val="0.40155440414507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F3-499D-A9E5-CF53524B0CF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682083567830771"/>
                  <c:y val="0.608808290155440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F3-499D-A9E5-CF53524B0CF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4335290787171908"/>
                  <c:y val="0.647668393782383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F3-499D-A9E5-CF53524B0CF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2080959899385779"/>
                  <c:y val="8.808290155440413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F3-499D-A9E5-CF53524B0CF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947980800657515"/>
                  <c:y val="0.816062176165803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F3-499D-A9E5-CF53524B0CF8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7225477118789021"/>
                  <c:y val="0.132124352331606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F3-499D-A9E5-CF53524B0CF8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4739932227653214"/>
                  <c:y val="1.295336787564766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F3-499D-A9E5-CF53524B0CF8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91791959329818085"/>
                  <c:y val="0.844559585492227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F3-499D-A9E5-CF53524B0CF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Actuals!$B$5:$N$5</c:f>
              <c:strCache>
                <c:ptCount val="13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</c:strCache>
            </c:strRef>
          </c:cat>
          <c:val>
            <c:numRef>
              <c:f>Actuals!$B$19:$N$19</c:f>
              <c:numCache>
                <c:formatCode>#,##0_);\(#,##0\)</c:formatCode>
                <c:ptCount val="13"/>
                <c:pt idx="0">
                  <c:v>-2749.127</c:v>
                </c:pt>
                <c:pt idx="1">
                  <c:v>-5388.6989999999996</c:v>
                </c:pt>
                <c:pt idx="2">
                  <c:v>-452.65300000000002</c:v>
                </c:pt>
                <c:pt idx="3">
                  <c:v>728.15800000000002</c:v>
                </c:pt>
                <c:pt idx="4">
                  <c:v>560.40800000000002</c:v>
                </c:pt>
                <c:pt idx="5">
                  <c:v>-549.53</c:v>
                </c:pt>
                <c:pt idx="6">
                  <c:v>-3738.7170000000001</c:v>
                </c:pt>
                <c:pt idx="7">
                  <c:v>-4369.7820000000002</c:v>
                </c:pt>
                <c:pt idx="8">
                  <c:v>3401.6840000000002</c:v>
                </c:pt>
                <c:pt idx="9">
                  <c:v>-7223.8969999999999</c:v>
                </c:pt>
                <c:pt idx="10">
                  <c:v>2555.1999999999998</c:v>
                </c:pt>
                <c:pt idx="11">
                  <c:v>4704.9030000000002</c:v>
                </c:pt>
                <c:pt idx="12">
                  <c:v>-7560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AF3-499D-A9E5-CF53524B0C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12031647"/>
        <c:axId val="1"/>
      </c:barChart>
      <c:catAx>
        <c:axId val="1912031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  <c:max val="5100"/>
          <c:min val="-810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crossAx val="191203164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341050251225079E-2"/>
          <c:y val="3.1055963412193105E-2"/>
          <c:w val="0.9664745340016111"/>
          <c:h val="0.830229421885962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26CB-46F7-9870-F17A6D7D0BC3}"/>
              </c:ext>
            </c:extLst>
          </c:dPt>
          <c:dPt>
            <c:idx val="1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26CB-46F7-9870-F17A6D7D0BC3}"/>
              </c:ext>
            </c:extLst>
          </c:dPt>
          <c:dPt>
            <c:idx val="2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26CB-46F7-9870-F17A6D7D0BC3}"/>
              </c:ext>
            </c:extLst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26CB-46F7-9870-F17A6D7D0BC3}"/>
              </c:ext>
            </c:extLst>
          </c:dPt>
          <c:dPt>
            <c:idx val="4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26CB-46F7-9870-F17A6D7D0BC3}"/>
              </c:ext>
            </c:extLst>
          </c:dPt>
          <c:dPt>
            <c:idx val="5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26CB-46F7-9870-F17A6D7D0BC3}"/>
              </c:ext>
            </c:extLst>
          </c:dPt>
          <c:dPt>
            <c:idx val="6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26CB-46F7-9870-F17A6D7D0BC3}"/>
              </c:ext>
            </c:extLst>
          </c:dPt>
          <c:dPt>
            <c:idx val="7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26CB-46F7-9870-F17A6D7D0BC3}"/>
              </c:ext>
            </c:extLst>
          </c:dPt>
          <c:dPt>
            <c:idx val="8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26CB-46F7-9870-F17A6D7D0BC3}"/>
              </c:ext>
            </c:extLst>
          </c:dPt>
          <c:dPt>
            <c:idx val="9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26CB-46F7-9870-F17A6D7D0BC3}"/>
              </c:ext>
            </c:extLst>
          </c:dPt>
          <c:dPt>
            <c:idx val="10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26CB-46F7-9870-F17A6D7D0BC3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7398870686681881E-2"/>
                  <c:y val="0.496895414595089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CB-46F7-9870-F17A6D7D0BC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8.0924901172383698E-2"/>
                  <c:y val="0.587992907270856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CB-46F7-9870-F17A6D7D0BC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46820892127039"/>
                  <c:y val="0.39958672923688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CB-46F7-9870-F17A6D7D0BC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0924867303144928"/>
                  <c:y val="0.602485690196546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CB-46F7-9870-F17A6D7D0BC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8670536415358799"/>
                  <c:y val="0.306418839000305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CB-46F7-9870-F17A6D7D0BC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04065494075986"/>
                  <c:y val="0.57142972678435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CB-46F7-9870-F17A6D7D0BC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578057587866684"/>
                  <c:y val="0.614908075561423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CB-46F7-9870-F17A6D7D0BC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7167656683332215"/>
                  <c:y val="0.360249175581440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CB-46F7-9870-F17A6D7D0BC3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4104076783822241"/>
                  <c:y val="0.478261836547773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CB-46F7-9870-F17A6D7D0BC3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0000033869238767"/>
                  <c:y val="0.34368599509493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CB-46F7-9870-F17A6D7D0BC3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5895990954655304"/>
                  <c:y val="0.608696882878984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CB-46F7-9870-F17A6D7D0BC3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2254376046771163"/>
                  <c:y val="0.287785260952989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CB-46F7-9870-F17A6D7D0BC3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9537617152285689"/>
                  <c:y val="0.37060116338550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6CB-46F7-9870-F17A6D7D0BC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comm'!$C$9:$Q$9</c:f>
              <c:numCache>
                <c:formatCode>_(* #,##0_);_(* \(#,##0\);_(* "-"??_);_(@_)</c:formatCode>
                <c:ptCount val="15"/>
                <c:pt idx="1">
                  <c:v>-2101.058</c:v>
                </c:pt>
                <c:pt idx="2">
                  <c:v>4808.4650000000001</c:v>
                </c:pt>
                <c:pt idx="3">
                  <c:v>-2207.5569999999993</c:v>
                </c:pt>
                <c:pt idx="4">
                  <c:v>8086.3514037000041</c:v>
                </c:pt>
                <c:pt idx="5">
                  <c:v>-1214.7839303000001</c:v>
                </c:pt>
                <c:pt idx="6">
                  <c:v>-2837.3052000999992</c:v>
                </c:pt>
                <c:pt idx="7">
                  <c:v>6700.1870601000037</c:v>
                </c:pt>
                <c:pt idx="8">
                  <c:v>858.26397800000188</c:v>
                </c:pt>
                <c:pt idx="9">
                  <c:v>4008.6563647999983</c:v>
                </c:pt>
                <c:pt idx="10">
                  <c:v>-2702.8117124</c:v>
                </c:pt>
                <c:pt idx="11">
                  <c:v>10062.104979199999</c:v>
                </c:pt>
                <c:pt idx="12">
                  <c:v>6391.7857250000043</c:v>
                </c:pt>
                <c:pt idx="13">
                  <c:v>19353.814266272508</c:v>
                </c:pt>
                <c:pt idx="14">
                  <c:v>-10194.208067044721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6CB-46F7-9870-F17A6D7D0B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12032111"/>
        <c:axId val="1"/>
      </c:barChart>
      <c:catAx>
        <c:axId val="1912032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1203211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341050251225079E-2"/>
          <c:y val="3.8860103626943004E-2"/>
          <c:w val="0.9664745340016111"/>
          <c:h val="0.787564766839378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AF4-46B2-964F-68DF3590D7C9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9AF4-46B2-964F-68DF3590D7C9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AF4-46B2-964F-68DF3590D7C9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9AF4-46B2-964F-68DF3590D7C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8554940703430222E-2"/>
                  <c:y val="0.37305699481865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F4-46B2-964F-68DF3590D7C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8.4393111222628714E-2"/>
                  <c:y val="0.32124352331606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F4-46B2-964F-68DF3590D7C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50289102177284"/>
                  <c:y val="0.297927461139896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F4-46B2-964F-68DF3590D7C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0809260301470095"/>
                  <c:y val="9.326424870466321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F4-46B2-964F-68DF3590D7C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7745680401960127"/>
                  <c:y val="0.347150259067357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F4-46B2-964F-68DF3590D7C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988458492401152"/>
                  <c:y val="0.453367875647668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F4-46B2-964F-68DF3590D7C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231236582842184"/>
                  <c:y val="0.215025906735751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F4-46B2-964F-68DF3590D7C9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682083567830771"/>
                  <c:y val="0.227979274611398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F4-46B2-964F-68DF3590D7C9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3526041775448074"/>
                  <c:y val="0.27202072538860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F4-46B2-964F-68DF3590D7C9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0693675879287778"/>
                  <c:y val="0.3704663212435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F4-46B2-964F-68DF3590D7C9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578038395298047"/>
                  <c:y val="0.25906735751295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F4-46B2-964F-68DF3590D7C9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2138769045096329"/>
                  <c:y val="0.717616580310880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F4-46B2-964F-68DF3590D7C9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9075189145586355"/>
                  <c:y val="0.518134715025906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F4-46B2-964F-68DF3590D7C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comm'!$C$10:$Q$10</c:f>
              <c:numCache>
                <c:formatCode>_(* #,##0_);_(* \(#,##0\);_(* "-"??_);_(@_)</c:formatCode>
                <c:ptCount val="15"/>
                <c:pt idx="1">
                  <c:v>5545.1780400000098</c:v>
                </c:pt>
                <c:pt idx="2">
                  <c:v>6799.5420400000003</c:v>
                </c:pt>
                <c:pt idx="3">
                  <c:v>27625.11462753878</c:v>
                </c:pt>
                <c:pt idx="4">
                  <c:v>1821.2005109438469</c:v>
                </c:pt>
                <c:pt idx="5">
                  <c:v>-2624.5054764946194</c:v>
                </c:pt>
                <c:pt idx="6">
                  <c:v>15771.860944905555</c:v>
                </c:pt>
                <c:pt idx="7">
                  <c:v>14222.932390600025</c:v>
                </c:pt>
                <c:pt idx="8">
                  <c:v>7258.8635469770761</c:v>
                </c:pt>
                <c:pt idx="9">
                  <c:v>351.60290589296233</c:v>
                </c:pt>
                <c:pt idx="10">
                  <c:v>6259.0568424060157</c:v>
                </c:pt>
                <c:pt idx="11">
                  <c:v>-28281.621389154381</c:v>
                </c:pt>
                <c:pt idx="12">
                  <c:v>-8651.152586416114</c:v>
                </c:pt>
                <c:pt idx="13">
                  <c:v>-12518.333288080719</c:v>
                </c:pt>
                <c:pt idx="14">
                  <c:v>-11162.389781699985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AF4-46B2-964F-68DF3590D7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12027007"/>
        <c:axId val="1"/>
      </c:barChart>
      <c:catAx>
        <c:axId val="1912027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1202700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341050251225079E-2"/>
          <c:y val="3.8860103626943004E-2"/>
          <c:w val="0.9664745340016111"/>
          <c:h val="0.774611398963730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1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817C-4048-BF69-A7AC47FAAA47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817C-4048-BF69-A7AC47FAAA47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817C-4048-BF69-A7AC47FAAA47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817C-4048-BF69-A7AC47FAAA47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4.8554940703430222E-2"/>
                  <c:y val="0.303108808290155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7C-4048-BF69-A7AC47FAAA4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9.3641671356615427E-2"/>
                  <c:y val="0.303108808290155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7C-4048-BF69-A7AC47FAAA4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50289102177284"/>
                  <c:y val="0.139896373056994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7C-4048-BF69-A7AC47FAAA4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0462439296445592"/>
                  <c:y val="0.689119170984455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7C-4048-BF69-A7AC47FAAA4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751446639861046"/>
                  <c:y val="0.427461139896373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7C-4048-BF69-A7AC47FAAA4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988458492401152"/>
                  <c:y val="0.528497409326424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7C-4048-BF69-A7AC47FAAA4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000022579492517"/>
                  <c:y val="0.62694300518134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7C-4048-BF69-A7AC47FAAA47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682083567830771"/>
                  <c:y val="0.481865284974093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7C-4048-BF69-A7AC47FAAA47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3526041775448074"/>
                  <c:y val="0.261658031088082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7C-4048-BF69-A7AC47FAAA47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0000033869238767"/>
                  <c:y val="0.222797927461139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7C-4048-BF69-A7AC47FAAA47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7398881976428138"/>
                  <c:y val="0.240932642487046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7C-4048-BF69-A7AC47FAAA47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2948018056820163"/>
                  <c:y val="0.4430051813471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7C-4048-BF69-A7AC47FAAA47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8728368140561855"/>
                  <c:y val="4.922279792746114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7C-4048-BF69-A7AC47FAAA4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Actuals!$B$5:$P$5</c:f>
              <c:strCache>
                <c:ptCount val="15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  <c:pt idx="13">
                  <c:v>2001 Q2</c:v>
                </c:pt>
                <c:pt idx="14">
                  <c:v>2001 Q3</c:v>
                </c:pt>
              </c:strCache>
            </c:strRef>
          </c:cat>
          <c:val>
            <c:numRef>
              <c:f>'C&amp;P comm'!$C$11:$Q$11</c:f>
              <c:numCache>
                <c:formatCode>_(* #,##0_);_(* \(#,##0\);_(* "-"??_);_(@_)</c:formatCode>
                <c:ptCount val="15"/>
                <c:pt idx="1">
                  <c:v>193.14080499215845</c:v>
                </c:pt>
                <c:pt idx="2">
                  <c:v>7500.8708549921566</c:v>
                </c:pt>
                <c:pt idx="3">
                  <c:v>-14075.372765007842</c:v>
                </c:pt>
                <c:pt idx="4">
                  <c:v>-1276.2397041078434</c:v>
                </c:pt>
                <c:pt idx="5">
                  <c:v>-6706.9416167078498</c:v>
                </c:pt>
                <c:pt idx="6">
                  <c:v>-11048.590598429808</c:v>
                </c:pt>
                <c:pt idx="7">
                  <c:v>-3108.5763578951119</c:v>
                </c:pt>
                <c:pt idx="8">
                  <c:v>1874.8201445002319</c:v>
                </c:pt>
                <c:pt idx="9">
                  <c:v>2339.1344371820855</c:v>
                </c:pt>
                <c:pt idx="10">
                  <c:v>895.39857945019003</c:v>
                </c:pt>
                <c:pt idx="11">
                  <c:v>-2912.1199182095188</c:v>
                </c:pt>
                <c:pt idx="12">
                  <c:v>12181.41322864828</c:v>
                </c:pt>
                <c:pt idx="13">
                  <c:v>430.02377910441237</c:v>
                </c:pt>
                <c:pt idx="14">
                  <c:v>-1002.9853604295776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17C-4048-BF69-A7AC47FAAA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12705631"/>
        <c:axId val="1"/>
      </c:barChart>
      <c:catAx>
        <c:axId val="191270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91270563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51</xdr:row>
      <xdr:rowOff>104775</xdr:rowOff>
    </xdr:from>
    <xdr:to>
      <xdr:col>1</xdr:col>
      <xdr:colOff>1733550</xdr:colOff>
      <xdr:row>52</xdr:row>
      <xdr:rowOff>123825</xdr:rowOff>
    </xdr:to>
    <xdr:sp macro="" textlink="">
      <xdr:nvSpPr>
        <xdr:cNvPr id="144385" name="Rectangle 1">
          <a:extLst>
            <a:ext uri="{FF2B5EF4-FFF2-40B4-BE49-F238E27FC236}">
              <a16:creationId xmlns:a16="http://schemas.microsoft.com/office/drawing/2014/main" id="{87C97F06-CF0C-C06D-D3FA-5A0051F98507}"/>
            </a:ext>
          </a:extLst>
        </xdr:cNvPr>
        <xdr:cNvSpPr>
          <a:spLocks noChangeArrowheads="1"/>
        </xdr:cNvSpPr>
      </xdr:nvSpPr>
      <xdr:spPr bwMode="auto">
        <a:xfrm>
          <a:off x="1905000" y="922020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333375</xdr:colOff>
      <xdr:row>49</xdr:row>
      <xdr:rowOff>57150</xdr:rowOff>
    </xdr:from>
    <xdr:to>
      <xdr:col>1</xdr:col>
      <xdr:colOff>114300</xdr:colOff>
      <xdr:row>50</xdr:row>
      <xdr:rowOff>76200</xdr:rowOff>
    </xdr:to>
    <xdr:sp macro="" textlink="">
      <xdr:nvSpPr>
        <xdr:cNvPr id="144386" name="Rectangle 2">
          <a:extLst>
            <a:ext uri="{FF2B5EF4-FFF2-40B4-BE49-F238E27FC236}">
              <a16:creationId xmlns:a16="http://schemas.microsoft.com/office/drawing/2014/main" id="{09C292CF-1F5C-578A-57F5-11F51C3B4ABC}"/>
            </a:ext>
          </a:extLst>
        </xdr:cNvPr>
        <xdr:cNvSpPr>
          <a:spLocks noChangeArrowheads="1"/>
        </xdr:cNvSpPr>
      </xdr:nvSpPr>
      <xdr:spPr bwMode="auto">
        <a:xfrm>
          <a:off x="333375" y="88487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438150</xdr:colOff>
      <xdr:row>51</xdr:row>
      <xdr:rowOff>19050</xdr:rowOff>
    </xdr:from>
    <xdr:to>
      <xdr:col>1</xdr:col>
      <xdr:colOff>219075</xdr:colOff>
      <xdr:row>52</xdr:row>
      <xdr:rowOff>38100</xdr:rowOff>
    </xdr:to>
    <xdr:sp macro="" textlink="">
      <xdr:nvSpPr>
        <xdr:cNvPr id="144387" name="Rectangle 3">
          <a:extLst>
            <a:ext uri="{FF2B5EF4-FFF2-40B4-BE49-F238E27FC236}">
              <a16:creationId xmlns:a16="http://schemas.microsoft.com/office/drawing/2014/main" id="{FD34EC3C-FC15-2EE1-EF73-5D69BECA2B70}"/>
            </a:ext>
          </a:extLst>
        </xdr:cNvPr>
        <xdr:cNvSpPr>
          <a:spLocks noChangeArrowheads="1"/>
        </xdr:cNvSpPr>
      </xdr:nvSpPr>
      <xdr:spPr bwMode="auto">
        <a:xfrm>
          <a:off x="438150" y="913447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1190625</xdr:colOff>
      <xdr:row>46</xdr:row>
      <xdr:rowOff>123825</xdr:rowOff>
    </xdr:from>
    <xdr:to>
      <xdr:col>4</xdr:col>
      <xdr:colOff>1581150</xdr:colOff>
      <xdr:row>47</xdr:row>
      <xdr:rowOff>142875</xdr:rowOff>
    </xdr:to>
    <xdr:sp macro="" textlink="">
      <xdr:nvSpPr>
        <xdr:cNvPr id="144388" name="Rectangle 4">
          <a:extLst>
            <a:ext uri="{FF2B5EF4-FFF2-40B4-BE49-F238E27FC236}">
              <a16:creationId xmlns:a16="http://schemas.microsoft.com/office/drawing/2014/main" id="{65DB896A-3419-5C1D-4451-B3A7FAA4DE3D}"/>
            </a:ext>
          </a:extLst>
        </xdr:cNvPr>
        <xdr:cNvSpPr>
          <a:spLocks noChangeArrowheads="1"/>
        </xdr:cNvSpPr>
      </xdr:nvSpPr>
      <xdr:spPr bwMode="auto">
        <a:xfrm>
          <a:off x="4657725" y="8429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1609725</xdr:colOff>
      <xdr:row>51</xdr:row>
      <xdr:rowOff>114300</xdr:rowOff>
    </xdr:from>
    <xdr:to>
      <xdr:col>2</xdr:col>
      <xdr:colOff>133350</xdr:colOff>
      <xdr:row>52</xdr:row>
      <xdr:rowOff>123825</xdr:rowOff>
    </xdr:to>
    <xdr:sp macro="" textlink="">
      <xdr:nvSpPr>
        <xdr:cNvPr id="144389" name="Rectangle 5">
          <a:extLst>
            <a:ext uri="{FF2B5EF4-FFF2-40B4-BE49-F238E27FC236}">
              <a16:creationId xmlns:a16="http://schemas.microsoft.com/office/drawing/2014/main" id="{23A9B806-FBAB-6E69-E902-8B09109F66B7}"/>
            </a:ext>
          </a:extLst>
        </xdr:cNvPr>
        <xdr:cNvSpPr>
          <a:spLocks noChangeArrowheads="1"/>
        </xdr:cNvSpPr>
      </xdr:nvSpPr>
      <xdr:spPr bwMode="auto">
        <a:xfrm>
          <a:off x="2219325" y="922972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1057275</xdr:colOff>
      <xdr:row>45</xdr:row>
      <xdr:rowOff>66675</xdr:rowOff>
    </xdr:from>
    <xdr:to>
      <xdr:col>1</xdr:col>
      <xdr:colOff>1552575</xdr:colOff>
      <xdr:row>46</xdr:row>
      <xdr:rowOff>57150</xdr:rowOff>
    </xdr:to>
    <xdr:sp macro="" textlink="">
      <xdr:nvSpPr>
        <xdr:cNvPr id="144390" name="Rectangle 6">
          <a:extLst>
            <a:ext uri="{FF2B5EF4-FFF2-40B4-BE49-F238E27FC236}">
              <a16:creationId xmlns:a16="http://schemas.microsoft.com/office/drawing/2014/main" id="{EB8D8A31-A759-444B-FBFA-E0521A44D2E3}"/>
            </a:ext>
          </a:extLst>
        </xdr:cNvPr>
        <xdr:cNvSpPr>
          <a:spLocks noChangeArrowheads="1"/>
        </xdr:cNvSpPr>
      </xdr:nvSpPr>
      <xdr:spPr bwMode="auto">
        <a:xfrm>
          <a:off x="1666875" y="82105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390525</xdr:colOff>
      <xdr:row>50</xdr:row>
      <xdr:rowOff>66675</xdr:rowOff>
    </xdr:from>
    <xdr:to>
      <xdr:col>1</xdr:col>
      <xdr:colOff>714375</xdr:colOff>
      <xdr:row>51</xdr:row>
      <xdr:rowOff>85725</xdr:rowOff>
    </xdr:to>
    <xdr:sp macro="" textlink="">
      <xdr:nvSpPr>
        <xdr:cNvPr id="144391" name="Rectangle 7">
          <a:extLst>
            <a:ext uri="{FF2B5EF4-FFF2-40B4-BE49-F238E27FC236}">
              <a16:creationId xmlns:a16="http://schemas.microsoft.com/office/drawing/2014/main" id="{E543E389-0708-6E00-F6B0-030131FFAB2D}"/>
            </a:ext>
          </a:extLst>
        </xdr:cNvPr>
        <xdr:cNvSpPr>
          <a:spLocks noChangeArrowheads="1"/>
        </xdr:cNvSpPr>
      </xdr:nvSpPr>
      <xdr:spPr bwMode="auto">
        <a:xfrm>
          <a:off x="1000125" y="9020175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1590675</xdr:colOff>
      <xdr:row>52</xdr:row>
      <xdr:rowOff>133350</xdr:rowOff>
    </xdr:from>
    <xdr:to>
      <xdr:col>2</xdr:col>
      <xdr:colOff>66675</xdr:colOff>
      <xdr:row>53</xdr:row>
      <xdr:rowOff>152400</xdr:rowOff>
    </xdr:to>
    <xdr:sp macro="" textlink="">
      <xdr:nvSpPr>
        <xdr:cNvPr id="144392" name="Rectangle 8">
          <a:extLst>
            <a:ext uri="{FF2B5EF4-FFF2-40B4-BE49-F238E27FC236}">
              <a16:creationId xmlns:a16="http://schemas.microsoft.com/office/drawing/2014/main" id="{E38DCAA8-95DA-ABC9-99B9-D73B08D63B06}"/>
            </a:ext>
          </a:extLst>
        </xdr:cNvPr>
        <xdr:cNvSpPr>
          <a:spLocks noChangeArrowheads="1"/>
        </xdr:cNvSpPr>
      </xdr:nvSpPr>
      <xdr:spPr bwMode="auto">
        <a:xfrm>
          <a:off x="2200275" y="941070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104775</xdr:colOff>
      <xdr:row>50</xdr:row>
      <xdr:rowOff>47625</xdr:rowOff>
    </xdr:from>
    <xdr:to>
      <xdr:col>0</xdr:col>
      <xdr:colOff>504825</xdr:colOff>
      <xdr:row>51</xdr:row>
      <xdr:rowOff>66675</xdr:rowOff>
    </xdr:to>
    <xdr:sp macro="" textlink="">
      <xdr:nvSpPr>
        <xdr:cNvPr id="144393" name="Text Box 9">
          <a:extLst>
            <a:ext uri="{FF2B5EF4-FFF2-40B4-BE49-F238E27FC236}">
              <a16:creationId xmlns:a16="http://schemas.microsoft.com/office/drawing/2014/main" id="{B9D2FFB4-FEE8-F96A-4BE7-D81DAFF37F5F}"/>
            </a:ext>
          </a:extLst>
        </xdr:cNvPr>
        <xdr:cNvSpPr txBox="1">
          <a:spLocks noChangeArrowheads="1"/>
        </xdr:cNvSpPr>
      </xdr:nvSpPr>
      <xdr:spPr bwMode="auto">
        <a:xfrm>
          <a:off x="104775" y="9001125"/>
          <a:ext cx="4000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1009650</xdr:colOff>
      <xdr:row>43</xdr:row>
      <xdr:rowOff>66675</xdr:rowOff>
    </xdr:from>
    <xdr:to>
      <xdr:col>1</xdr:col>
      <xdr:colOff>1543050</xdr:colOff>
      <xdr:row>44</xdr:row>
      <xdr:rowOff>85725</xdr:rowOff>
    </xdr:to>
    <xdr:sp macro="" textlink="">
      <xdr:nvSpPr>
        <xdr:cNvPr id="144394" name="Text Box 10">
          <a:extLst>
            <a:ext uri="{FF2B5EF4-FFF2-40B4-BE49-F238E27FC236}">
              <a16:creationId xmlns:a16="http://schemas.microsoft.com/office/drawing/2014/main" id="{A86987D3-6B8B-4B64-507E-FC7DDD714EC1}"/>
            </a:ext>
          </a:extLst>
        </xdr:cNvPr>
        <xdr:cNvSpPr txBox="1">
          <a:spLocks noChangeArrowheads="1"/>
        </xdr:cNvSpPr>
      </xdr:nvSpPr>
      <xdr:spPr bwMode="auto">
        <a:xfrm>
          <a:off x="1619250" y="7886700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847725</xdr:colOff>
      <xdr:row>52</xdr:row>
      <xdr:rowOff>142875</xdr:rowOff>
    </xdr:to>
    <xdr:sp macro="" textlink="">
      <xdr:nvSpPr>
        <xdr:cNvPr id="144395" name="Text Box 11">
          <a:extLst>
            <a:ext uri="{FF2B5EF4-FFF2-40B4-BE49-F238E27FC236}">
              <a16:creationId xmlns:a16="http://schemas.microsoft.com/office/drawing/2014/main" id="{55ED9E26-E2C4-9BA4-6376-9DAF0EA090F7}"/>
            </a:ext>
          </a:extLst>
        </xdr:cNvPr>
        <xdr:cNvSpPr txBox="1">
          <a:spLocks noChangeArrowheads="1"/>
        </xdr:cNvSpPr>
      </xdr:nvSpPr>
      <xdr:spPr bwMode="auto">
        <a:xfrm>
          <a:off x="962025" y="9239250"/>
          <a:ext cx="4953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152400</xdr:rowOff>
    </xdr:from>
    <xdr:to>
      <xdr:col>0</xdr:col>
      <xdr:colOff>371475</xdr:colOff>
      <xdr:row>48</xdr:row>
      <xdr:rowOff>0</xdr:rowOff>
    </xdr:to>
    <xdr:sp macro="" textlink="">
      <xdr:nvSpPr>
        <xdr:cNvPr id="144396" name="Text Box 12">
          <a:extLst>
            <a:ext uri="{FF2B5EF4-FFF2-40B4-BE49-F238E27FC236}">
              <a16:creationId xmlns:a16="http://schemas.microsoft.com/office/drawing/2014/main" id="{BBAB355E-0D86-9CAF-15DD-242AD5BC2F01}"/>
            </a:ext>
          </a:extLst>
        </xdr:cNvPr>
        <xdr:cNvSpPr txBox="1">
          <a:spLocks noChangeArrowheads="1"/>
        </xdr:cNvSpPr>
      </xdr:nvSpPr>
      <xdr:spPr bwMode="auto">
        <a:xfrm>
          <a:off x="0" y="8458200"/>
          <a:ext cx="3714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247650</xdr:colOff>
      <xdr:row>44</xdr:row>
      <xdr:rowOff>133350</xdr:rowOff>
    </xdr:from>
    <xdr:to>
      <xdr:col>3</xdr:col>
      <xdr:colOff>333375</xdr:colOff>
      <xdr:row>45</xdr:row>
      <xdr:rowOff>133350</xdr:rowOff>
    </xdr:to>
    <xdr:sp macro="" textlink="">
      <xdr:nvSpPr>
        <xdr:cNvPr id="144397" name="Text Box 13">
          <a:extLst>
            <a:ext uri="{FF2B5EF4-FFF2-40B4-BE49-F238E27FC236}">
              <a16:creationId xmlns:a16="http://schemas.microsoft.com/office/drawing/2014/main" id="{B0617607-F696-5FBD-AEF2-1A36B5AA7BC1}"/>
            </a:ext>
          </a:extLst>
        </xdr:cNvPr>
        <xdr:cNvSpPr txBox="1">
          <a:spLocks noChangeArrowheads="1"/>
        </xdr:cNvSpPr>
      </xdr:nvSpPr>
      <xdr:spPr bwMode="auto">
        <a:xfrm>
          <a:off x="2771775" y="8115300"/>
          <a:ext cx="4191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1285875</xdr:colOff>
      <xdr:row>47</xdr:row>
      <xdr:rowOff>76200</xdr:rowOff>
    </xdr:from>
    <xdr:to>
      <xdr:col>1</xdr:col>
      <xdr:colOff>1714500</xdr:colOff>
      <xdr:row>48</xdr:row>
      <xdr:rowOff>66675</xdr:rowOff>
    </xdr:to>
    <xdr:sp macro="" textlink="">
      <xdr:nvSpPr>
        <xdr:cNvPr id="144398" name="Text Box 14">
          <a:extLst>
            <a:ext uri="{FF2B5EF4-FFF2-40B4-BE49-F238E27FC236}">
              <a16:creationId xmlns:a16="http://schemas.microsoft.com/office/drawing/2014/main" id="{5E7010F4-4FE5-08D0-7CF9-D53CC29FB38B}"/>
            </a:ext>
          </a:extLst>
        </xdr:cNvPr>
        <xdr:cNvSpPr txBox="1">
          <a:spLocks noChangeArrowheads="1"/>
        </xdr:cNvSpPr>
      </xdr:nvSpPr>
      <xdr:spPr bwMode="auto">
        <a:xfrm flipV="1">
          <a:off x="1895475" y="8543925"/>
          <a:ext cx="4286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33</xdr:row>
      <xdr:rowOff>66675</xdr:rowOff>
    </xdr:to>
    <xdr:graphicFrame macro="">
      <xdr:nvGraphicFramePr>
        <xdr:cNvPr id="144399" name="Chart 15">
          <a:extLst>
            <a:ext uri="{FF2B5EF4-FFF2-40B4-BE49-F238E27FC236}">
              <a16:creationId xmlns:a16="http://schemas.microsoft.com/office/drawing/2014/main" id="{C1286F9F-17FA-7804-530B-52875E6B3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51</xdr:row>
      <xdr:rowOff>104775</xdr:rowOff>
    </xdr:from>
    <xdr:to>
      <xdr:col>1</xdr:col>
      <xdr:colOff>1733550</xdr:colOff>
      <xdr:row>52</xdr:row>
      <xdr:rowOff>123825</xdr:rowOff>
    </xdr:to>
    <xdr:sp macro="" textlink="">
      <xdr:nvSpPr>
        <xdr:cNvPr id="135169" name="Rectangle 1">
          <a:extLst>
            <a:ext uri="{FF2B5EF4-FFF2-40B4-BE49-F238E27FC236}">
              <a16:creationId xmlns:a16="http://schemas.microsoft.com/office/drawing/2014/main" id="{3DEBDE94-11FE-C8FE-8C41-57DE1034AB1B}"/>
            </a:ext>
          </a:extLst>
        </xdr:cNvPr>
        <xdr:cNvSpPr>
          <a:spLocks noChangeArrowheads="1"/>
        </xdr:cNvSpPr>
      </xdr:nvSpPr>
      <xdr:spPr bwMode="auto">
        <a:xfrm>
          <a:off x="1905000" y="922020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333375</xdr:colOff>
      <xdr:row>49</xdr:row>
      <xdr:rowOff>57150</xdr:rowOff>
    </xdr:from>
    <xdr:to>
      <xdr:col>1</xdr:col>
      <xdr:colOff>114300</xdr:colOff>
      <xdr:row>50</xdr:row>
      <xdr:rowOff>76200</xdr:rowOff>
    </xdr:to>
    <xdr:sp macro="" textlink="">
      <xdr:nvSpPr>
        <xdr:cNvPr id="135170" name="Rectangle 2">
          <a:extLst>
            <a:ext uri="{FF2B5EF4-FFF2-40B4-BE49-F238E27FC236}">
              <a16:creationId xmlns:a16="http://schemas.microsoft.com/office/drawing/2014/main" id="{ED09BED3-BC20-5DB7-D31C-B30BEF34E910}"/>
            </a:ext>
          </a:extLst>
        </xdr:cNvPr>
        <xdr:cNvSpPr>
          <a:spLocks noChangeArrowheads="1"/>
        </xdr:cNvSpPr>
      </xdr:nvSpPr>
      <xdr:spPr bwMode="auto">
        <a:xfrm>
          <a:off x="333375" y="88487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438150</xdr:colOff>
      <xdr:row>51</xdr:row>
      <xdr:rowOff>19050</xdr:rowOff>
    </xdr:from>
    <xdr:to>
      <xdr:col>1</xdr:col>
      <xdr:colOff>219075</xdr:colOff>
      <xdr:row>52</xdr:row>
      <xdr:rowOff>38100</xdr:rowOff>
    </xdr:to>
    <xdr:sp macro="" textlink="">
      <xdr:nvSpPr>
        <xdr:cNvPr id="135171" name="Rectangle 3">
          <a:extLst>
            <a:ext uri="{FF2B5EF4-FFF2-40B4-BE49-F238E27FC236}">
              <a16:creationId xmlns:a16="http://schemas.microsoft.com/office/drawing/2014/main" id="{EABBB285-2654-68D5-3321-5470689D1757}"/>
            </a:ext>
          </a:extLst>
        </xdr:cNvPr>
        <xdr:cNvSpPr>
          <a:spLocks noChangeArrowheads="1"/>
        </xdr:cNvSpPr>
      </xdr:nvSpPr>
      <xdr:spPr bwMode="auto">
        <a:xfrm>
          <a:off x="438150" y="913447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1190625</xdr:colOff>
      <xdr:row>46</xdr:row>
      <xdr:rowOff>123825</xdr:rowOff>
    </xdr:from>
    <xdr:to>
      <xdr:col>4</xdr:col>
      <xdr:colOff>1581150</xdr:colOff>
      <xdr:row>47</xdr:row>
      <xdr:rowOff>142875</xdr:rowOff>
    </xdr:to>
    <xdr:sp macro="" textlink="">
      <xdr:nvSpPr>
        <xdr:cNvPr id="135172" name="Rectangle 4">
          <a:extLst>
            <a:ext uri="{FF2B5EF4-FFF2-40B4-BE49-F238E27FC236}">
              <a16:creationId xmlns:a16="http://schemas.microsoft.com/office/drawing/2014/main" id="{7FE01557-81B3-0FBC-0DFA-5AE3F34DAE84}"/>
            </a:ext>
          </a:extLst>
        </xdr:cNvPr>
        <xdr:cNvSpPr>
          <a:spLocks noChangeArrowheads="1"/>
        </xdr:cNvSpPr>
      </xdr:nvSpPr>
      <xdr:spPr bwMode="auto">
        <a:xfrm>
          <a:off x="4657725" y="8429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1609725</xdr:colOff>
      <xdr:row>51</xdr:row>
      <xdr:rowOff>114300</xdr:rowOff>
    </xdr:from>
    <xdr:to>
      <xdr:col>2</xdr:col>
      <xdr:colOff>133350</xdr:colOff>
      <xdr:row>52</xdr:row>
      <xdr:rowOff>123825</xdr:rowOff>
    </xdr:to>
    <xdr:sp macro="" textlink="">
      <xdr:nvSpPr>
        <xdr:cNvPr id="135173" name="Rectangle 5">
          <a:extLst>
            <a:ext uri="{FF2B5EF4-FFF2-40B4-BE49-F238E27FC236}">
              <a16:creationId xmlns:a16="http://schemas.microsoft.com/office/drawing/2014/main" id="{592605CA-E5BF-E7FB-D1BE-BFFD373E3410}"/>
            </a:ext>
          </a:extLst>
        </xdr:cNvPr>
        <xdr:cNvSpPr>
          <a:spLocks noChangeArrowheads="1"/>
        </xdr:cNvSpPr>
      </xdr:nvSpPr>
      <xdr:spPr bwMode="auto">
        <a:xfrm>
          <a:off x="2219325" y="922972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1057275</xdr:colOff>
      <xdr:row>45</xdr:row>
      <xdr:rowOff>66675</xdr:rowOff>
    </xdr:from>
    <xdr:to>
      <xdr:col>1</xdr:col>
      <xdr:colOff>1552575</xdr:colOff>
      <xdr:row>46</xdr:row>
      <xdr:rowOff>57150</xdr:rowOff>
    </xdr:to>
    <xdr:sp macro="" textlink="">
      <xdr:nvSpPr>
        <xdr:cNvPr id="135174" name="Rectangle 6">
          <a:extLst>
            <a:ext uri="{FF2B5EF4-FFF2-40B4-BE49-F238E27FC236}">
              <a16:creationId xmlns:a16="http://schemas.microsoft.com/office/drawing/2014/main" id="{765E3B81-E59F-8EDD-B54C-B14F566B3E1D}"/>
            </a:ext>
          </a:extLst>
        </xdr:cNvPr>
        <xdr:cNvSpPr>
          <a:spLocks noChangeArrowheads="1"/>
        </xdr:cNvSpPr>
      </xdr:nvSpPr>
      <xdr:spPr bwMode="auto">
        <a:xfrm>
          <a:off x="1666875" y="82105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390525</xdr:colOff>
      <xdr:row>50</xdr:row>
      <xdr:rowOff>66675</xdr:rowOff>
    </xdr:from>
    <xdr:to>
      <xdr:col>1</xdr:col>
      <xdr:colOff>714375</xdr:colOff>
      <xdr:row>51</xdr:row>
      <xdr:rowOff>85725</xdr:rowOff>
    </xdr:to>
    <xdr:sp macro="" textlink="">
      <xdr:nvSpPr>
        <xdr:cNvPr id="135175" name="Rectangle 7">
          <a:extLst>
            <a:ext uri="{FF2B5EF4-FFF2-40B4-BE49-F238E27FC236}">
              <a16:creationId xmlns:a16="http://schemas.microsoft.com/office/drawing/2014/main" id="{3A93EFC9-AEB4-F425-E662-A038632CB18B}"/>
            </a:ext>
          </a:extLst>
        </xdr:cNvPr>
        <xdr:cNvSpPr>
          <a:spLocks noChangeArrowheads="1"/>
        </xdr:cNvSpPr>
      </xdr:nvSpPr>
      <xdr:spPr bwMode="auto">
        <a:xfrm>
          <a:off x="1000125" y="9020175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1590675</xdr:colOff>
      <xdr:row>52</xdr:row>
      <xdr:rowOff>133350</xdr:rowOff>
    </xdr:from>
    <xdr:to>
      <xdr:col>2</xdr:col>
      <xdr:colOff>66675</xdr:colOff>
      <xdr:row>53</xdr:row>
      <xdr:rowOff>152400</xdr:rowOff>
    </xdr:to>
    <xdr:sp macro="" textlink="">
      <xdr:nvSpPr>
        <xdr:cNvPr id="135176" name="Rectangle 8">
          <a:extLst>
            <a:ext uri="{FF2B5EF4-FFF2-40B4-BE49-F238E27FC236}">
              <a16:creationId xmlns:a16="http://schemas.microsoft.com/office/drawing/2014/main" id="{8E330A67-3A6C-5515-9B55-F7A1F0DD5DB3}"/>
            </a:ext>
          </a:extLst>
        </xdr:cNvPr>
        <xdr:cNvSpPr>
          <a:spLocks noChangeArrowheads="1"/>
        </xdr:cNvSpPr>
      </xdr:nvSpPr>
      <xdr:spPr bwMode="auto">
        <a:xfrm>
          <a:off x="2200275" y="941070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104775</xdr:colOff>
      <xdr:row>50</xdr:row>
      <xdr:rowOff>47625</xdr:rowOff>
    </xdr:from>
    <xdr:to>
      <xdr:col>0</xdr:col>
      <xdr:colOff>504825</xdr:colOff>
      <xdr:row>51</xdr:row>
      <xdr:rowOff>66675</xdr:rowOff>
    </xdr:to>
    <xdr:sp macro="" textlink="">
      <xdr:nvSpPr>
        <xdr:cNvPr id="135177" name="Text Box 9">
          <a:extLst>
            <a:ext uri="{FF2B5EF4-FFF2-40B4-BE49-F238E27FC236}">
              <a16:creationId xmlns:a16="http://schemas.microsoft.com/office/drawing/2014/main" id="{58DBC1B4-81EA-B362-B29F-40EB76DE034F}"/>
            </a:ext>
          </a:extLst>
        </xdr:cNvPr>
        <xdr:cNvSpPr txBox="1">
          <a:spLocks noChangeArrowheads="1"/>
        </xdr:cNvSpPr>
      </xdr:nvSpPr>
      <xdr:spPr bwMode="auto">
        <a:xfrm>
          <a:off x="104775" y="9001125"/>
          <a:ext cx="4000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1009650</xdr:colOff>
      <xdr:row>43</xdr:row>
      <xdr:rowOff>66675</xdr:rowOff>
    </xdr:from>
    <xdr:to>
      <xdr:col>1</xdr:col>
      <xdr:colOff>1543050</xdr:colOff>
      <xdr:row>44</xdr:row>
      <xdr:rowOff>85725</xdr:rowOff>
    </xdr:to>
    <xdr:sp macro="" textlink="">
      <xdr:nvSpPr>
        <xdr:cNvPr id="135178" name="Text Box 10">
          <a:extLst>
            <a:ext uri="{FF2B5EF4-FFF2-40B4-BE49-F238E27FC236}">
              <a16:creationId xmlns:a16="http://schemas.microsoft.com/office/drawing/2014/main" id="{79C941B3-B1FC-5130-BD71-D01707B0E0D8}"/>
            </a:ext>
          </a:extLst>
        </xdr:cNvPr>
        <xdr:cNvSpPr txBox="1">
          <a:spLocks noChangeArrowheads="1"/>
        </xdr:cNvSpPr>
      </xdr:nvSpPr>
      <xdr:spPr bwMode="auto">
        <a:xfrm>
          <a:off x="1619250" y="7886700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847725</xdr:colOff>
      <xdr:row>52</xdr:row>
      <xdr:rowOff>142875</xdr:rowOff>
    </xdr:to>
    <xdr:sp macro="" textlink="">
      <xdr:nvSpPr>
        <xdr:cNvPr id="135179" name="Text Box 11">
          <a:extLst>
            <a:ext uri="{FF2B5EF4-FFF2-40B4-BE49-F238E27FC236}">
              <a16:creationId xmlns:a16="http://schemas.microsoft.com/office/drawing/2014/main" id="{72938EC0-80E6-6228-147B-2780784BD974}"/>
            </a:ext>
          </a:extLst>
        </xdr:cNvPr>
        <xdr:cNvSpPr txBox="1">
          <a:spLocks noChangeArrowheads="1"/>
        </xdr:cNvSpPr>
      </xdr:nvSpPr>
      <xdr:spPr bwMode="auto">
        <a:xfrm>
          <a:off x="962025" y="9239250"/>
          <a:ext cx="4953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152400</xdr:rowOff>
    </xdr:from>
    <xdr:to>
      <xdr:col>0</xdr:col>
      <xdr:colOff>371475</xdr:colOff>
      <xdr:row>48</xdr:row>
      <xdr:rowOff>0</xdr:rowOff>
    </xdr:to>
    <xdr:sp macro="" textlink="">
      <xdr:nvSpPr>
        <xdr:cNvPr id="135180" name="Text Box 12">
          <a:extLst>
            <a:ext uri="{FF2B5EF4-FFF2-40B4-BE49-F238E27FC236}">
              <a16:creationId xmlns:a16="http://schemas.microsoft.com/office/drawing/2014/main" id="{3FF1851E-3C8A-0C2C-AC99-2E85C1DF573C}"/>
            </a:ext>
          </a:extLst>
        </xdr:cNvPr>
        <xdr:cNvSpPr txBox="1">
          <a:spLocks noChangeArrowheads="1"/>
        </xdr:cNvSpPr>
      </xdr:nvSpPr>
      <xdr:spPr bwMode="auto">
        <a:xfrm>
          <a:off x="0" y="8458200"/>
          <a:ext cx="3714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247650</xdr:colOff>
      <xdr:row>44</xdr:row>
      <xdr:rowOff>133350</xdr:rowOff>
    </xdr:from>
    <xdr:to>
      <xdr:col>3</xdr:col>
      <xdr:colOff>333375</xdr:colOff>
      <xdr:row>45</xdr:row>
      <xdr:rowOff>133350</xdr:rowOff>
    </xdr:to>
    <xdr:sp macro="" textlink="">
      <xdr:nvSpPr>
        <xdr:cNvPr id="135181" name="Text Box 13">
          <a:extLst>
            <a:ext uri="{FF2B5EF4-FFF2-40B4-BE49-F238E27FC236}">
              <a16:creationId xmlns:a16="http://schemas.microsoft.com/office/drawing/2014/main" id="{5615417E-8448-DC96-FD25-960D5F1BB969}"/>
            </a:ext>
          </a:extLst>
        </xdr:cNvPr>
        <xdr:cNvSpPr txBox="1">
          <a:spLocks noChangeArrowheads="1"/>
        </xdr:cNvSpPr>
      </xdr:nvSpPr>
      <xdr:spPr bwMode="auto">
        <a:xfrm>
          <a:off x="2771775" y="8115300"/>
          <a:ext cx="4191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1285875</xdr:colOff>
      <xdr:row>47</xdr:row>
      <xdr:rowOff>76200</xdr:rowOff>
    </xdr:from>
    <xdr:to>
      <xdr:col>1</xdr:col>
      <xdr:colOff>1714500</xdr:colOff>
      <xdr:row>48</xdr:row>
      <xdr:rowOff>66675</xdr:rowOff>
    </xdr:to>
    <xdr:sp macro="" textlink="">
      <xdr:nvSpPr>
        <xdr:cNvPr id="135182" name="Text Box 14">
          <a:extLst>
            <a:ext uri="{FF2B5EF4-FFF2-40B4-BE49-F238E27FC236}">
              <a16:creationId xmlns:a16="http://schemas.microsoft.com/office/drawing/2014/main" id="{D85A9A74-4835-9268-2858-4723281A3920}"/>
            </a:ext>
          </a:extLst>
        </xdr:cNvPr>
        <xdr:cNvSpPr txBox="1">
          <a:spLocks noChangeArrowheads="1"/>
        </xdr:cNvSpPr>
      </xdr:nvSpPr>
      <xdr:spPr bwMode="auto">
        <a:xfrm flipV="1">
          <a:off x="1895475" y="8543925"/>
          <a:ext cx="4286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114300</xdr:rowOff>
    </xdr:to>
    <xdr:graphicFrame macro="">
      <xdr:nvGraphicFramePr>
        <xdr:cNvPr id="135183" name="Chart 15">
          <a:extLst>
            <a:ext uri="{FF2B5EF4-FFF2-40B4-BE49-F238E27FC236}">
              <a16:creationId xmlns:a16="http://schemas.microsoft.com/office/drawing/2014/main" id="{C1684405-9219-B9A4-6844-35EDD7AB6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51</xdr:row>
      <xdr:rowOff>104775</xdr:rowOff>
    </xdr:from>
    <xdr:to>
      <xdr:col>1</xdr:col>
      <xdr:colOff>1733550</xdr:colOff>
      <xdr:row>52</xdr:row>
      <xdr:rowOff>123825</xdr:rowOff>
    </xdr:to>
    <xdr:sp macro="" textlink="">
      <xdr:nvSpPr>
        <xdr:cNvPr id="145409" name="Rectangle 1">
          <a:extLst>
            <a:ext uri="{FF2B5EF4-FFF2-40B4-BE49-F238E27FC236}">
              <a16:creationId xmlns:a16="http://schemas.microsoft.com/office/drawing/2014/main" id="{53C59D1B-E575-CAE9-E026-679B1990DDF7}"/>
            </a:ext>
          </a:extLst>
        </xdr:cNvPr>
        <xdr:cNvSpPr>
          <a:spLocks noChangeArrowheads="1"/>
        </xdr:cNvSpPr>
      </xdr:nvSpPr>
      <xdr:spPr bwMode="auto">
        <a:xfrm>
          <a:off x="1905000" y="922020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333375</xdr:colOff>
      <xdr:row>49</xdr:row>
      <xdr:rowOff>57150</xdr:rowOff>
    </xdr:from>
    <xdr:to>
      <xdr:col>1</xdr:col>
      <xdr:colOff>114300</xdr:colOff>
      <xdr:row>50</xdr:row>
      <xdr:rowOff>76200</xdr:rowOff>
    </xdr:to>
    <xdr:sp macro="" textlink="">
      <xdr:nvSpPr>
        <xdr:cNvPr id="145410" name="Rectangle 2">
          <a:extLst>
            <a:ext uri="{FF2B5EF4-FFF2-40B4-BE49-F238E27FC236}">
              <a16:creationId xmlns:a16="http://schemas.microsoft.com/office/drawing/2014/main" id="{61DA7C9C-074E-DD58-2959-839A3277B304}"/>
            </a:ext>
          </a:extLst>
        </xdr:cNvPr>
        <xdr:cNvSpPr>
          <a:spLocks noChangeArrowheads="1"/>
        </xdr:cNvSpPr>
      </xdr:nvSpPr>
      <xdr:spPr bwMode="auto">
        <a:xfrm>
          <a:off x="333375" y="88487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438150</xdr:colOff>
      <xdr:row>51</xdr:row>
      <xdr:rowOff>19050</xdr:rowOff>
    </xdr:from>
    <xdr:to>
      <xdr:col>1</xdr:col>
      <xdr:colOff>219075</xdr:colOff>
      <xdr:row>52</xdr:row>
      <xdr:rowOff>38100</xdr:rowOff>
    </xdr:to>
    <xdr:sp macro="" textlink="">
      <xdr:nvSpPr>
        <xdr:cNvPr id="145411" name="Rectangle 3">
          <a:extLst>
            <a:ext uri="{FF2B5EF4-FFF2-40B4-BE49-F238E27FC236}">
              <a16:creationId xmlns:a16="http://schemas.microsoft.com/office/drawing/2014/main" id="{1459BC17-164F-3E4C-DD2E-2B02CFC03FFE}"/>
            </a:ext>
          </a:extLst>
        </xdr:cNvPr>
        <xdr:cNvSpPr>
          <a:spLocks noChangeArrowheads="1"/>
        </xdr:cNvSpPr>
      </xdr:nvSpPr>
      <xdr:spPr bwMode="auto">
        <a:xfrm>
          <a:off x="438150" y="913447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1190625</xdr:colOff>
      <xdr:row>46</xdr:row>
      <xdr:rowOff>123825</xdr:rowOff>
    </xdr:from>
    <xdr:to>
      <xdr:col>4</xdr:col>
      <xdr:colOff>1581150</xdr:colOff>
      <xdr:row>47</xdr:row>
      <xdr:rowOff>142875</xdr:rowOff>
    </xdr:to>
    <xdr:sp macro="" textlink="">
      <xdr:nvSpPr>
        <xdr:cNvPr id="145412" name="Rectangle 4">
          <a:extLst>
            <a:ext uri="{FF2B5EF4-FFF2-40B4-BE49-F238E27FC236}">
              <a16:creationId xmlns:a16="http://schemas.microsoft.com/office/drawing/2014/main" id="{702EAE77-0446-4F0C-7381-76C85A8FDFA2}"/>
            </a:ext>
          </a:extLst>
        </xdr:cNvPr>
        <xdr:cNvSpPr>
          <a:spLocks noChangeArrowheads="1"/>
        </xdr:cNvSpPr>
      </xdr:nvSpPr>
      <xdr:spPr bwMode="auto">
        <a:xfrm>
          <a:off x="4657725" y="8429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1609725</xdr:colOff>
      <xdr:row>51</xdr:row>
      <xdr:rowOff>114300</xdr:rowOff>
    </xdr:from>
    <xdr:to>
      <xdr:col>2</xdr:col>
      <xdr:colOff>133350</xdr:colOff>
      <xdr:row>52</xdr:row>
      <xdr:rowOff>123825</xdr:rowOff>
    </xdr:to>
    <xdr:sp macro="" textlink="">
      <xdr:nvSpPr>
        <xdr:cNvPr id="145413" name="Rectangle 5">
          <a:extLst>
            <a:ext uri="{FF2B5EF4-FFF2-40B4-BE49-F238E27FC236}">
              <a16:creationId xmlns:a16="http://schemas.microsoft.com/office/drawing/2014/main" id="{CA118E5D-B640-0263-7E2F-CCA44EAFDCF7}"/>
            </a:ext>
          </a:extLst>
        </xdr:cNvPr>
        <xdr:cNvSpPr>
          <a:spLocks noChangeArrowheads="1"/>
        </xdr:cNvSpPr>
      </xdr:nvSpPr>
      <xdr:spPr bwMode="auto">
        <a:xfrm>
          <a:off x="2219325" y="922972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1057275</xdr:colOff>
      <xdr:row>45</xdr:row>
      <xdr:rowOff>66675</xdr:rowOff>
    </xdr:from>
    <xdr:to>
      <xdr:col>1</xdr:col>
      <xdr:colOff>1552575</xdr:colOff>
      <xdr:row>46</xdr:row>
      <xdr:rowOff>57150</xdr:rowOff>
    </xdr:to>
    <xdr:sp macro="" textlink="">
      <xdr:nvSpPr>
        <xdr:cNvPr id="145414" name="Rectangle 6">
          <a:extLst>
            <a:ext uri="{FF2B5EF4-FFF2-40B4-BE49-F238E27FC236}">
              <a16:creationId xmlns:a16="http://schemas.microsoft.com/office/drawing/2014/main" id="{D8663253-227F-E826-2F80-CC1868666FFA}"/>
            </a:ext>
          </a:extLst>
        </xdr:cNvPr>
        <xdr:cNvSpPr>
          <a:spLocks noChangeArrowheads="1"/>
        </xdr:cNvSpPr>
      </xdr:nvSpPr>
      <xdr:spPr bwMode="auto">
        <a:xfrm>
          <a:off x="1666875" y="82105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390525</xdr:colOff>
      <xdr:row>50</xdr:row>
      <xdr:rowOff>66675</xdr:rowOff>
    </xdr:from>
    <xdr:to>
      <xdr:col>1</xdr:col>
      <xdr:colOff>714375</xdr:colOff>
      <xdr:row>51</xdr:row>
      <xdr:rowOff>85725</xdr:rowOff>
    </xdr:to>
    <xdr:sp macro="" textlink="">
      <xdr:nvSpPr>
        <xdr:cNvPr id="145415" name="Rectangle 7">
          <a:extLst>
            <a:ext uri="{FF2B5EF4-FFF2-40B4-BE49-F238E27FC236}">
              <a16:creationId xmlns:a16="http://schemas.microsoft.com/office/drawing/2014/main" id="{B2F84745-715C-7919-107D-BBA6AF5B0927}"/>
            </a:ext>
          </a:extLst>
        </xdr:cNvPr>
        <xdr:cNvSpPr>
          <a:spLocks noChangeArrowheads="1"/>
        </xdr:cNvSpPr>
      </xdr:nvSpPr>
      <xdr:spPr bwMode="auto">
        <a:xfrm>
          <a:off x="1000125" y="9020175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1590675</xdr:colOff>
      <xdr:row>52</xdr:row>
      <xdr:rowOff>133350</xdr:rowOff>
    </xdr:from>
    <xdr:to>
      <xdr:col>2</xdr:col>
      <xdr:colOff>66675</xdr:colOff>
      <xdr:row>53</xdr:row>
      <xdr:rowOff>152400</xdr:rowOff>
    </xdr:to>
    <xdr:sp macro="" textlink="">
      <xdr:nvSpPr>
        <xdr:cNvPr id="145416" name="Rectangle 8">
          <a:extLst>
            <a:ext uri="{FF2B5EF4-FFF2-40B4-BE49-F238E27FC236}">
              <a16:creationId xmlns:a16="http://schemas.microsoft.com/office/drawing/2014/main" id="{3213B951-7AA7-BA32-627D-842B9FFC2448}"/>
            </a:ext>
          </a:extLst>
        </xdr:cNvPr>
        <xdr:cNvSpPr>
          <a:spLocks noChangeArrowheads="1"/>
        </xdr:cNvSpPr>
      </xdr:nvSpPr>
      <xdr:spPr bwMode="auto">
        <a:xfrm>
          <a:off x="2200275" y="941070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104775</xdr:colOff>
      <xdr:row>50</xdr:row>
      <xdr:rowOff>47625</xdr:rowOff>
    </xdr:from>
    <xdr:to>
      <xdr:col>0</xdr:col>
      <xdr:colOff>504825</xdr:colOff>
      <xdr:row>51</xdr:row>
      <xdr:rowOff>66675</xdr:rowOff>
    </xdr:to>
    <xdr:sp macro="" textlink="">
      <xdr:nvSpPr>
        <xdr:cNvPr id="145417" name="Text Box 9">
          <a:extLst>
            <a:ext uri="{FF2B5EF4-FFF2-40B4-BE49-F238E27FC236}">
              <a16:creationId xmlns:a16="http://schemas.microsoft.com/office/drawing/2014/main" id="{7C0967BD-B03C-2AF3-B1B5-6E2DA4DEA99E}"/>
            </a:ext>
          </a:extLst>
        </xdr:cNvPr>
        <xdr:cNvSpPr txBox="1">
          <a:spLocks noChangeArrowheads="1"/>
        </xdr:cNvSpPr>
      </xdr:nvSpPr>
      <xdr:spPr bwMode="auto">
        <a:xfrm>
          <a:off x="104775" y="9001125"/>
          <a:ext cx="4000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1009650</xdr:colOff>
      <xdr:row>43</xdr:row>
      <xdr:rowOff>66675</xdr:rowOff>
    </xdr:from>
    <xdr:to>
      <xdr:col>1</xdr:col>
      <xdr:colOff>1543050</xdr:colOff>
      <xdr:row>44</xdr:row>
      <xdr:rowOff>85725</xdr:rowOff>
    </xdr:to>
    <xdr:sp macro="" textlink="">
      <xdr:nvSpPr>
        <xdr:cNvPr id="145418" name="Text Box 10">
          <a:extLst>
            <a:ext uri="{FF2B5EF4-FFF2-40B4-BE49-F238E27FC236}">
              <a16:creationId xmlns:a16="http://schemas.microsoft.com/office/drawing/2014/main" id="{F8FCB0D6-C8E7-8BFB-BC72-F5C78D881707}"/>
            </a:ext>
          </a:extLst>
        </xdr:cNvPr>
        <xdr:cNvSpPr txBox="1">
          <a:spLocks noChangeArrowheads="1"/>
        </xdr:cNvSpPr>
      </xdr:nvSpPr>
      <xdr:spPr bwMode="auto">
        <a:xfrm>
          <a:off x="1619250" y="7886700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847725</xdr:colOff>
      <xdr:row>52</xdr:row>
      <xdr:rowOff>142875</xdr:rowOff>
    </xdr:to>
    <xdr:sp macro="" textlink="">
      <xdr:nvSpPr>
        <xdr:cNvPr id="145419" name="Text Box 11">
          <a:extLst>
            <a:ext uri="{FF2B5EF4-FFF2-40B4-BE49-F238E27FC236}">
              <a16:creationId xmlns:a16="http://schemas.microsoft.com/office/drawing/2014/main" id="{011CF785-3357-FA00-F081-2C0D3933DF2E}"/>
            </a:ext>
          </a:extLst>
        </xdr:cNvPr>
        <xdr:cNvSpPr txBox="1">
          <a:spLocks noChangeArrowheads="1"/>
        </xdr:cNvSpPr>
      </xdr:nvSpPr>
      <xdr:spPr bwMode="auto">
        <a:xfrm>
          <a:off x="962025" y="9239250"/>
          <a:ext cx="4953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152400</xdr:rowOff>
    </xdr:from>
    <xdr:to>
      <xdr:col>0</xdr:col>
      <xdr:colOff>371475</xdr:colOff>
      <xdr:row>48</xdr:row>
      <xdr:rowOff>0</xdr:rowOff>
    </xdr:to>
    <xdr:sp macro="" textlink="">
      <xdr:nvSpPr>
        <xdr:cNvPr id="145420" name="Text Box 12">
          <a:extLst>
            <a:ext uri="{FF2B5EF4-FFF2-40B4-BE49-F238E27FC236}">
              <a16:creationId xmlns:a16="http://schemas.microsoft.com/office/drawing/2014/main" id="{928000B0-2678-57C2-04DC-A55CF07A93C3}"/>
            </a:ext>
          </a:extLst>
        </xdr:cNvPr>
        <xdr:cNvSpPr txBox="1">
          <a:spLocks noChangeArrowheads="1"/>
        </xdr:cNvSpPr>
      </xdr:nvSpPr>
      <xdr:spPr bwMode="auto">
        <a:xfrm>
          <a:off x="0" y="8458200"/>
          <a:ext cx="3714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247650</xdr:colOff>
      <xdr:row>44</xdr:row>
      <xdr:rowOff>133350</xdr:rowOff>
    </xdr:from>
    <xdr:to>
      <xdr:col>3</xdr:col>
      <xdr:colOff>333375</xdr:colOff>
      <xdr:row>45</xdr:row>
      <xdr:rowOff>133350</xdr:rowOff>
    </xdr:to>
    <xdr:sp macro="" textlink="">
      <xdr:nvSpPr>
        <xdr:cNvPr id="145421" name="Text Box 13">
          <a:extLst>
            <a:ext uri="{FF2B5EF4-FFF2-40B4-BE49-F238E27FC236}">
              <a16:creationId xmlns:a16="http://schemas.microsoft.com/office/drawing/2014/main" id="{8EAA8DAE-3237-CCA1-4696-D29608222896}"/>
            </a:ext>
          </a:extLst>
        </xdr:cNvPr>
        <xdr:cNvSpPr txBox="1">
          <a:spLocks noChangeArrowheads="1"/>
        </xdr:cNvSpPr>
      </xdr:nvSpPr>
      <xdr:spPr bwMode="auto">
        <a:xfrm>
          <a:off x="2771775" y="8115300"/>
          <a:ext cx="4191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1285875</xdr:colOff>
      <xdr:row>47</xdr:row>
      <xdr:rowOff>76200</xdr:rowOff>
    </xdr:from>
    <xdr:to>
      <xdr:col>1</xdr:col>
      <xdr:colOff>1714500</xdr:colOff>
      <xdr:row>48</xdr:row>
      <xdr:rowOff>66675</xdr:rowOff>
    </xdr:to>
    <xdr:sp macro="" textlink="">
      <xdr:nvSpPr>
        <xdr:cNvPr id="145422" name="Text Box 14">
          <a:extLst>
            <a:ext uri="{FF2B5EF4-FFF2-40B4-BE49-F238E27FC236}">
              <a16:creationId xmlns:a16="http://schemas.microsoft.com/office/drawing/2014/main" id="{A8970865-D089-CA68-1F48-438B83E8B0CC}"/>
            </a:ext>
          </a:extLst>
        </xdr:cNvPr>
        <xdr:cNvSpPr txBox="1">
          <a:spLocks noChangeArrowheads="1"/>
        </xdr:cNvSpPr>
      </xdr:nvSpPr>
      <xdr:spPr bwMode="auto">
        <a:xfrm flipV="1">
          <a:off x="1895475" y="8543925"/>
          <a:ext cx="4286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114300</xdr:rowOff>
    </xdr:to>
    <xdr:graphicFrame macro="">
      <xdr:nvGraphicFramePr>
        <xdr:cNvPr id="145423" name="Chart 15">
          <a:extLst>
            <a:ext uri="{FF2B5EF4-FFF2-40B4-BE49-F238E27FC236}">
              <a16:creationId xmlns:a16="http://schemas.microsoft.com/office/drawing/2014/main" id="{C4D21742-BDF8-F485-0BF5-308A24A9E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51</xdr:row>
      <xdr:rowOff>104775</xdr:rowOff>
    </xdr:from>
    <xdr:to>
      <xdr:col>1</xdr:col>
      <xdr:colOff>1733550</xdr:colOff>
      <xdr:row>52</xdr:row>
      <xdr:rowOff>123825</xdr:rowOff>
    </xdr:to>
    <xdr:sp macro="" textlink="">
      <xdr:nvSpPr>
        <xdr:cNvPr id="146433" name="Rectangle 1">
          <a:extLst>
            <a:ext uri="{FF2B5EF4-FFF2-40B4-BE49-F238E27FC236}">
              <a16:creationId xmlns:a16="http://schemas.microsoft.com/office/drawing/2014/main" id="{E5865482-0FBB-4C15-B8BA-042AD251689C}"/>
            </a:ext>
          </a:extLst>
        </xdr:cNvPr>
        <xdr:cNvSpPr>
          <a:spLocks noChangeArrowheads="1"/>
        </xdr:cNvSpPr>
      </xdr:nvSpPr>
      <xdr:spPr bwMode="auto">
        <a:xfrm>
          <a:off x="1905000" y="922020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333375</xdr:colOff>
      <xdr:row>49</xdr:row>
      <xdr:rowOff>57150</xdr:rowOff>
    </xdr:from>
    <xdr:to>
      <xdr:col>1</xdr:col>
      <xdr:colOff>114300</xdr:colOff>
      <xdr:row>50</xdr:row>
      <xdr:rowOff>76200</xdr:rowOff>
    </xdr:to>
    <xdr:sp macro="" textlink="">
      <xdr:nvSpPr>
        <xdr:cNvPr id="146434" name="Rectangle 2">
          <a:extLst>
            <a:ext uri="{FF2B5EF4-FFF2-40B4-BE49-F238E27FC236}">
              <a16:creationId xmlns:a16="http://schemas.microsoft.com/office/drawing/2014/main" id="{56581DC1-676F-13A9-8EB5-9C33A11E4D2C}"/>
            </a:ext>
          </a:extLst>
        </xdr:cNvPr>
        <xdr:cNvSpPr>
          <a:spLocks noChangeArrowheads="1"/>
        </xdr:cNvSpPr>
      </xdr:nvSpPr>
      <xdr:spPr bwMode="auto">
        <a:xfrm>
          <a:off x="333375" y="88487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438150</xdr:colOff>
      <xdr:row>51</xdr:row>
      <xdr:rowOff>19050</xdr:rowOff>
    </xdr:from>
    <xdr:to>
      <xdr:col>1</xdr:col>
      <xdr:colOff>219075</xdr:colOff>
      <xdr:row>52</xdr:row>
      <xdr:rowOff>38100</xdr:rowOff>
    </xdr:to>
    <xdr:sp macro="" textlink="">
      <xdr:nvSpPr>
        <xdr:cNvPr id="146435" name="Rectangle 3">
          <a:extLst>
            <a:ext uri="{FF2B5EF4-FFF2-40B4-BE49-F238E27FC236}">
              <a16:creationId xmlns:a16="http://schemas.microsoft.com/office/drawing/2014/main" id="{68D62C40-A27F-5946-90B4-4DAF2966B1EB}"/>
            </a:ext>
          </a:extLst>
        </xdr:cNvPr>
        <xdr:cNvSpPr>
          <a:spLocks noChangeArrowheads="1"/>
        </xdr:cNvSpPr>
      </xdr:nvSpPr>
      <xdr:spPr bwMode="auto">
        <a:xfrm>
          <a:off x="438150" y="913447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1190625</xdr:colOff>
      <xdr:row>46</xdr:row>
      <xdr:rowOff>123825</xdr:rowOff>
    </xdr:from>
    <xdr:to>
      <xdr:col>4</xdr:col>
      <xdr:colOff>1581150</xdr:colOff>
      <xdr:row>47</xdr:row>
      <xdr:rowOff>142875</xdr:rowOff>
    </xdr:to>
    <xdr:sp macro="" textlink="">
      <xdr:nvSpPr>
        <xdr:cNvPr id="146436" name="Rectangle 4">
          <a:extLst>
            <a:ext uri="{FF2B5EF4-FFF2-40B4-BE49-F238E27FC236}">
              <a16:creationId xmlns:a16="http://schemas.microsoft.com/office/drawing/2014/main" id="{4DF09AE0-3319-F756-65D7-76DCF0159B81}"/>
            </a:ext>
          </a:extLst>
        </xdr:cNvPr>
        <xdr:cNvSpPr>
          <a:spLocks noChangeArrowheads="1"/>
        </xdr:cNvSpPr>
      </xdr:nvSpPr>
      <xdr:spPr bwMode="auto">
        <a:xfrm>
          <a:off x="4657725" y="8429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1609725</xdr:colOff>
      <xdr:row>51</xdr:row>
      <xdr:rowOff>114300</xdr:rowOff>
    </xdr:from>
    <xdr:to>
      <xdr:col>2</xdr:col>
      <xdr:colOff>133350</xdr:colOff>
      <xdr:row>52</xdr:row>
      <xdr:rowOff>123825</xdr:rowOff>
    </xdr:to>
    <xdr:sp macro="" textlink="">
      <xdr:nvSpPr>
        <xdr:cNvPr id="146437" name="Rectangle 5">
          <a:extLst>
            <a:ext uri="{FF2B5EF4-FFF2-40B4-BE49-F238E27FC236}">
              <a16:creationId xmlns:a16="http://schemas.microsoft.com/office/drawing/2014/main" id="{B43F4BBE-D772-FB3D-D520-1BB41C5FC37B}"/>
            </a:ext>
          </a:extLst>
        </xdr:cNvPr>
        <xdr:cNvSpPr>
          <a:spLocks noChangeArrowheads="1"/>
        </xdr:cNvSpPr>
      </xdr:nvSpPr>
      <xdr:spPr bwMode="auto">
        <a:xfrm>
          <a:off x="2219325" y="922972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1057275</xdr:colOff>
      <xdr:row>45</xdr:row>
      <xdr:rowOff>66675</xdr:rowOff>
    </xdr:from>
    <xdr:to>
      <xdr:col>1</xdr:col>
      <xdr:colOff>1552575</xdr:colOff>
      <xdr:row>46</xdr:row>
      <xdr:rowOff>57150</xdr:rowOff>
    </xdr:to>
    <xdr:sp macro="" textlink="">
      <xdr:nvSpPr>
        <xdr:cNvPr id="146438" name="Rectangle 6">
          <a:extLst>
            <a:ext uri="{FF2B5EF4-FFF2-40B4-BE49-F238E27FC236}">
              <a16:creationId xmlns:a16="http://schemas.microsoft.com/office/drawing/2014/main" id="{8D57AC8F-4B71-D6CD-3155-32DCD774F023}"/>
            </a:ext>
          </a:extLst>
        </xdr:cNvPr>
        <xdr:cNvSpPr>
          <a:spLocks noChangeArrowheads="1"/>
        </xdr:cNvSpPr>
      </xdr:nvSpPr>
      <xdr:spPr bwMode="auto">
        <a:xfrm>
          <a:off x="1666875" y="82105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390525</xdr:colOff>
      <xdr:row>50</xdr:row>
      <xdr:rowOff>66675</xdr:rowOff>
    </xdr:from>
    <xdr:to>
      <xdr:col>1</xdr:col>
      <xdr:colOff>714375</xdr:colOff>
      <xdr:row>51</xdr:row>
      <xdr:rowOff>85725</xdr:rowOff>
    </xdr:to>
    <xdr:sp macro="" textlink="">
      <xdr:nvSpPr>
        <xdr:cNvPr id="146439" name="Rectangle 7">
          <a:extLst>
            <a:ext uri="{FF2B5EF4-FFF2-40B4-BE49-F238E27FC236}">
              <a16:creationId xmlns:a16="http://schemas.microsoft.com/office/drawing/2014/main" id="{FC8098D5-CB91-9E56-4F5D-C9FF9B8E0363}"/>
            </a:ext>
          </a:extLst>
        </xdr:cNvPr>
        <xdr:cNvSpPr>
          <a:spLocks noChangeArrowheads="1"/>
        </xdr:cNvSpPr>
      </xdr:nvSpPr>
      <xdr:spPr bwMode="auto">
        <a:xfrm>
          <a:off x="1000125" y="9020175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1590675</xdr:colOff>
      <xdr:row>52</xdr:row>
      <xdr:rowOff>133350</xdr:rowOff>
    </xdr:from>
    <xdr:to>
      <xdr:col>2</xdr:col>
      <xdr:colOff>66675</xdr:colOff>
      <xdr:row>53</xdr:row>
      <xdr:rowOff>152400</xdr:rowOff>
    </xdr:to>
    <xdr:sp macro="" textlink="">
      <xdr:nvSpPr>
        <xdr:cNvPr id="146440" name="Rectangle 8">
          <a:extLst>
            <a:ext uri="{FF2B5EF4-FFF2-40B4-BE49-F238E27FC236}">
              <a16:creationId xmlns:a16="http://schemas.microsoft.com/office/drawing/2014/main" id="{1BF5248E-6971-E59A-F6CA-081AE18B511F}"/>
            </a:ext>
          </a:extLst>
        </xdr:cNvPr>
        <xdr:cNvSpPr>
          <a:spLocks noChangeArrowheads="1"/>
        </xdr:cNvSpPr>
      </xdr:nvSpPr>
      <xdr:spPr bwMode="auto">
        <a:xfrm>
          <a:off x="2200275" y="941070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104775</xdr:colOff>
      <xdr:row>50</xdr:row>
      <xdr:rowOff>47625</xdr:rowOff>
    </xdr:from>
    <xdr:to>
      <xdr:col>0</xdr:col>
      <xdr:colOff>504825</xdr:colOff>
      <xdr:row>51</xdr:row>
      <xdr:rowOff>66675</xdr:rowOff>
    </xdr:to>
    <xdr:sp macro="" textlink="">
      <xdr:nvSpPr>
        <xdr:cNvPr id="146441" name="Text Box 9">
          <a:extLst>
            <a:ext uri="{FF2B5EF4-FFF2-40B4-BE49-F238E27FC236}">
              <a16:creationId xmlns:a16="http://schemas.microsoft.com/office/drawing/2014/main" id="{C26843E4-FCEF-BCEE-4AEE-FF75C750AA20}"/>
            </a:ext>
          </a:extLst>
        </xdr:cNvPr>
        <xdr:cNvSpPr txBox="1">
          <a:spLocks noChangeArrowheads="1"/>
        </xdr:cNvSpPr>
      </xdr:nvSpPr>
      <xdr:spPr bwMode="auto">
        <a:xfrm>
          <a:off x="104775" y="9001125"/>
          <a:ext cx="4000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1009650</xdr:colOff>
      <xdr:row>43</xdr:row>
      <xdr:rowOff>66675</xdr:rowOff>
    </xdr:from>
    <xdr:to>
      <xdr:col>1</xdr:col>
      <xdr:colOff>1543050</xdr:colOff>
      <xdr:row>44</xdr:row>
      <xdr:rowOff>85725</xdr:rowOff>
    </xdr:to>
    <xdr:sp macro="" textlink="">
      <xdr:nvSpPr>
        <xdr:cNvPr id="146442" name="Text Box 10">
          <a:extLst>
            <a:ext uri="{FF2B5EF4-FFF2-40B4-BE49-F238E27FC236}">
              <a16:creationId xmlns:a16="http://schemas.microsoft.com/office/drawing/2014/main" id="{3B81BA3F-4A0D-BBA7-9D23-9D0BEA166709}"/>
            </a:ext>
          </a:extLst>
        </xdr:cNvPr>
        <xdr:cNvSpPr txBox="1">
          <a:spLocks noChangeArrowheads="1"/>
        </xdr:cNvSpPr>
      </xdr:nvSpPr>
      <xdr:spPr bwMode="auto">
        <a:xfrm>
          <a:off x="1619250" y="7886700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847725</xdr:colOff>
      <xdr:row>52</xdr:row>
      <xdr:rowOff>142875</xdr:rowOff>
    </xdr:to>
    <xdr:sp macro="" textlink="">
      <xdr:nvSpPr>
        <xdr:cNvPr id="146443" name="Text Box 11">
          <a:extLst>
            <a:ext uri="{FF2B5EF4-FFF2-40B4-BE49-F238E27FC236}">
              <a16:creationId xmlns:a16="http://schemas.microsoft.com/office/drawing/2014/main" id="{49C65322-0C89-840B-B061-CB6DECAD9486}"/>
            </a:ext>
          </a:extLst>
        </xdr:cNvPr>
        <xdr:cNvSpPr txBox="1">
          <a:spLocks noChangeArrowheads="1"/>
        </xdr:cNvSpPr>
      </xdr:nvSpPr>
      <xdr:spPr bwMode="auto">
        <a:xfrm>
          <a:off x="962025" y="9239250"/>
          <a:ext cx="4953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152400</xdr:rowOff>
    </xdr:from>
    <xdr:to>
      <xdr:col>0</xdr:col>
      <xdr:colOff>371475</xdr:colOff>
      <xdr:row>48</xdr:row>
      <xdr:rowOff>0</xdr:rowOff>
    </xdr:to>
    <xdr:sp macro="" textlink="">
      <xdr:nvSpPr>
        <xdr:cNvPr id="146444" name="Text Box 12">
          <a:extLst>
            <a:ext uri="{FF2B5EF4-FFF2-40B4-BE49-F238E27FC236}">
              <a16:creationId xmlns:a16="http://schemas.microsoft.com/office/drawing/2014/main" id="{474802C0-A583-865D-DDDD-9FA85E72AD06}"/>
            </a:ext>
          </a:extLst>
        </xdr:cNvPr>
        <xdr:cNvSpPr txBox="1">
          <a:spLocks noChangeArrowheads="1"/>
        </xdr:cNvSpPr>
      </xdr:nvSpPr>
      <xdr:spPr bwMode="auto">
        <a:xfrm>
          <a:off x="0" y="8458200"/>
          <a:ext cx="3714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247650</xdr:colOff>
      <xdr:row>44</xdr:row>
      <xdr:rowOff>133350</xdr:rowOff>
    </xdr:from>
    <xdr:to>
      <xdr:col>3</xdr:col>
      <xdr:colOff>333375</xdr:colOff>
      <xdr:row>45</xdr:row>
      <xdr:rowOff>133350</xdr:rowOff>
    </xdr:to>
    <xdr:sp macro="" textlink="">
      <xdr:nvSpPr>
        <xdr:cNvPr id="146445" name="Text Box 13">
          <a:extLst>
            <a:ext uri="{FF2B5EF4-FFF2-40B4-BE49-F238E27FC236}">
              <a16:creationId xmlns:a16="http://schemas.microsoft.com/office/drawing/2014/main" id="{A5E52D30-FBD9-B34F-1096-141301793392}"/>
            </a:ext>
          </a:extLst>
        </xdr:cNvPr>
        <xdr:cNvSpPr txBox="1">
          <a:spLocks noChangeArrowheads="1"/>
        </xdr:cNvSpPr>
      </xdr:nvSpPr>
      <xdr:spPr bwMode="auto">
        <a:xfrm>
          <a:off x="2771775" y="8115300"/>
          <a:ext cx="4191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1285875</xdr:colOff>
      <xdr:row>47</xdr:row>
      <xdr:rowOff>76200</xdr:rowOff>
    </xdr:from>
    <xdr:to>
      <xdr:col>1</xdr:col>
      <xdr:colOff>1714500</xdr:colOff>
      <xdr:row>48</xdr:row>
      <xdr:rowOff>66675</xdr:rowOff>
    </xdr:to>
    <xdr:sp macro="" textlink="">
      <xdr:nvSpPr>
        <xdr:cNvPr id="146446" name="Text Box 14">
          <a:extLst>
            <a:ext uri="{FF2B5EF4-FFF2-40B4-BE49-F238E27FC236}">
              <a16:creationId xmlns:a16="http://schemas.microsoft.com/office/drawing/2014/main" id="{AD9BFC35-6279-3A3B-F429-02AA8CEB87C8}"/>
            </a:ext>
          </a:extLst>
        </xdr:cNvPr>
        <xdr:cNvSpPr txBox="1">
          <a:spLocks noChangeArrowheads="1"/>
        </xdr:cNvSpPr>
      </xdr:nvSpPr>
      <xdr:spPr bwMode="auto">
        <a:xfrm flipV="1">
          <a:off x="1895475" y="8543925"/>
          <a:ext cx="4286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114300</xdr:rowOff>
    </xdr:to>
    <xdr:graphicFrame macro="">
      <xdr:nvGraphicFramePr>
        <xdr:cNvPr id="146447" name="Chart 15">
          <a:extLst>
            <a:ext uri="{FF2B5EF4-FFF2-40B4-BE49-F238E27FC236}">
              <a16:creationId xmlns:a16="http://schemas.microsoft.com/office/drawing/2014/main" id="{630A22DD-86C6-30A3-A9F2-9F90048CA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51</xdr:row>
      <xdr:rowOff>104775</xdr:rowOff>
    </xdr:from>
    <xdr:to>
      <xdr:col>1</xdr:col>
      <xdr:colOff>1733550</xdr:colOff>
      <xdr:row>52</xdr:row>
      <xdr:rowOff>123825</xdr:rowOff>
    </xdr:to>
    <xdr:sp macro="" textlink="">
      <xdr:nvSpPr>
        <xdr:cNvPr id="147457" name="Rectangle 1">
          <a:extLst>
            <a:ext uri="{FF2B5EF4-FFF2-40B4-BE49-F238E27FC236}">
              <a16:creationId xmlns:a16="http://schemas.microsoft.com/office/drawing/2014/main" id="{04F82E7C-DA23-CE79-29BA-725B603848BD}"/>
            </a:ext>
          </a:extLst>
        </xdr:cNvPr>
        <xdr:cNvSpPr>
          <a:spLocks noChangeArrowheads="1"/>
        </xdr:cNvSpPr>
      </xdr:nvSpPr>
      <xdr:spPr bwMode="auto">
        <a:xfrm>
          <a:off x="1905000" y="922020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333375</xdr:colOff>
      <xdr:row>49</xdr:row>
      <xdr:rowOff>57150</xdr:rowOff>
    </xdr:from>
    <xdr:to>
      <xdr:col>1</xdr:col>
      <xdr:colOff>114300</xdr:colOff>
      <xdr:row>50</xdr:row>
      <xdr:rowOff>76200</xdr:rowOff>
    </xdr:to>
    <xdr:sp macro="" textlink="">
      <xdr:nvSpPr>
        <xdr:cNvPr id="147458" name="Rectangle 2">
          <a:extLst>
            <a:ext uri="{FF2B5EF4-FFF2-40B4-BE49-F238E27FC236}">
              <a16:creationId xmlns:a16="http://schemas.microsoft.com/office/drawing/2014/main" id="{0BCDB2F6-18E9-00EA-C487-8DC00B7CF56F}"/>
            </a:ext>
          </a:extLst>
        </xdr:cNvPr>
        <xdr:cNvSpPr>
          <a:spLocks noChangeArrowheads="1"/>
        </xdr:cNvSpPr>
      </xdr:nvSpPr>
      <xdr:spPr bwMode="auto">
        <a:xfrm>
          <a:off x="333375" y="88487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438150</xdr:colOff>
      <xdr:row>51</xdr:row>
      <xdr:rowOff>19050</xdr:rowOff>
    </xdr:from>
    <xdr:to>
      <xdr:col>1</xdr:col>
      <xdr:colOff>219075</xdr:colOff>
      <xdr:row>52</xdr:row>
      <xdr:rowOff>38100</xdr:rowOff>
    </xdr:to>
    <xdr:sp macro="" textlink="">
      <xdr:nvSpPr>
        <xdr:cNvPr id="147459" name="Rectangle 3">
          <a:extLst>
            <a:ext uri="{FF2B5EF4-FFF2-40B4-BE49-F238E27FC236}">
              <a16:creationId xmlns:a16="http://schemas.microsoft.com/office/drawing/2014/main" id="{560F0CC9-0F0B-471E-BF4E-64E2C3A40A91}"/>
            </a:ext>
          </a:extLst>
        </xdr:cNvPr>
        <xdr:cNvSpPr>
          <a:spLocks noChangeArrowheads="1"/>
        </xdr:cNvSpPr>
      </xdr:nvSpPr>
      <xdr:spPr bwMode="auto">
        <a:xfrm>
          <a:off x="438150" y="913447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1190625</xdr:colOff>
      <xdr:row>46</xdr:row>
      <xdr:rowOff>123825</xdr:rowOff>
    </xdr:from>
    <xdr:to>
      <xdr:col>4</xdr:col>
      <xdr:colOff>1581150</xdr:colOff>
      <xdr:row>47</xdr:row>
      <xdr:rowOff>142875</xdr:rowOff>
    </xdr:to>
    <xdr:sp macro="" textlink="">
      <xdr:nvSpPr>
        <xdr:cNvPr id="147460" name="Rectangle 4">
          <a:extLst>
            <a:ext uri="{FF2B5EF4-FFF2-40B4-BE49-F238E27FC236}">
              <a16:creationId xmlns:a16="http://schemas.microsoft.com/office/drawing/2014/main" id="{D23AEF33-C5A4-AF03-84A3-FDD01D02B7ED}"/>
            </a:ext>
          </a:extLst>
        </xdr:cNvPr>
        <xdr:cNvSpPr>
          <a:spLocks noChangeArrowheads="1"/>
        </xdr:cNvSpPr>
      </xdr:nvSpPr>
      <xdr:spPr bwMode="auto">
        <a:xfrm>
          <a:off x="4657725" y="8429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1609725</xdr:colOff>
      <xdr:row>51</xdr:row>
      <xdr:rowOff>114300</xdr:rowOff>
    </xdr:from>
    <xdr:to>
      <xdr:col>2</xdr:col>
      <xdr:colOff>133350</xdr:colOff>
      <xdr:row>52</xdr:row>
      <xdr:rowOff>123825</xdr:rowOff>
    </xdr:to>
    <xdr:sp macro="" textlink="">
      <xdr:nvSpPr>
        <xdr:cNvPr id="147461" name="Rectangle 5">
          <a:extLst>
            <a:ext uri="{FF2B5EF4-FFF2-40B4-BE49-F238E27FC236}">
              <a16:creationId xmlns:a16="http://schemas.microsoft.com/office/drawing/2014/main" id="{27E3ECA8-3452-7CD0-9F5F-F6E02457E803}"/>
            </a:ext>
          </a:extLst>
        </xdr:cNvPr>
        <xdr:cNvSpPr>
          <a:spLocks noChangeArrowheads="1"/>
        </xdr:cNvSpPr>
      </xdr:nvSpPr>
      <xdr:spPr bwMode="auto">
        <a:xfrm>
          <a:off x="2219325" y="922972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1057275</xdr:colOff>
      <xdr:row>45</xdr:row>
      <xdr:rowOff>66675</xdr:rowOff>
    </xdr:from>
    <xdr:to>
      <xdr:col>1</xdr:col>
      <xdr:colOff>1552575</xdr:colOff>
      <xdr:row>46</xdr:row>
      <xdr:rowOff>57150</xdr:rowOff>
    </xdr:to>
    <xdr:sp macro="" textlink="">
      <xdr:nvSpPr>
        <xdr:cNvPr id="147462" name="Rectangle 6">
          <a:extLst>
            <a:ext uri="{FF2B5EF4-FFF2-40B4-BE49-F238E27FC236}">
              <a16:creationId xmlns:a16="http://schemas.microsoft.com/office/drawing/2014/main" id="{A1EAB88E-CE4D-0BF4-4AFA-84E1F960F866}"/>
            </a:ext>
          </a:extLst>
        </xdr:cNvPr>
        <xdr:cNvSpPr>
          <a:spLocks noChangeArrowheads="1"/>
        </xdr:cNvSpPr>
      </xdr:nvSpPr>
      <xdr:spPr bwMode="auto">
        <a:xfrm>
          <a:off x="1666875" y="82105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390525</xdr:colOff>
      <xdr:row>50</xdr:row>
      <xdr:rowOff>66675</xdr:rowOff>
    </xdr:from>
    <xdr:to>
      <xdr:col>1</xdr:col>
      <xdr:colOff>714375</xdr:colOff>
      <xdr:row>51</xdr:row>
      <xdr:rowOff>85725</xdr:rowOff>
    </xdr:to>
    <xdr:sp macro="" textlink="">
      <xdr:nvSpPr>
        <xdr:cNvPr id="147463" name="Rectangle 7">
          <a:extLst>
            <a:ext uri="{FF2B5EF4-FFF2-40B4-BE49-F238E27FC236}">
              <a16:creationId xmlns:a16="http://schemas.microsoft.com/office/drawing/2014/main" id="{40DB1548-EA69-BCFB-27DE-0A52D9328D7F}"/>
            </a:ext>
          </a:extLst>
        </xdr:cNvPr>
        <xdr:cNvSpPr>
          <a:spLocks noChangeArrowheads="1"/>
        </xdr:cNvSpPr>
      </xdr:nvSpPr>
      <xdr:spPr bwMode="auto">
        <a:xfrm>
          <a:off x="1000125" y="9020175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1590675</xdr:colOff>
      <xdr:row>52</xdr:row>
      <xdr:rowOff>133350</xdr:rowOff>
    </xdr:from>
    <xdr:to>
      <xdr:col>2</xdr:col>
      <xdr:colOff>66675</xdr:colOff>
      <xdr:row>53</xdr:row>
      <xdr:rowOff>152400</xdr:rowOff>
    </xdr:to>
    <xdr:sp macro="" textlink="">
      <xdr:nvSpPr>
        <xdr:cNvPr id="147464" name="Rectangle 8">
          <a:extLst>
            <a:ext uri="{FF2B5EF4-FFF2-40B4-BE49-F238E27FC236}">
              <a16:creationId xmlns:a16="http://schemas.microsoft.com/office/drawing/2014/main" id="{599A2005-FB02-EF8C-491E-47114636FFB4}"/>
            </a:ext>
          </a:extLst>
        </xdr:cNvPr>
        <xdr:cNvSpPr>
          <a:spLocks noChangeArrowheads="1"/>
        </xdr:cNvSpPr>
      </xdr:nvSpPr>
      <xdr:spPr bwMode="auto">
        <a:xfrm>
          <a:off x="2200275" y="941070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104775</xdr:colOff>
      <xdr:row>50</xdr:row>
      <xdr:rowOff>47625</xdr:rowOff>
    </xdr:from>
    <xdr:to>
      <xdr:col>0</xdr:col>
      <xdr:colOff>504825</xdr:colOff>
      <xdr:row>51</xdr:row>
      <xdr:rowOff>66675</xdr:rowOff>
    </xdr:to>
    <xdr:sp macro="" textlink="">
      <xdr:nvSpPr>
        <xdr:cNvPr id="147465" name="Text Box 9">
          <a:extLst>
            <a:ext uri="{FF2B5EF4-FFF2-40B4-BE49-F238E27FC236}">
              <a16:creationId xmlns:a16="http://schemas.microsoft.com/office/drawing/2014/main" id="{B0350F00-6E45-3E3F-EA42-65C22D01D29A}"/>
            </a:ext>
          </a:extLst>
        </xdr:cNvPr>
        <xdr:cNvSpPr txBox="1">
          <a:spLocks noChangeArrowheads="1"/>
        </xdr:cNvSpPr>
      </xdr:nvSpPr>
      <xdr:spPr bwMode="auto">
        <a:xfrm>
          <a:off x="104775" y="9001125"/>
          <a:ext cx="4000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1009650</xdr:colOff>
      <xdr:row>43</xdr:row>
      <xdr:rowOff>66675</xdr:rowOff>
    </xdr:from>
    <xdr:to>
      <xdr:col>1</xdr:col>
      <xdr:colOff>1543050</xdr:colOff>
      <xdr:row>44</xdr:row>
      <xdr:rowOff>85725</xdr:rowOff>
    </xdr:to>
    <xdr:sp macro="" textlink="">
      <xdr:nvSpPr>
        <xdr:cNvPr id="147466" name="Text Box 10">
          <a:extLst>
            <a:ext uri="{FF2B5EF4-FFF2-40B4-BE49-F238E27FC236}">
              <a16:creationId xmlns:a16="http://schemas.microsoft.com/office/drawing/2014/main" id="{B9A75D93-3527-44A0-2EAD-AF4FAF27ECB8}"/>
            </a:ext>
          </a:extLst>
        </xdr:cNvPr>
        <xdr:cNvSpPr txBox="1">
          <a:spLocks noChangeArrowheads="1"/>
        </xdr:cNvSpPr>
      </xdr:nvSpPr>
      <xdr:spPr bwMode="auto">
        <a:xfrm>
          <a:off x="1619250" y="7886700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847725</xdr:colOff>
      <xdr:row>52</xdr:row>
      <xdr:rowOff>142875</xdr:rowOff>
    </xdr:to>
    <xdr:sp macro="" textlink="">
      <xdr:nvSpPr>
        <xdr:cNvPr id="147467" name="Text Box 11">
          <a:extLst>
            <a:ext uri="{FF2B5EF4-FFF2-40B4-BE49-F238E27FC236}">
              <a16:creationId xmlns:a16="http://schemas.microsoft.com/office/drawing/2014/main" id="{E462D711-D647-01B1-9D8B-E4B4415EBD72}"/>
            </a:ext>
          </a:extLst>
        </xdr:cNvPr>
        <xdr:cNvSpPr txBox="1">
          <a:spLocks noChangeArrowheads="1"/>
        </xdr:cNvSpPr>
      </xdr:nvSpPr>
      <xdr:spPr bwMode="auto">
        <a:xfrm>
          <a:off x="962025" y="9239250"/>
          <a:ext cx="4953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152400</xdr:rowOff>
    </xdr:from>
    <xdr:to>
      <xdr:col>0</xdr:col>
      <xdr:colOff>371475</xdr:colOff>
      <xdr:row>48</xdr:row>
      <xdr:rowOff>0</xdr:rowOff>
    </xdr:to>
    <xdr:sp macro="" textlink="">
      <xdr:nvSpPr>
        <xdr:cNvPr id="147468" name="Text Box 12">
          <a:extLst>
            <a:ext uri="{FF2B5EF4-FFF2-40B4-BE49-F238E27FC236}">
              <a16:creationId xmlns:a16="http://schemas.microsoft.com/office/drawing/2014/main" id="{811239C1-5A28-DD23-22C0-86A3A7C37139}"/>
            </a:ext>
          </a:extLst>
        </xdr:cNvPr>
        <xdr:cNvSpPr txBox="1">
          <a:spLocks noChangeArrowheads="1"/>
        </xdr:cNvSpPr>
      </xdr:nvSpPr>
      <xdr:spPr bwMode="auto">
        <a:xfrm>
          <a:off x="0" y="8458200"/>
          <a:ext cx="3714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247650</xdr:colOff>
      <xdr:row>44</xdr:row>
      <xdr:rowOff>133350</xdr:rowOff>
    </xdr:from>
    <xdr:to>
      <xdr:col>3</xdr:col>
      <xdr:colOff>333375</xdr:colOff>
      <xdr:row>45</xdr:row>
      <xdr:rowOff>133350</xdr:rowOff>
    </xdr:to>
    <xdr:sp macro="" textlink="">
      <xdr:nvSpPr>
        <xdr:cNvPr id="147469" name="Text Box 13">
          <a:extLst>
            <a:ext uri="{FF2B5EF4-FFF2-40B4-BE49-F238E27FC236}">
              <a16:creationId xmlns:a16="http://schemas.microsoft.com/office/drawing/2014/main" id="{F02D23F4-BAF7-B9DB-5DEA-F6ECC381CE39}"/>
            </a:ext>
          </a:extLst>
        </xdr:cNvPr>
        <xdr:cNvSpPr txBox="1">
          <a:spLocks noChangeArrowheads="1"/>
        </xdr:cNvSpPr>
      </xdr:nvSpPr>
      <xdr:spPr bwMode="auto">
        <a:xfrm>
          <a:off x="2771775" y="8115300"/>
          <a:ext cx="4191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1285875</xdr:colOff>
      <xdr:row>47</xdr:row>
      <xdr:rowOff>76200</xdr:rowOff>
    </xdr:from>
    <xdr:to>
      <xdr:col>1</xdr:col>
      <xdr:colOff>1714500</xdr:colOff>
      <xdr:row>48</xdr:row>
      <xdr:rowOff>66675</xdr:rowOff>
    </xdr:to>
    <xdr:sp macro="" textlink="">
      <xdr:nvSpPr>
        <xdr:cNvPr id="147470" name="Text Box 14">
          <a:extLst>
            <a:ext uri="{FF2B5EF4-FFF2-40B4-BE49-F238E27FC236}">
              <a16:creationId xmlns:a16="http://schemas.microsoft.com/office/drawing/2014/main" id="{1C69DBDD-6BA2-5A80-0C8D-EEA39E90796A}"/>
            </a:ext>
          </a:extLst>
        </xdr:cNvPr>
        <xdr:cNvSpPr txBox="1">
          <a:spLocks noChangeArrowheads="1"/>
        </xdr:cNvSpPr>
      </xdr:nvSpPr>
      <xdr:spPr bwMode="auto">
        <a:xfrm flipV="1">
          <a:off x="1895475" y="8543925"/>
          <a:ext cx="4286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114300</xdr:rowOff>
    </xdr:to>
    <xdr:graphicFrame macro="">
      <xdr:nvGraphicFramePr>
        <xdr:cNvPr id="147471" name="Chart 15">
          <a:extLst>
            <a:ext uri="{FF2B5EF4-FFF2-40B4-BE49-F238E27FC236}">
              <a16:creationId xmlns:a16="http://schemas.microsoft.com/office/drawing/2014/main" id="{9E045E59-05C6-9F84-049B-089CD6D59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51</xdr:row>
      <xdr:rowOff>104775</xdr:rowOff>
    </xdr:from>
    <xdr:to>
      <xdr:col>1</xdr:col>
      <xdr:colOff>1733550</xdr:colOff>
      <xdr:row>52</xdr:row>
      <xdr:rowOff>123825</xdr:rowOff>
    </xdr:to>
    <xdr:sp macro="" textlink="">
      <xdr:nvSpPr>
        <xdr:cNvPr id="148481" name="Rectangle 1">
          <a:extLst>
            <a:ext uri="{FF2B5EF4-FFF2-40B4-BE49-F238E27FC236}">
              <a16:creationId xmlns:a16="http://schemas.microsoft.com/office/drawing/2014/main" id="{1F820E28-49E1-F79F-05E0-9437940C9078}"/>
            </a:ext>
          </a:extLst>
        </xdr:cNvPr>
        <xdr:cNvSpPr>
          <a:spLocks noChangeArrowheads="1"/>
        </xdr:cNvSpPr>
      </xdr:nvSpPr>
      <xdr:spPr bwMode="auto">
        <a:xfrm>
          <a:off x="1905000" y="922020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333375</xdr:colOff>
      <xdr:row>49</xdr:row>
      <xdr:rowOff>57150</xdr:rowOff>
    </xdr:from>
    <xdr:to>
      <xdr:col>1</xdr:col>
      <xdr:colOff>114300</xdr:colOff>
      <xdr:row>50</xdr:row>
      <xdr:rowOff>76200</xdr:rowOff>
    </xdr:to>
    <xdr:sp macro="" textlink="">
      <xdr:nvSpPr>
        <xdr:cNvPr id="148482" name="Rectangle 2">
          <a:extLst>
            <a:ext uri="{FF2B5EF4-FFF2-40B4-BE49-F238E27FC236}">
              <a16:creationId xmlns:a16="http://schemas.microsoft.com/office/drawing/2014/main" id="{71E4341D-BF21-E5B8-7DD9-DA1C372672CC}"/>
            </a:ext>
          </a:extLst>
        </xdr:cNvPr>
        <xdr:cNvSpPr>
          <a:spLocks noChangeArrowheads="1"/>
        </xdr:cNvSpPr>
      </xdr:nvSpPr>
      <xdr:spPr bwMode="auto">
        <a:xfrm>
          <a:off x="333375" y="88487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438150</xdr:colOff>
      <xdr:row>51</xdr:row>
      <xdr:rowOff>19050</xdr:rowOff>
    </xdr:from>
    <xdr:to>
      <xdr:col>1</xdr:col>
      <xdr:colOff>219075</xdr:colOff>
      <xdr:row>52</xdr:row>
      <xdr:rowOff>38100</xdr:rowOff>
    </xdr:to>
    <xdr:sp macro="" textlink="">
      <xdr:nvSpPr>
        <xdr:cNvPr id="148483" name="Rectangle 3">
          <a:extLst>
            <a:ext uri="{FF2B5EF4-FFF2-40B4-BE49-F238E27FC236}">
              <a16:creationId xmlns:a16="http://schemas.microsoft.com/office/drawing/2014/main" id="{28FD9C6E-687F-599F-4A03-0E9A12EE877C}"/>
            </a:ext>
          </a:extLst>
        </xdr:cNvPr>
        <xdr:cNvSpPr>
          <a:spLocks noChangeArrowheads="1"/>
        </xdr:cNvSpPr>
      </xdr:nvSpPr>
      <xdr:spPr bwMode="auto">
        <a:xfrm>
          <a:off x="438150" y="913447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1190625</xdr:colOff>
      <xdr:row>46</xdr:row>
      <xdr:rowOff>123825</xdr:rowOff>
    </xdr:from>
    <xdr:to>
      <xdr:col>4</xdr:col>
      <xdr:colOff>1581150</xdr:colOff>
      <xdr:row>47</xdr:row>
      <xdr:rowOff>142875</xdr:rowOff>
    </xdr:to>
    <xdr:sp macro="" textlink="">
      <xdr:nvSpPr>
        <xdr:cNvPr id="148484" name="Rectangle 4">
          <a:extLst>
            <a:ext uri="{FF2B5EF4-FFF2-40B4-BE49-F238E27FC236}">
              <a16:creationId xmlns:a16="http://schemas.microsoft.com/office/drawing/2014/main" id="{19AE027E-C37F-784D-3802-06A18639A34A}"/>
            </a:ext>
          </a:extLst>
        </xdr:cNvPr>
        <xdr:cNvSpPr>
          <a:spLocks noChangeArrowheads="1"/>
        </xdr:cNvSpPr>
      </xdr:nvSpPr>
      <xdr:spPr bwMode="auto">
        <a:xfrm>
          <a:off x="4657725" y="8429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1609725</xdr:colOff>
      <xdr:row>51</xdr:row>
      <xdr:rowOff>114300</xdr:rowOff>
    </xdr:from>
    <xdr:to>
      <xdr:col>2</xdr:col>
      <xdr:colOff>133350</xdr:colOff>
      <xdr:row>52</xdr:row>
      <xdr:rowOff>123825</xdr:rowOff>
    </xdr:to>
    <xdr:sp macro="" textlink="">
      <xdr:nvSpPr>
        <xdr:cNvPr id="148485" name="Rectangle 5">
          <a:extLst>
            <a:ext uri="{FF2B5EF4-FFF2-40B4-BE49-F238E27FC236}">
              <a16:creationId xmlns:a16="http://schemas.microsoft.com/office/drawing/2014/main" id="{55376FFB-E010-7F2B-7A90-C9632BF1DE42}"/>
            </a:ext>
          </a:extLst>
        </xdr:cNvPr>
        <xdr:cNvSpPr>
          <a:spLocks noChangeArrowheads="1"/>
        </xdr:cNvSpPr>
      </xdr:nvSpPr>
      <xdr:spPr bwMode="auto">
        <a:xfrm>
          <a:off x="2219325" y="922972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1057275</xdr:colOff>
      <xdr:row>45</xdr:row>
      <xdr:rowOff>66675</xdr:rowOff>
    </xdr:from>
    <xdr:to>
      <xdr:col>1</xdr:col>
      <xdr:colOff>1552575</xdr:colOff>
      <xdr:row>46</xdr:row>
      <xdr:rowOff>57150</xdr:rowOff>
    </xdr:to>
    <xdr:sp macro="" textlink="">
      <xdr:nvSpPr>
        <xdr:cNvPr id="148486" name="Rectangle 6">
          <a:extLst>
            <a:ext uri="{FF2B5EF4-FFF2-40B4-BE49-F238E27FC236}">
              <a16:creationId xmlns:a16="http://schemas.microsoft.com/office/drawing/2014/main" id="{C64E2B4D-985D-61ED-51C4-7F3CB1573B2D}"/>
            </a:ext>
          </a:extLst>
        </xdr:cNvPr>
        <xdr:cNvSpPr>
          <a:spLocks noChangeArrowheads="1"/>
        </xdr:cNvSpPr>
      </xdr:nvSpPr>
      <xdr:spPr bwMode="auto">
        <a:xfrm>
          <a:off x="1666875" y="82105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390525</xdr:colOff>
      <xdr:row>50</xdr:row>
      <xdr:rowOff>66675</xdr:rowOff>
    </xdr:from>
    <xdr:to>
      <xdr:col>1</xdr:col>
      <xdr:colOff>714375</xdr:colOff>
      <xdr:row>51</xdr:row>
      <xdr:rowOff>85725</xdr:rowOff>
    </xdr:to>
    <xdr:sp macro="" textlink="">
      <xdr:nvSpPr>
        <xdr:cNvPr id="148487" name="Rectangle 7">
          <a:extLst>
            <a:ext uri="{FF2B5EF4-FFF2-40B4-BE49-F238E27FC236}">
              <a16:creationId xmlns:a16="http://schemas.microsoft.com/office/drawing/2014/main" id="{4B06B106-9D86-D628-4D7C-664C8FB196A0}"/>
            </a:ext>
          </a:extLst>
        </xdr:cNvPr>
        <xdr:cNvSpPr>
          <a:spLocks noChangeArrowheads="1"/>
        </xdr:cNvSpPr>
      </xdr:nvSpPr>
      <xdr:spPr bwMode="auto">
        <a:xfrm>
          <a:off x="1000125" y="9020175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1590675</xdr:colOff>
      <xdr:row>52</xdr:row>
      <xdr:rowOff>133350</xdr:rowOff>
    </xdr:from>
    <xdr:to>
      <xdr:col>2</xdr:col>
      <xdr:colOff>66675</xdr:colOff>
      <xdr:row>53</xdr:row>
      <xdr:rowOff>152400</xdr:rowOff>
    </xdr:to>
    <xdr:sp macro="" textlink="">
      <xdr:nvSpPr>
        <xdr:cNvPr id="148488" name="Rectangle 8">
          <a:extLst>
            <a:ext uri="{FF2B5EF4-FFF2-40B4-BE49-F238E27FC236}">
              <a16:creationId xmlns:a16="http://schemas.microsoft.com/office/drawing/2014/main" id="{D1214FF5-5ADB-85D3-341F-F9DA6F75110F}"/>
            </a:ext>
          </a:extLst>
        </xdr:cNvPr>
        <xdr:cNvSpPr>
          <a:spLocks noChangeArrowheads="1"/>
        </xdr:cNvSpPr>
      </xdr:nvSpPr>
      <xdr:spPr bwMode="auto">
        <a:xfrm>
          <a:off x="2200275" y="941070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104775</xdr:colOff>
      <xdr:row>50</xdr:row>
      <xdr:rowOff>47625</xdr:rowOff>
    </xdr:from>
    <xdr:to>
      <xdr:col>0</xdr:col>
      <xdr:colOff>504825</xdr:colOff>
      <xdr:row>51</xdr:row>
      <xdr:rowOff>66675</xdr:rowOff>
    </xdr:to>
    <xdr:sp macro="" textlink="">
      <xdr:nvSpPr>
        <xdr:cNvPr id="148489" name="Text Box 9">
          <a:extLst>
            <a:ext uri="{FF2B5EF4-FFF2-40B4-BE49-F238E27FC236}">
              <a16:creationId xmlns:a16="http://schemas.microsoft.com/office/drawing/2014/main" id="{7CBD51AF-6A77-E735-60CC-1E53B837118E}"/>
            </a:ext>
          </a:extLst>
        </xdr:cNvPr>
        <xdr:cNvSpPr txBox="1">
          <a:spLocks noChangeArrowheads="1"/>
        </xdr:cNvSpPr>
      </xdr:nvSpPr>
      <xdr:spPr bwMode="auto">
        <a:xfrm>
          <a:off x="104775" y="9001125"/>
          <a:ext cx="4000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1009650</xdr:colOff>
      <xdr:row>43</xdr:row>
      <xdr:rowOff>66675</xdr:rowOff>
    </xdr:from>
    <xdr:to>
      <xdr:col>1</xdr:col>
      <xdr:colOff>1543050</xdr:colOff>
      <xdr:row>44</xdr:row>
      <xdr:rowOff>85725</xdr:rowOff>
    </xdr:to>
    <xdr:sp macro="" textlink="">
      <xdr:nvSpPr>
        <xdr:cNvPr id="148490" name="Text Box 10">
          <a:extLst>
            <a:ext uri="{FF2B5EF4-FFF2-40B4-BE49-F238E27FC236}">
              <a16:creationId xmlns:a16="http://schemas.microsoft.com/office/drawing/2014/main" id="{D9F4914C-BEAD-42FA-96C7-90ABA4652CB7}"/>
            </a:ext>
          </a:extLst>
        </xdr:cNvPr>
        <xdr:cNvSpPr txBox="1">
          <a:spLocks noChangeArrowheads="1"/>
        </xdr:cNvSpPr>
      </xdr:nvSpPr>
      <xdr:spPr bwMode="auto">
        <a:xfrm>
          <a:off x="1619250" y="7886700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847725</xdr:colOff>
      <xdr:row>52</xdr:row>
      <xdr:rowOff>142875</xdr:rowOff>
    </xdr:to>
    <xdr:sp macro="" textlink="">
      <xdr:nvSpPr>
        <xdr:cNvPr id="148491" name="Text Box 11">
          <a:extLst>
            <a:ext uri="{FF2B5EF4-FFF2-40B4-BE49-F238E27FC236}">
              <a16:creationId xmlns:a16="http://schemas.microsoft.com/office/drawing/2014/main" id="{05190445-00EB-B4EF-7309-3A0EAD875048}"/>
            </a:ext>
          </a:extLst>
        </xdr:cNvPr>
        <xdr:cNvSpPr txBox="1">
          <a:spLocks noChangeArrowheads="1"/>
        </xdr:cNvSpPr>
      </xdr:nvSpPr>
      <xdr:spPr bwMode="auto">
        <a:xfrm>
          <a:off x="962025" y="9239250"/>
          <a:ext cx="4953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152400</xdr:rowOff>
    </xdr:from>
    <xdr:to>
      <xdr:col>0</xdr:col>
      <xdr:colOff>371475</xdr:colOff>
      <xdr:row>48</xdr:row>
      <xdr:rowOff>0</xdr:rowOff>
    </xdr:to>
    <xdr:sp macro="" textlink="">
      <xdr:nvSpPr>
        <xdr:cNvPr id="148492" name="Text Box 12">
          <a:extLst>
            <a:ext uri="{FF2B5EF4-FFF2-40B4-BE49-F238E27FC236}">
              <a16:creationId xmlns:a16="http://schemas.microsoft.com/office/drawing/2014/main" id="{5DE4E8E3-4C6D-81F2-8E58-925D92B0DE68}"/>
            </a:ext>
          </a:extLst>
        </xdr:cNvPr>
        <xdr:cNvSpPr txBox="1">
          <a:spLocks noChangeArrowheads="1"/>
        </xdr:cNvSpPr>
      </xdr:nvSpPr>
      <xdr:spPr bwMode="auto">
        <a:xfrm>
          <a:off x="0" y="8458200"/>
          <a:ext cx="3714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247650</xdr:colOff>
      <xdr:row>44</xdr:row>
      <xdr:rowOff>133350</xdr:rowOff>
    </xdr:from>
    <xdr:to>
      <xdr:col>3</xdr:col>
      <xdr:colOff>333375</xdr:colOff>
      <xdr:row>45</xdr:row>
      <xdr:rowOff>133350</xdr:rowOff>
    </xdr:to>
    <xdr:sp macro="" textlink="">
      <xdr:nvSpPr>
        <xdr:cNvPr id="148493" name="Text Box 13">
          <a:extLst>
            <a:ext uri="{FF2B5EF4-FFF2-40B4-BE49-F238E27FC236}">
              <a16:creationId xmlns:a16="http://schemas.microsoft.com/office/drawing/2014/main" id="{9D812168-580C-EA4B-89CA-20F998A92FA1}"/>
            </a:ext>
          </a:extLst>
        </xdr:cNvPr>
        <xdr:cNvSpPr txBox="1">
          <a:spLocks noChangeArrowheads="1"/>
        </xdr:cNvSpPr>
      </xdr:nvSpPr>
      <xdr:spPr bwMode="auto">
        <a:xfrm>
          <a:off x="2771775" y="8115300"/>
          <a:ext cx="4191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1285875</xdr:colOff>
      <xdr:row>47</xdr:row>
      <xdr:rowOff>76200</xdr:rowOff>
    </xdr:from>
    <xdr:to>
      <xdr:col>1</xdr:col>
      <xdr:colOff>1714500</xdr:colOff>
      <xdr:row>48</xdr:row>
      <xdr:rowOff>66675</xdr:rowOff>
    </xdr:to>
    <xdr:sp macro="" textlink="">
      <xdr:nvSpPr>
        <xdr:cNvPr id="148494" name="Text Box 14">
          <a:extLst>
            <a:ext uri="{FF2B5EF4-FFF2-40B4-BE49-F238E27FC236}">
              <a16:creationId xmlns:a16="http://schemas.microsoft.com/office/drawing/2014/main" id="{C277F2D6-DDE7-4DF9-29EF-0BD8060847C8}"/>
            </a:ext>
          </a:extLst>
        </xdr:cNvPr>
        <xdr:cNvSpPr txBox="1">
          <a:spLocks noChangeArrowheads="1"/>
        </xdr:cNvSpPr>
      </xdr:nvSpPr>
      <xdr:spPr bwMode="auto">
        <a:xfrm flipV="1">
          <a:off x="1895475" y="8543925"/>
          <a:ext cx="4286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114300</xdr:rowOff>
    </xdr:to>
    <xdr:graphicFrame macro="">
      <xdr:nvGraphicFramePr>
        <xdr:cNvPr id="148495" name="Chart 15">
          <a:extLst>
            <a:ext uri="{FF2B5EF4-FFF2-40B4-BE49-F238E27FC236}">
              <a16:creationId xmlns:a16="http://schemas.microsoft.com/office/drawing/2014/main" id="{AC273BF9-3468-36A6-3E4D-A291575F6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51</xdr:row>
      <xdr:rowOff>104775</xdr:rowOff>
    </xdr:from>
    <xdr:to>
      <xdr:col>1</xdr:col>
      <xdr:colOff>1733550</xdr:colOff>
      <xdr:row>52</xdr:row>
      <xdr:rowOff>123825</xdr:rowOff>
    </xdr:to>
    <xdr:sp macro="" textlink="">
      <xdr:nvSpPr>
        <xdr:cNvPr id="149505" name="Rectangle 1">
          <a:extLst>
            <a:ext uri="{FF2B5EF4-FFF2-40B4-BE49-F238E27FC236}">
              <a16:creationId xmlns:a16="http://schemas.microsoft.com/office/drawing/2014/main" id="{7AFE0A52-0311-6937-A75D-A775174F1D8F}"/>
            </a:ext>
          </a:extLst>
        </xdr:cNvPr>
        <xdr:cNvSpPr>
          <a:spLocks noChangeArrowheads="1"/>
        </xdr:cNvSpPr>
      </xdr:nvSpPr>
      <xdr:spPr bwMode="auto">
        <a:xfrm>
          <a:off x="1905000" y="922020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333375</xdr:colOff>
      <xdr:row>49</xdr:row>
      <xdr:rowOff>57150</xdr:rowOff>
    </xdr:from>
    <xdr:to>
      <xdr:col>1</xdr:col>
      <xdr:colOff>114300</xdr:colOff>
      <xdr:row>50</xdr:row>
      <xdr:rowOff>76200</xdr:rowOff>
    </xdr:to>
    <xdr:sp macro="" textlink="">
      <xdr:nvSpPr>
        <xdr:cNvPr id="149506" name="Rectangle 2">
          <a:extLst>
            <a:ext uri="{FF2B5EF4-FFF2-40B4-BE49-F238E27FC236}">
              <a16:creationId xmlns:a16="http://schemas.microsoft.com/office/drawing/2014/main" id="{436D042D-D38E-CF78-9BC5-1935553DF4A5}"/>
            </a:ext>
          </a:extLst>
        </xdr:cNvPr>
        <xdr:cNvSpPr>
          <a:spLocks noChangeArrowheads="1"/>
        </xdr:cNvSpPr>
      </xdr:nvSpPr>
      <xdr:spPr bwMode="auto">
        <a:xfrm>
          <a:off x="333375" y="88487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438150</xdr:colOff>
      <xdr:row>51</xdr:row>
      <xdr:rowOff>19050</xdr:rowOff>
    </xdr:from>
    <xdr:to>
      <xdr:col>1</xdr:col>
      <xdr:colOff>219075</xdr:colOff>
      <xdr:row>52</xdr:row>
      <xdr:rowOff>38100</xdr:rowOff>
    </xdr:to>
    <xdr:sp macro="" textlink="">
      <xdr:nvSpPr>
        <xdr:cNvPr id="149507" name="Rectangle 3">
          <a:extLst>
            <a:ext uri="{FF2B5EF4-FFF2-40B4-BE49-F238E27FC236}">
              <a16:creationId xmlns:a16="http://schemas.microsoft.com/office/drawing/2014/main" id="{AF9B1C05-43C1-B04F-5CEA-5D0FD64AF540}"/>
            </a:ext>
          </a:extLst>
        </xdr:cNvPr>
        <xdr:cNvSpPr>
          <a:spLocks noChangeArrowheads="1"/>
        </xdr:cNvSpPr>
      </xdr:nvSpPr>
      <xdr:spPr bwMode="auto">
        <a:xfrm>
          <a:off x="438150" y="913447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1190625</xdr:colOff>
      <xdr:row>46</xdr:row>
      <xdr:rowOff>123825</xdr:rowOff>
    </xdr:from>
    <xdr:to>
      <xdr:col>4</xdr:col>
      <xdr:colOff>1581150</xdr:colOff>
      <xdr:row>47</xdr:row>
      <xdr:rowOff>142875</xdr:rowOff>
    </xdr:to>
    <xdr:sp macro="" textlink="">
      <xdr:nvSpPr>
        <xdr:cNvPr id="149508" name="Rectangle 4">
          <a:extLst>
            <a:ext uri="{FF2B5EF4-FFF2-40B4-BE49-F238E27FC236}">
              <a16:creationId xmlns:a16="http://schemas.microsoft.com/office/drawing/2014/main" id="{FCDF3AD7-B501-4137-4877-A61E121C18FE}"/>
            </a:ext>
          </a:extLst>
        </xdr:cNvPr>
        <xdr:cNvSpPr>
          <a:spLocks noChangeArrowheads="1"/>
        </xdr:cNvSpPr>
      </xdr:nvSpPr>
      <xdr:spPr bwMode="auto">
        <a:xfrm>
          <a:off x="4657725" y="8429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1609725</xdr:colOff>
      <xdr:row>51</xdr:row>
      <xdr:rowOff>114300</xdr:rowOff>
    </xdr:from>
    <xdr:to>
      <xdr:col>2</xdr:col>
      <xdr:colOff>133350</xdr:colOff>
      <xdr:row>52</xdr:row>
      <xdr:rowOff>123825</xdr:rowOff>
    </xdr:to>
    <xdr:sp macro="" textlink="">
      <xdr:nvSpPr>
        <xdr:cNvPr id="149509" name="Rectangle 5">
          <a:extLst>
            <a:ext uri="{FF2B5EF4-FFF2-40B4-BE49-F238E27FC236}">
              <a16:creationId xmlns:a16="http://schemas.microsoft.com/office/drawing/2014/main" id="{F7A61123-6275-234A-8FDC-772C78F81282}"/>
            </a:ext>
          </a:extLst>
        </xdr:cNvPr>
        <xdr:cNvSpPr>
          <a:spLocks noChangeArrowheads="1"/>
        </xdr:cNvSpPr>
      </xdr:nvSpPr>
      <xdr:spPr bwMode="auto">
        <a:xfrm>
          <a:off x="2219325" y="922972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1057275</xdr:colOff>
      <xdr:row>45</xdr:row>
      <xdr:rowOff>66675</xdr:rowOff>
    </xdr:from>
    <xdr:to>
      <xdr:col>1</xdr:col>
      <xdr:colOff>1552575</xdr:colOff>
      <xdr:row>46</xdr:row>
      <xdr:rowOff>57150</xdr:rowOff>
    </xdr:to>
    <xdr:sp macro="" textlink="">
      <xdr:nvSpPr>
        <xdr:cNvPr id="149510" name="Rectangle 6">
          <a:extLst>
            <a:ext uri="{FF2B5EF4-FFF2-40B4-BE49-F238E27FC236}">
              <a16:creationId xmlns:a16="http://schemas.microsoft.com/office/drawing/2014/main" id="{2FF4A827-AD16-37C4-2BB8-2C75F938BB7E}"/>
            </a:ext>
          </a:extLst>
        </xdr:cNvPr>
        <xdr:cNvSpPr>
          <a:spLocks noChangeArrowheads="1"/>
        </xdr:cNvSpPr>
      </xdr:nvSpPr>
      <xdr:spPr bwMode="auto">
        <a:xfrm>
          <a:off x="1666875" y="82105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390525</xdr:colOff>
      <xdr:row>50</xdr:row>
      <xdr:rowOff>66675</xdr:rowOff>
    </xdr:from>
    <xdr:to>
      <xdr:col>1</xdr:col>
      <xdr:colOff>714375</xdr:colOff>
      <xdr:row>51</xdr:row>
      <xdr:rowOff>85725</xdr:rowOff>
    </xdr:to>
    <xdr:sp macro="" textlink="">
      <xdr:nvSpPr>
        <xdr:cNvPr id="149511" name="Rectangle 7">
          <a:extLst>
            <a:ext uri="{FF2B5EF4-FFF2-40B4-BE49-F238E27FC236}">
              <a16:creationId xmlns:a16="http://schemas.microsoft.com/office/drawing/2014/main" id="{A6A7BEFA-03C5-160D-272D-143266FBFEAC}"/>
            </a:ext>
          </a:extLst>
        </xdr:cNvPr>
        <xdr:cNvSpPr>
          <a:spLocks noChangeArrowheads="1"/>
        </xdr:cNvSpPr>
      </xdr:nvSpPr>
      <xdr:spPr bwMode="auto">
        <a:xfrm>
          <a:off x="1000125" y="9020175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1590675</xdr:colOff>
      <xdr:row>52</xdr:row>
      <xdr:rowOff>133350</xdr:rowOff>
    </xdr:from>
    <xdr:to>
      <xdr:col>2</xdr:col>
      <xdr:colOff>66675</xdr:colOff>
      <xdr:row>53</xdr:row>
      <xdr:rowOff>152400</xdr:rowOff>
    </xdr:to>
    <xdr:sp macro="" textlink="">
      <xdr:nvSpPr>
        <xdr:cNvPr id="149512" name="Rectangle 8">
          <a:extLst>
            <a:ext uri="{FF2B5EF4-FFF2-40B4-BE49-F238E27FC236}">
              <a16:creationId xmlns:a16="http://schemas.microsoft.com/office/drawing/2014/main" id="{463E8AD1-B58B-360F-E6ED-C683A765C31F}"/>
            </a:ext>
          </a:extLst>
        </xdr:cNvPr>
        <xdr:cNvSpPr>
          <a:spLocks noChangeArrowheads="1"/>
        </xdr:cNvSpPr>
      </xdr:nvSpPr>
      <xdr:spPr bwMode="auto">
        <a:xfrm>
          <a:off x="2200275" y="941070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104775</xdr:colOff>
      <xdr:row>50</xdr:row>
      <xdr:rowOff>47625</xdr:rowOff>
    </xdr:from>
    <xdr:to>
      <xdr:col>0</xdr:col>
      <xdr:colOff>504825</xdr:colOff>
      <xdr:row>51</xdr:row>
      <xdr:rowOff>66675</xdr:rowOff>
    </xdr:to>
    <xdr:sp macro="" textlink="">
      <xdr:nvSpPr>
        <xdr:cNvPr id="149513" name="Text Box 9">
          <a:extLst>
            <a:ext uri="{FF2B5EF4-FFF2-40B4-BE49-F238E27FC236}">
              <a16:creationId xmlns:a16="http://schemas.microsoft.com/office/drawing/2014/main" id="{EC6C7765-36FF-AEEC-2ABF-F64D935073B0}"/>
            </a:ext>
          </a:extLst>
        </xdr:cNvPr>
        <xdr:cNvSpPr txBox="1">
          <a:spLocks noChangeArrowheads="1"/>
        </xdr:cNvSpPr>
      </xdr:nvSpPr>
      <xdr:spPr bwMode="auto">
        <a:xfrm>
          <a:off x="104775" y="9001125"/>
          <a:ext cx="4000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1009650</xdr:colOff>
      <xdr:row>43</xdr:row>
      <xdr:rowOff>66675</xdr:rowOff>
    </xdr:from>
    <xdr:to>
      <xdr:col>1</xdr:col>
      <xdr:colOff>1543050</xdr:colOff>
      <xdr:row>44</xdr:row>
      <xdr:rowOff>85725</xdr:rowOff>
    </xdr:to>
    <xdr:sp macro="" textlink="">
      <xdr:nvSpPr>
        <xdr:cNvPr id="149514" name="Text Box 10">
          <a:extLst>
            <a:ext uri="{FF2B5EF4-FFF2-40B4-BE49-F238E27FC236}">
              <a16:creationId xmlns:a16="http://schemas.microsoft.com/office/drawing/2014/main" id="{794F22AE-A4BC-6AC0-7AD1-46F11CB81DAE}"/>
            </a:ext>
          </a:extLst>
        </xdr:cNvPr>
        <xdr:cNvSpPr txBox="1">
          <a:spLocks noChangeArrowheads="1"/>
        </xdr:cNvSpPr>
      </xdr:nvSpPr>
      <xdr:spPr bwMode="auto">
        <a:xfrm>
          <a:off x="1619250" y="7886700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847725</xdr:colOff>
      <xdr:row>52</xdr:row>
      <xdr:rowOff>142875</xdr:rowOff>
    </xdr:to>
    <xdr:sp macro="" textlink="">
      <xdr:nvSpPr>
        <xdr:cNvPr id="149515" name="Text Box 11">
          <a:extLst>
            <a:ext uri="{FF2B5EF4-FFF2-40B4-BE49-F238E27FC236}">
              <a16:creationId xmlns:a16="http://schemas.microsoft.com/office/drawing/2014/main" id="{7C968624-2969-3F42-B860-932661CAF947}"/>
            </a:ext>
          </a:extLst>
        </xdr:cNvPr>
        <xdr:cNvSpPr txBox="1">
          <a:spLocks noChangeArrowheads="1"/>
        </xdr:cNvSpPr>
      </xdr:nvSpPr>
      <xdr:spPr bwMode="auto">
        <a:xfrm>
          <a:off x="962025" y="9239250"/>
          <a:ext cx="4953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152400</xdr:rowOff>
    </xdr:from>
    <xdr:to>
      <xdr:col>0</xdr:col>
      <xdr:colOff>371475</xdr:colOff>
      <xdr:row>48</xdr:row>
      <xdr:rowOff>0</xdr:rowOff>
    </xdr:to>
    <xdr:sp macro="" textlink="">
      <xdr:nvSpPr>
        <xdr:cNvPr id="149516" name="Text Box 12">
          <a:extLst>
            <a:ext uri="{FF2B5EF4-FFF2-40B4-BE49-F238E27FC236}">
              <a16:creationId xmlns:a16="http://schemas.microsoft.com/office/drawing/2014/main" id="{6FCDF2D6-D218-68FA-56B1-E8A00BA86437}"/>
            </a:ext>
          </a:extLst>
        </xdr:cNvPr>
        <xdr:cNvSpPr txBox="1">
          <a:spLocks noChangeArrowheads="1"/>
        </xdr:cNvSpPr>
      </xdr:nvSpPr>
      <xdr:spPr bwMode="auto">
        <a:xfrm>
          <a:off x="0" y="8458200"/>
          <a:ext cx="3714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247650</xdr:colOff>
      <xdr:row>44</xdr:row>
      <xdr:rowOff>133350</xdr:rowOff>
    </xdr:from>
    <xdr:to>
      <xdr:col>3</xdr:col>
      <xdr:colOff>333375</xdr:colOff>
      <xdr:row>45</xdr:row>
      <xdr:rowOff>133350</xdr:rowOff>
    </xdr:to>
    <xdr:sp macro="" textlink="">
      <xdr:nvSpPr>
        <xdr:cNvPr id="149517" name="Text Box 13">
          <a:extLst>
            <a:ext uri="{FF2B5EF4-FFF2-40B4-BE49-F238E27FC236}">
              <a16:creationId xmlns:a16="http://schemas.microsoft.com/office/drawing/2014/main" id="{CB409F00-C744-9C95-0EC1-9251B24DE8F1}"/>
            </a:ext>
          </a:extLst>
        </xdr:cNvPr>
        <xdr:cNvSpPr txBox="1">
          <a:spLocks noChangeArrowheads="1"/>
        </xdr:cNvSpPr>
      </xdr:nvSpPr>
      <xdr:spPr bwMode="auto">
        <a:xfrm>
          <a:off x="2771775" y="8115300"/>
          <a:ext cx="4191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1285875</xdr:colOff>
      <xdr:row>47</xdr:row>
      <xdr:rowOff>76200</xdr:rowOff>
    </xdr:from>
    <xdr:to>
      <xdr:col>1</xdr:col>
      <xdr:colOff>1714500</xdr:colOff>
      <xdr:row>48</xdr:row>
      <xdr:rowOff>66675</xdr:rowOff>
    </xdr:to>
    <xdr:sp macro="" textlink="">
      <xdr:nvSpPr>
        <xdr:cNvPr id="149518" name="Text Box 14">
          <a:extLst>
            <a:ext uri="{FF2B5EF4-FFF2-40B4-BE49-F238E27FC236}">
              <a16:creationId xmlns:a16="http://schemas.microsoft.com/office/drawing/2014/main" id="{66BEB611-7EFA-4549-3F63-081BEC163D78}"/>
            </a:ext>
          </a:extLst>
        </xdr:cNvPr>
        <xdr:cNvSpPr txBox="1">
          <a:spLocks noChangeArrowheads="1"/>
        </xdr:cNvSpPr>
      </xdr:nvSpPr>
      <xdr:spPr bwMode="auto">
        <a:xfrm flipV="1">
          <a:off x="1895475" y="8543925"/>
          <a:ext cx="4286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114300</xdr:rowOff>
    </xdr:to>
    <xdr:graphicFrame macro="">
      <xdr:nvGraphicFramePr>
        <xdr:cNvPr id="149519" name="Chart 15">
          <a:extLst>
            <a:ext uri="{FF2B5EF4-FFF2-40B4-BE49-F238E27FC236}">
              <a16:creationId xmlns:a16="http://schemas.microsoft.com/office/drawing/2014/main" id="{9CFE45DC-391F-740D-FDF4-9BEA9A597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51</xdr:row>
      <xdr:rowOff>104775</xdr:rowOff>
    </xdr:from>
    <xdr:to>
      <xdr:col>1</xdr:col>
      <xdr:colOff>1733550</xdr:colOff>
      <xdr:row>52</xdr:row>
      <xdr:rowOff>123825</xdr:rowOff>
    </xdr:to>
    <xdr:sp macro="" textlink="">
      <xdr:nvSpPr>
        <xdr:cNvPr id="150529" name="Rectangle 1">
          <a:extLst>
            <a:ext uri="{FF2B5EF4-FFF2-40B4-BE49-F238E27FC236}">
              <a16:creationId xmlns:a16="http://schemas.microsoft.com/office/drawing/2014/main" id="{6EB2306A-963C-4A23-5C0E-DA9410D16226}"/>
            </a:ext>
          </a:extLst>
        </xdr:cNvPr>
        <xdr:cNvSpPr>
          <a:spLocks noChangeArrowheads="1"/>
        </xdr:cNvSpPr>
      </xdr:nvSpPr>
      <xdr:spPr bwMode="auto">
        <a:xfrm>
          <a:off x="1905000" y="922020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333375</xdr:colOff>
      <xdr:row>49</xdr:row>
      <xdr:rowOff>57150</xdr:rowOff>
    </xdr:from>
    <xdr:to>
      <xdr:col>1</xdr:col>
      <xdr:colOff>114300</xdr:colOff>
      <xdr:row>50</xdr:row>
      <xdr:rowOff>76200</xdr:rowOff>
    </xdr:to>
    <xdr:sp macro="" textlink="">
      <xdr:nvSpPr>
        <xdr:cNvPr id="150530" name="Rectangle 2">
          <a:extLst>
            <a:ext uri="{FF2B5EF4-FFF2-40B4-BE49-F238E27FC236}">
              <a16:creationId xmlns:a16="http://schemas.microsoft.com/office/drawing/2014/main" id="{05346D05-00F2-CC63-C741-755A98836612}"/>
            </a:ext>
          </a:extLst>
        </xdr:cNvPr>
        <xdr:cNvSpPr>
          <a:spLocks noChangeArrowheads="1"/>
        </xdr:cNvSpPr>
      </xdr:nvSpPr>
      <xdr:spPr bwMode="auto">
        <a:xfrm>
          <a:off x="333375" y="88487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438150</xdr:colOff>
      <xdr:row>51</xdr:row>
      <xdr:rowOff>19050</xdr:rowOff>
    </xdr:from>
    <xdr:to>
      <xdr:col>1</xdr:col>
      <xdr:colOff>219075</xdr:colOff>
      <xdr:row>52</xdr:row>
      <xdr:rowOff>38100</xdr:rowOff>
    </xdr:to>
    <xdr:sp macro="" textlink="">
      <xdr:nvSpPr>
        <xdr:cNvPr id="150531" name="Rectangle 3">
          <a:extLst>
            <a:ext uri="{FF2B5EF4-FFF2-40B4-BE49-F238E27FC236}">
              <a16:creationId xmlns:a16="http://schemas.microsoft.com/office/drawing/2014/main" id="{48704B28-E3F3-EA37-12CE-6A93119F7BAA}"/>
            </a:ext>
          </a:extLst>
        </xdr:cNvPr>
        <xdr:cNvSpPr>
          <a:spLocks noChangeArrowheads="1"/>
        </xdr:cNvSpPr>
      </xdr:nvSpPr>
      <xdr:spPr bwMode="auto">
        <a:xfrm>
          <a:off x="438150" y="913447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1190625</xdr:colOff>
      <xdr:row>46</xdr:row>
      <xdr:rowOff>123825</xdr:rowOff>
    </xdr:from>
    <xdr:to>
      <xdr:col>4</xdr:col>
      <xdr:colOff>1581150</xdr:colOff>
      <xdr:row>47</xdr:row>
      <xdr:rowOff>142875</xdr:rowOff>
    </xdr:to>
    <xdr:sp macro="" textlink="">
      <xdr:nvSpPr>
        <xdr:cNvPr id="150532" name="Rectangle 4">
          <a:extLst>
            <a:ext uri="{FF2B5EF4-FFF2-40B4-BE49-F238E27FC236}">
              <a16:creationId xmlns:a16="http://schemas.microsoft.com/office/drawing/2014/main" id="{DD9DEF2A-C689-4164-350E-1F5AB75D07C9}"/>
            </a:ext>
          </a:extLst>
        </xdr:cNvPr>
        <xdr:cNvSpPr>
          <a:spLocks noChangeArrowheads="1"/>
        </xdr:cNvSpPr>
      </xdr:nvSpPr>
      <xdr:spPr bwMode="auto">
        <a:xfrm>
          <a:off x="4657725" y="8429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1609725</xdr:colOff>
      <xdr:row>51</xdr:row>
      <xdr:rowOff>114300</xdr:rowOff>
    </xdr:from>
    <xdr:to>
      <xdr:col>2</xdr:col>
      <xdr:colOff>133350</xdr:colOff>
      <xdr:row>52</xdr:row>
      <xdr:rowOff>123825</xdr:rowOff>
    </xdr:to>
    <xdr:sp macro="" textlink="">
      <xdr:nvSpPr>
        <xdr:cNvPr id="150533" name="Rectangle 5">
          <a:extLst>
            <a:ext uri="{FF2B5EF4-FFF2-40B4-BE49-F238E27FC236}">
              <a16:creationId xmlns:a16="http://schemas.microsoft.com/office/drawing/2014/main" id="{075F424B-2D2B-606E-11B5-9CBF672ABCCF}"/>
            </a:ext>
          </a:extLst>
        </xdr:cNvPr>
        <xdr:cNvSpPr>
          <a:spLocks noChangeArrowheads="1"/>
        </xdr:cNvSpPr>
      </xdr:nvSpPr>
      <xdr:spPr bwMode="auto">
        <a:xfrm>
          <a:off x="2219325" y="922972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1057275</xdr:colOff>
      <xdr:row>45</xdr:row>
      <xdr:rowOff>66675</xdr:rowOff>
    </xdr:from>
    <xdr:to>
      <xdr:col>1</xdr:col>
      <xdr:colOff>1552575</xdr:colOff>
      <xdr:row>46</xdr:row>
      <xdr:rowOff>57150</xdr:rowOff>
    </xdr:to>
    <xdr:sp macro="" textlink="">
      <xdr:nvSpPr>
        <xdr:cNvPr id="150534" name="Rectangle 6">
          <a:extLst>
            <a:ext uri="{FF2B5EF4-FFF2-40B4-BE49-F238E27FC236}">
              <a16:creationId xmlns:a16="http://schemas.microsoft.com/office/drawing/2014/main" id="{F7073714-BC62-5E1E-E7AA-09BBD3C5B805}"/>
            </a:ext>
          </a:extLst>
        </xdr:cNvPr>
        <xdr:cNvSpPr>
          <a:spLocks noChangeArrowheads="1"/>
        </xdr:cNvSpPr>
      </xdr:nvSpPr>
      <xdr:spPr bwMode="auto">
        <a:xfrm>
          <a:off x="1666875" y="82105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390525</xdr:colOff>
      <xdr:row>50</xdr:row>
      <xdr:rowOff>66675</xdr:rowOff>
    </xdr:from>
    <xdr:to>
      <xdr:col>1</xdr:col>
      <xdr:colOff>714375</xdr:colOff>
      <xdr:row>51</xdr:row>
      <xdr:rowOff>85725</xdr:rowOff>
    </xdr:to>
    <xdr:sp macro="" textlink="">
      <xdr:nvSpPr>
        <xdr:cNvPr id="150535" name="Rectangle 7">
          <a:extLst>
            <a:ext uri="{FF2B5EF4-FFF2-40B4-BE49-F238E27FC236}">
              <a16:creationId xmlns:a16="http://schemas.microsoft.com/office/drawing/2014/main" id="{8A45019A-F6AF-E2EC-D705-3190FF3B6151}"/>
            </a:ext>
          </a:extLst>
        </xdr:cNvPr>
        <xdr:cNvSpPr>
          <a:spLocks noChangeArrowheads="1"/>
        </xdr:cNvSpPr>
      </xdr:nvSpPr>
      <xdr:spPr bwMode="auto">
        <a:xfrm>
          <a:off x="1000125" y="9020175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1590675</xdr:colOff>
      <xdr:row>52</xdr:row>
      <xdr:rowOff>133350</xdr:rowOff>
    </xdr:from>
    <xdr:to>
      <xdr:col>2</xdr:col>
      <xdr:colOff>66675</xdr:colOff>
      <xdr:row>53</xdr:row>
      <xdr:rowOff>152400</xdr:rowOff>
    </xdr:to>
    <xdr:sp macro="" textlink="">
      <xdr:nvSpPr>
        <xdr:cNvPr id="150536" name="Rectangle 8">
          <a:extLst>
            <a:ext uri="{FF2B5EF4-FFF2-40B4-BE49-F238E27FC236}">
              <a16:creationId xmlns:a16="http://schemas.microsoft.com/office/drawing/2014/main" id="{71715ACC-02CB-0DFB-CB74-A1C16204061C}"/>
            </a:ext>
          </a:extLst>
        </xdr:cNvPr>
        <xdr:cNvSpPr>
          <a:spLocks noChangeArrowheads="1"/>
        </xdr:cNvSpPr>
      </xdr:nvSpPr>
      <xdr:spPr bwMode="auto">
        <a:xfrm>
          <a:off x="2200275" y="941070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104775</xdr:colOff>
      <xdr:row>50</xdr:row>
      <xdr:rowOff>47625</xdr:rowOff>
    </xdr:from>
    <xdr:to>
      <xdr:col>0</xdr:col>
      <xdr:colOff>504825</xdr:colOff>
      <xdr:row>51</xdr:row>
      <xdr:rowOff>66675</xdr:rowOff>
    </xdr:to>
    <xdr:sp macro="" textlink="">
      <xdr:nvSpPr>
        <xdr:cNvPr id="150537" name="Text Box 9">
          <a:extLst>
            <a:ext uri="{FF2B5EF4-FFF2-40B4-BE49-F238E27FC236}">
              <a16:creationId xmlns:a16="http://schemas.microsoft.com/office/drawing/2014/main" id="{4E89E02A-85F4-3804-E80F-B8CA73157398}"/>
            </a:ext>
          </a:extLst>
        </xdr:cNvPr>
        <xdr:cNvSpPr txBox="1">
          <a:spLocks noChangeArrowheads="1"/>
        </xdr:cNvSpPr>
      </xdr:nvSpPr>
      <xdr:spPr bwMode="auto">
        <a:xfrm>
          <a:off x="104775" y="9001125"/>
          <a:ext cx="4000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1009650</xdr:colOff>
      <xdr:row>43</xdr:row>
      <xdr:rowOff>66675</xdr:rowOff>
    </xdr:from>
    <xdr:to>
      <xdr:col>1</xdr:col>
      <xdr:colOff>1543050</xdr:colOff>
      <xdr:row>44</xdr:row>
      <xdr:rowOff>85725</xdr:rowOff>
    </xdr:to>
    <xdr:sp macro="" textlink="">
      <xdr:nvSpPr>
        <xdr:cNvPr id="150538" name="Text Box 10">
          <a:extLst>
            <a:ext uri="{FF2B5EF4-FFF2-40B4-BE49-F238E27FC236}">
              <a16:creationId xmlns:a16="http://schemas.microsoft.com/office/drawing/2014/main" id="{795C2C15-92FB-6E05-671F-F0284E4BC0AE}"/>
            </a:ext>
          </a:extLst>
        </xdr:cNvPr>
        <xdr:cNvSpPr txBox="1">
          <a:spLocks noChangeArrowheads="1"/>
        </xdr:cNvSpPr>
      </xdr:nvSpPr>
      <xdr:spPr bwMode="auto">
        <a:xfrm>
          <a:off x="1619250" y="7886700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847725</xdr:colOff>
      <xdr:row>52</xdr:row>
      <xdr:rowOff>142875</xdr:rowOff>
    </xdr:to>
    <xdr:sp macro="" textlink="">
      <xdr:nvSpPr>
        <xdr:cNvPr id="150539" name="Text Box 11">
          <a:extLst>
            <a:ext uri="{FF2B5EF4-FFF2-40B4-BE49-F238E27FC236}">
              <a16:creationId xmlns:a16="http://schemas.microsoft.com/office/drawing/2014/main" id="{797108B0-E02C-F2DD-D930-97C4B983EFC5}"/>
            </a:ext>
          </a:extLst>
        </xdr:cNvPr>
        <xdr:cNvSpPr txBox="1">
          <a:spLocks noChangeArrowheads="1"/>
        </xdr:cNvSpPr>
      </xdr:nvSpPr>
      <xdr:spPr bwMode="auto">
        <a:xfrm>
          <a:off x="962025" y="9239250"/>
          <a:ext cx="4953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152400</xdr:rowOff>
    </xdr:from>
    <xdr:to>
      <xdr:col>0</xdr:col>
      <xdr:colOff>371475</xdr:colOff>
      <xdr:row>48</xdr:row>
      <xdr:rowOff>0</xdr:rowOff>
    </xdr:to>
    <xdr:sp macro="" textlink="">
      <xdr:nvSpPr>
        <xdr:cNvPr id="150540" name="Text Box 12">
          <a:extLst>
            <a:ext uri="{FF2B5EF4-FFF2-40B4-BE49-F238E27FC236}">
              <a16:creationId xmlns:a16="http://schemas.microsoft.com/office/drawing/2014/main" id="{C5DD31EF-6AB6-6E99-1DE5-27561BD0BBB0}"/>
            </a:ext>
          </a:extLst>
        </xdr:cNvPr>
        <xdr:cNvSpPr txBox="1">
          <a:spLocks noChangeArrowheads="1"/>
        </xdr:cNvSpPr>
      </xdr:nvSpPr>
      <xdr:spPr bwMode="auto">
        <a:xfrm>
          <a:off x="0" y="8458200"/>
          <a:ext cx="3714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247650</xdr:colOff>
      <xdr:row>44</xdr:row>
      <xdr:rowOff>133350</xdr:rowOff>
    </xdr:from>
    <xdr:to>
      <xdr:col>3</xdr:col>
      <xdr:colOff>333375</xdr:colOff>
      <xdr:row>45</xdr:row>
      <xdr:rowOff>133350</xdr:rowOff>
    </xdr:to>
    <xdr:sp macro="" textlink="">
      <xdr:nvSpPr>
        <xdr:cNvPr id="150541" name="Text Box 13">
          <a:extLst>
            <a:ext uri="{FF2B5EF4-FFF2-40B4-BE49-F238E27FC236}">
              <a16:creationId xmlns:a16="http://schemas.microsoft.com/office/drawing/2014/main" id="{5491EACC-EFF8-070C-AC84-9CC6C27625B9}"/>
            </a:ext>
          </a:extLst>
        </xdr:cNvPr>
        <xdr:cNvSpPr txBox="1">
          <a:spLocks noChangeArrowheads="1"/>
        </xdr:cNvSpPr>
      </xdr:nvSpPr>
      <xdr:spPr bwMode="auto">
        <a:xfrm>
          <a:off x="2771775" y="8115300"/>
          <a:ext cx="4191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1285875</xdr:colOff>
      <xdr:row>47</xdr:row>
      <xdr:rowOff>76200</xdr:rowOff>
    </xdr:from>
    <xdr:to>
      <xdr:col>1</xdr:col>
      <xdr:colOff>1714500</xdr:colOff>
      <xdr:row>48</xdr:row>
      <xdr:rowOff>66675</xdr:rowOff>
    </xdr:to>
    <xdr:sp macro="" textlink="">
      <xdr:nvSpPr>
        <xdr:cNvPr id="150542" name="Text Box 14">
          <a:extLst>
            <a:ext uri="{FF2B5EF4-FFF2-40B4-BE49-F238E27FC236}">
              <a16:creationId xmlns:a16="http://schemas.microsoft.com/office/drawing/2014/main" id="{821BCA94-EAF0-36BC-9EAD-E7FB5BB37363}"/>
            </a:ext>
          </a:extLst>
        </xdr:cNvPr>
        <xdr:cNvSpPr txBox="1">
          <a:spLocks noChangeArrowheads="1"/>
        </xdr:cNvSpPr>
      </xdr:nvSpPr>
      <xdr:spPr bwMode="auto">
        <a:xfrm flipV="1">
          <a:off x="1895475" y="8543925"/>
          <a:ext cx="4286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114300</xdr:rowOff>
    </xdr:to>
    <xdr:graphicFrame macro="">
      <xdr:nvGraphicFramePr>
        <xdr:cNvPr id="150543" name="Chart 15">
          <a:extLst>
            <a:ext uri="{FF2B5EF4-FFF2-40B4-BE49-F238E27FC236}">
              <a16:creationId xmlns:a16="http://schemas.microsoft.com/office/drawing/2014/main" id="{CBCEB8B5-5184-83C8-20E6-C57426484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51</xdr:row>
      <xdr:rowOff>104775</xdr:rowOff>
    </xdr:from>
    <xdr:to>
      <xdr:col>1</xdr:col>
      <xdr:colOff>1733550</xdr:colOff>
      <xdr:row>52</xdr:row>
      <xdr:rowOff>123825</xdr:rowOff>
    </xdr:to>
    <xdr:sp macro="" textlink="">
      <xdr:nvSpPr>
        <xdr:cNvPr id="151553" name="Rectangle 1">
          <a:extLst>
            <a:ext uri="{FF2B5EF4-FFF2-40B4-BE49-F238E27FC236}">
              <a16:creationId xmlns:a16="http://schemas.microsoft.com/office/drawing/2014/main" id="{78B7ABDD-632B-5496-064A-F55AE9CECDAE}"/>
            </a:ext>
          </a:extLst>
        </xdr:cNvPr>
        <xdr:cNvSpPr>
          <a:spLocks noChangeArrowheads="1"/>
        </xdr:cNvSpPr>
      </xdr:nvSpPr>
      <xdr:spPr bwMode="auto">
        <a:xfrm>
          <a:off x="1905000" y="922020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333375</xdr:colOff>
      <xdr:row>49</xdr:row>
      <xdr:rowOff>57150</xdr:rowOff>
    </xdr:from>
    <xdr:to>
      <xdr:col>1</xdr:col>
      <xdr:colOff>114300</xdr:colOff>
      <xdr:row>50</xdr:row>
      <xdr:rowOff>76200</xdr:rowOff>
    </xdr:to>
    <xdr:sp macro="" textlink="">
      <xdr:nvSpPr>
        <xdr:cNvPr id="151554" name="Rectangle 2">
          <a:extLst>
            <a:ext uri="{FF2B5EF4-FFF2-40B4-BE49-F238E27FC236}">
              <a16:creationId xmlns:a16="http://schemas.microsoft.com/office/drawing/2014/main" id="{4A4900BF-5705-9D30-5DFC-B635D489B9CD}"/>
            </a:ext>
          </a:extLst>
        </xdr:cNvPr>
        <xdr:cNvSpPr>
          <a:spLocks noChangeArrowheads="1"/>
        </xdr:cNvSpPr>
      </xdr:nvSpPr>
      <xdr:spPr bwMode="auto">
        <a:xfrm>
          <a:off x="333375" y="88487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438150</xdr:colOff>
      <xdr:row>51</xdr:row>
      <xdr:rowOff>19050</xdr:rowOff>
    </xdr:from>
    <xdr:to>
      <xdr:col>1</xdr:col>
      <xdr:colOff>219075</xdr:colOff>
      <xdr:row>52</xdr:row>
      <xdr:rowOff>38100</xdr:rowOff>
    </xdr:to>
    <xdr:sp macro="" textlink="">
      <xdr:nvSpPr>
        <xdr:cNvPr id="151555" name="Rectangle 3">
          <a:extLst>
            <a:ext uri="{FF2B5EF4-FFF2-40B4-BE49-F238E27FC236}">
              <a16:creationId xmlns:a16="http://schemas.microsoft.com/office/drawing/2014/main" id="{71E3D74B-6D75-2E8A-53E7-7C9D8C944E99}"/>
            </a:ext>
          </a:extLst>
        </xdr:cNvPr>
        <xdr:cNvSpPr>
          <a:spLocks noChangeArrowheads="1"/>
        </xdr:cNvSpPr>
      </xdr:nvSpPr>
      <xdr:spPr bwMode="auto">
        <a:xfrm>
          <a:off x="438150" y="913447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1190625</xdr:colOff>
      <xdr:row>46</xdr:row>
      <xdr:rowOff>123825</xdr:rowOff>
    </xdr:from>
    <xdr:to>
      <xdr:col>4</xdr:col>
      <xdr:colOff>1581150</xdr:colOff>
      <xdr:row>47</xdr:row>
      <xdr:rowOff>142875</xdr:rowOff>
    </xdr:to>
    <xdr:sp macro="" textlink="">
      <xdr:nvSpPr>
        <xdr:cNvPr id="151556" name="Rectangle 4">
          <a:extLst>
            <a:ext uri="{FF2B5EF4-FFF2-40B4-BE49-F238E27FC236}">
              <a16:creationId xmlns:a16="http://schemas.microsoft.com/office/drawing/2014/main" id="{2BD9B3A3-1838-3485-14AD-B4657EE1247D}"/>
            </a:ext>
          </a:extLst>
        </xdr:cNvPr>
        <xdr:cNvSpPr>
          <a:spLocks noChangeArrowheads="1"/>
        </xdr:cNvSpPr>
      </xdr:nvSpPr>
      <xdr:spPr bwMode="auto">
        <a:xfrm>
          <a:off x="4657725" y="8429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1609725</xdr:colOff>
      <xdr:row>51</xdr:row>
      <xdr:rowOff>114300</xdr:rowOff>
    </xdr:from>
    <xdr:to>
      <xdr:col>2</xdr:col>
      <xdr:colOff>133350</xdr:colOff>
      <xdr:row>52</xdr:row>
      <xdr:rowOff>123825</xdr:rowOff>
    </xdr:to>
    <xdr:sp macro="" textlink="">
      <xdr:nvSpPr>
        <xdr:cNvPr id="151557" name="Rectangle 5">
          <a:extLst>
            <a:ext uri="{FF2B5EF4-FFF2-40B4-BE49-F238E27FC236}">
              <a16:creationId xmlns:a16="http://schemas.microsoft.com/office/drawing/2014/main" id="{C7165DA4-2F73-EA4B-DB20-EAE6882FD3FF}"/>
            </a:ext>
          </a:extLst>
        </xdr:cNvPr>
        <xdr:cNvSpPr>
          <a:spLocks noChangeArrowheads="1"/>
        </xdr:cNvSpPr>
      </xdr:nvSpPr>
      <xdr:spPr bwMode="auto">
        <a:xfrm>
          <a:off x="2219325" y="922972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1057275</xdr:colOff>
      <xdr:row>45</xdr:row>
      <xdr:rowOff>66675</xdr:rowOff>
    </xdr:from>
    <xdr:to>
      <xdr:col>1</xdr:col>
      <xdr:colOff>1552575</xdr:colOff>
      <xdr:row>46</xdr:row>
      <xdr:rowOff>57150</xdr:rowOff>
    </xdr:to>
    <xdr:sp macro="" textlink="">
      <xdr:nvSpPr>
        <xdr:cNvPr id="151558" name="Rectangle 6">
          <a:extLst>
            <a:ext uri="{FF2B5EF4-FFF2-40B4-BE49-F238E27FC236}">
              <a16:creationId xmlns:a16="http://schemas.microsoft.com/office/drawing/2014/main" id="{E492DC29-37DD-F9F1-EB4E-C8778CA89062}"/>
            </a:ext>
          </a:extLst>
        </xdr:cNvPr>
        <xdr:cNvSpPr>
          <a:spLocks noChangeArrowheads="1"/>
        </xdr:cNvSpPr>
      </xdr:nvSpPr>
      <xdr:spPr bwMode="auto">
        <a:xfrm>
          <a:off x="1666875" y="82105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390525</xdr:colOff>
      <xdr:row>50</xdr:row>
      <xdr:rowOff>66675</xdr:rowOff>
    </xdr:from>
    <xdr:to>
      <xdr:col>1</xdr:col>
      <xdr:colOff>714375</xdr:colOff>
      <xdr:row>51</xdr:row>
      <xdr:rowOff>85725</xdr:rowOff>
    </xdr:to>
    <xdr:sp macro="" textlink="">
      <xdr:nvSpPr>
        <xdr:cNvPr id="151559" name="Rectangle 7">
          <a:extLst>
            <a:ext uri="{FF2B5EF4-FFF2-40B4-BE49-F238E27FC236}">
              <a16:creationId xmlns:a16="http://schemas.microsoft.com/office/drawing/2014/main" id="{6CFC1A4B-6FA4-6C76-439A-838E723CB0EC}"/>
            </a:ext>
          </a:extLst>
        </xdr:cNvPr>
        <xdr:cNvSpPr>
          <a:spLocks noChangeArrowheads="1"/>
        </xdr:cNvSpPr>
      </xdr:nvSpPr>
      <xdr:spPr bwMode="auto">
        <a:xfrm>
          <a:off x="1000125" y="9020175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1590675</xdr:colOff>
      <xdr:row>52</xdr:row>
      <xdr:rowOff>133350</xdr:rowOff>
    </xdr:from>
    <xdr:to>
      <xdr:col>2</xdr:col>
      <xdr:colOff>66675</xdr:colOff>
      <xdr:row>53</xdr:row>
      <xdr:rowOff>152400</xdr:rowOff>
    </xdr:to>
    <xdr:sp macro="" textlink="">
      <xdr:nvSpPr>
        <xdr:cNvPr id="151560" name="Rectangle 8">
          <a:extLst>
            <a:ext uri="{FF2B5EF4-FFF2-40B4-BE49-F238E27FC236}">
              <a16:creationId xmlns:a16="http://schemas.microsoft.com/office/drawing/2014/main" id="{33672601-84C0-4501-30F3-9A4D60ED7EE8}"/>
            </a:ext>
          </a:extLst>
        </xdr:cNvPr>
        <xdr:cNvSpPr>
          <a:spLocks noChangeArrowheads="1"/>
        </xdr:cNvSpPr>
      </xdr:nvSpPr>
      <xdr:spPr bwMode="auto">
        <a:xfrm>
          <a:off x="2200275" y="941070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104775</xdr:colOff>
      <xdr:row>50</xdr:row>
      <xdr:rowOff>47625</xdr:rowOff>
    </xdr:from>
    <xdr:to>
      <xdr:col>0</xdr:col>
      <xdr:colOff>504825</xdr:colOff>
      <xdr:row>51</xdr:row>
      <xdr:rowOff>66675</xdr:rowOff>
    </xdr:to>
    <xdr:sp macro="" textlink="">
      <xdr:nvSpPr>
        <xdr:cNvPr id="151561" name="Text Box 9">
          <a:extLst>
            <a:ext uri="{FF2B5EF4-FFF2-40B4-BE49-F238E27FC236}">
              <a16:creationId xmlns:a16="http://schemas.microsoft.com/office/drawing/2014/main" id="{D74BD38F-6C49-AA62-B381-F9C426A2D18C}"/>
            </a:ext>
          </a:extLst>
        </xdr:cNvPr>
        <xdr:cNvSpPr txBox="1">
          <a:spLocks noChangeArrowheads="1"/>
        </xdr:cNvSpPr>
      </xdr:nvSpPr>
      <xdr:spPr bwMode="auto">
        <a:xfrm>
          <a:off x="104775" y="9001125"/>
          <a:ext cx="4000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1009650</xdr:colOff>
      <xdr:row>43</xdr:row>
      <xdr:rowOff>66675</xdr:rowOff>
    </xdr:from>
    <xdr:to>
      <xdr:col>1</xdr:col>
      <xdr:colOff>1543050</xdr:colOff>
      <xdr:row>44</xdr:row>
      <xdr:rowOff>85725</xdr:rowOff>
    </xdr:to>
    <xdr:sp macro="" textlink="">
      <xdr:nvSpPr>
        <xdr:cNvPr id="151562" name="Text Box 10">
          <a:extLst>
            <a:ext uri="{FF2B5EF4-FFF2-40B4-BE49-F238E27FC236}">
              <a16:creationId xmlns:a16="http://schemas.microsoft.com/office/drawing/2014/main" id="{30F06A42-429C-4E4F-3185-EA47B50D08BA}"/>
            </a:ext>
          </a:extLst>
        </xdr:cNvPr>
        <xdr:cNvSpPr txBox="1">
          <a:spLocks noChangeArrowheads="1"/>
        </xdr:cNvSpPr>
      </xdr:nvSpPr>
      <xdr:spPr bwMode="auto">
        <a:xfrm>
          <a:off x="1619250" y="7886700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847725</xdr:colOff>
      <xdr:row>52</xdr:row>
      <xdr:rowOff>142875</xdr:rowOff>
    </xdr:to>
    <xdr:sp macro="" textlink="">
      <xdr:nvSpPr>
        <xdr:cNvPr id="151563" name="Text Box 11">
          <a:extLst>
            <a:ext uri="{FF2B5EF4-FFF2-40B4-BE49-F238E27FC236}">
              <a16:creationId xmlns:a16="http://schemas.microsoft.com/office/drawing/2014/main" id="{F5F6BE7A-838B-3A23-DBF0-E05579D463FE}"/>
            </a:ext>
          </a:extLst>
        </xdr:cNvPr>
        <xdr:cNvSpPr txBox="1">
          <a:spLocks noChangeArrowheads="1"/>
        </xdr:cNvSpPr>
      </xdr:nvSpPr>
      <xdr:spPr bwMode="auto">
        <a:xfrm>
          <a:off x="962025" y="9239250"/>
          <a:ext cx="4953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152400</xdr:rowOff>
    </xdr:from>
    <xdr:to>
      <xdr:col>0</xdr:col>
      <xdr:colOff>371475</xdr:colOff>
      <xdr:row>48</xdr:row>
      <xdr:rowOff>0</xdr:rowOff>
    </xdr:to>
    <xdr:sp macro="" textlink="">
      <xdr:nvSpPr>
        <xdr:cNvPr id="151564" name="Text Box 12">
          <a:extLst>
            <a:ext uri="{FF2B5EF4-FFF2-40B4-BE49-F238E27FC236}">
              <a16:creationId xmlns:a16="http://schemas.microsoft.com/office/drawing/2014/main" id="{A8D0CFC3-9598-B477-42ED-EF69F530FCA2}"/>
            </a:ext>
          </a:extLst>
        </xdr:cNvPr>
        <xdr:cNvSpPr txBox="1">
          <a:spLocks noChangeArrowheads="1"/>
        </xdr:cNvSpPr>
      </xdr:nvSpPr>
      <xdr:spPr bwMode="auto">
        <a:xfrm>
          <a:off x="0" y="8458200"/>
          <a:ext cx="3714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247650</xdr:colOff>
      <xdr:row>44</xdr:row>
      <xdr:rowOff>133350</xdr:rowOff>
    </xdr:from>
    <xdr:to>
      <xdr:col>3</xdr:col>
      <xdr:colOff>333375</xdr:colOff>
      <xdr:row>45</xdr:row>
      <xdr:rowOff>133350</xdr:rowOff>
    </xdr:to>
    <xdr:sp macro="" textlink="">
      <xdr:nvSpPr>
        <xdr:cNvPr id="151565" name="Text Box 13">
          <a:extLst>
            <a:ext uri="{FF2B5EF4-FFF2-40B4-BE49-F238E27FC236}">
              <a16:creationId xmlns:a16="http://schemas.microsoft.com/office/drawing/2014/main" id="{37B2BD48-3849-A729-2A43-A2CB7ED04695}"/>
            </a:ext>
          </a:extLst>
        </xdr:cNvPr>
        <xdr:cNvSpPr txBox="1">
          <a:spLocks noChangeArrowheads="1"/>
        </xdr:cNvSpPr>
      </xdr:nvSpPr>
      <xdr:spPr bwMode="auto">
        <a:xfrm>
          <a:off x="2771775" y="8115300"/>
          <a:ext cx="4191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1285875</xdr:colOff>
      <xdr:row>47</xdr:row>
      <xdr:rowOff>76200</xdr:rowOff>
    </xdr:from>
    <xdr:to>
      <xdr:col>1</xdr:col>
      <xdr:colOff>1714500</xdr:colOff>
      <xdr:row>48</xdr:row>
      <xdr:rowOff>66675</xdr:rowOff>
    </xdr:to>
    <xdr:sp macro="" textlink="">
      <xdr:nvSpPr>
        <xdr:cNvPr id="151566" name="Text Box 14">
          <a:extLst>
            <a:ext uri="{FF2B5EF4-FFF2-40B4-BE49-F238E27FC236}">
              <a16:creationId xmlns:a16="http://schemas.microsoft.com/office/drawing/2014/main" id="{9353EF2D-44B9-B514-E2F7-EE0A3F03B147}"/>
            </a:ext>
          </a:extLst>
        </xdr:cNvPr>
        <xdr:cNvSpPr txBox="1">
          <a:spLocks noChangeArrowheads="1"/>
        </xdr:cNvSpPr>
      </xdr:nvSpPr>
      <xdr:spPr bwMode="auto">
        <a:xfrm flipV="1">
          <a:off x="1895475" y="8543925"/>
          <a:ext cx="4286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114300</xdr:rowOff>
    </xdr:to>
    <xdr:graphicFrame macro="">
      <xdr:nvGraphicFramePr>
        <xdr:cNvPr id="151567" name="Chart 15">
          <a:extLst>
            <a:ext uri="{FF2B5EF4-FFF2-40B4-BE49-F238E27FC236}">
              <a16:creationId xmlns:a16="http://schemas.microsoft.com/office/drawing/2014/main" id="{329B2A6F-ABBA-344E-973A-2065FE3AA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51</xdr:row>
      <xdr:rowOff>104775</xdr:rowOff>
    </xdr:from>
    <xdr:to>
      <xdr:col>1</xdr:col>
      <xdr:colOff>1733550</xdr:colOff>
      <xdr:row>52</xdr:row>
      <xdr:rowOff>123825</xdr:rowOff>
    </xdr:to>
    <xdr:sp macro="" textlink="">
      <xdr:nvSpPr>
        <xdr:cNvPr id="152577" name="Rectangle 1">
          <a:extLst>
            <a:ext uri="{FF2B5EF4-FFF2-40B4-BE49-F238E27FC236}">
              <a16:creationId xmlns:a16="http://schemas.microsoft.com/office/drawing/2014/main" id="{70613379-BD2C-3261-0FAE-D9E2EC628C81}"/>
            </a:ext>
          </a:extLst>
        </xdr:cNvPr>
        <xdr:cNvSpPr>
          <a:spLocks noChangeArrowheads="1"/>
        </xdr:cNvSpPr>
      </xdr:nvSpPr>
      <xdr:spPr bwMode="auto">
        <a:xfrm>
          <a:off x="1905000" y="922020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333375</xdr:colOff>
      <xdr:row>49</xdr:row>
      <xdr:rowOff>57150</xdr:rowOff>
    </xdr:from>
    <xdr:to>
      <xdr:col>1</xdr:col>
      <xdr:colOff>114300</xdr:colOff>
      <xdr:row>50</xdr:row>
      <xdr:rowOff>76200</xdr:rowOff>
    </xdr:to>
    <xdr:sp macro="" textlink="">
      <xdr:nvSpPr>
        <xdr:cNvPr id="152578" name="Rectangle 2">
          <a:extLst>
            <a:ext uri="{FF2B5EF4-FFF2-40B4-BE49-F238E27FC236}">
              <a16:creationId xmlns:a16="http://schemas.microsoft.com/office/drawing/2014/main" id="{A7997351-FCD1-71E3-AC17-16E7372213E1}"/>
            </a:ext>
          </a:extLst>
        </xdr:cNvPr>
        <xdr:cNvSpPr>
          <a:spLocks noChangeArrowheads="1"/>
        </xdr:cNvSpPr>
      </xdr:nvSpPr>
      <xdr:spPr bwMode="auto">
        <a:xfrm>
          <a:off x="333375" y="88487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438150</xdr:colOff>
      <xdr:row>51</xdr:row>
      <xdr:rowOff>19050</xdr:rowOff>
    </xdr:from>
    <xdr:to>
      <xdr:col>1</xdr:col>
      <xdr:colOff>219075</xdr:colOff>
      <xdr:row>52</xdr:row>
      <xdr:rowOff>38100</xdr:rowOff>
    </xdr:to>
    <xdr:sp macro="" textlink="">
      <xdr:nvSpPr>
        <xdr:cNvPr id="152579" name="Rectangle 3">
          <a:extLst>
            <a:ext uri="{FF2B5EF4-FFF2-40B4-BE49-F238E27FC236}">
              <a16:creationId xmlns:a16="http://schemas.microsoft.com/office/drawing/2014/main" id="{3272E6D0-CAF4-B002-D6A2-CAB9BB2F3AD1}"/>
            </a:ext>
          </a:extLst>
        </xdr:cNvPr>
        <xdr:cNvSpPr>
          <a:spLocks noChangeArrowheads="1"/>
        </xdr:cNvSpPr>
      </xdr:nvSpPr>
      <xdr:spPr bwMode="auto">
        <a:xfrm>
          <a:off x="438150" y="913447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1190625</xdr:colOff>
      <xdr:row>46</xdr:row>
      <xdr:rowOff>123825</xdr:rowOff>
    </xdr:from>
    <xdr:to>
      <xdr:col>4</xdr:col>
      <xdr:colOff>1581150</xdr:colOff>
      <xdr:row>47</xdr:row>
      <xdr:rowOff>142875</xdr:rowOff>
    </xdr:to>
    <xdr:sp macro="" textlink="">
      <xdr:nvSpPr>
        <xdr:cNvPr id="152580" name="Rectangle 4">
          <a:extLst>
            <a:ext uri="{FF2B5EF4-FFF2-40B4-BE49-F238E27FC236}">
              <a16:creationId xmlns:a16="http://schemas.microsoft.com/office/drawing/2014/main" id="{6CF5E3C7-0F14-3C3E-B680-E79D869FB278}"/>
            </a:ext>
          </a:extLst>
        </xdr:cNvPr>
        <xdr:cNvSpPr>
          <a:spLocks noChangeArrowheads="1"/>
        </xdr:cNvSpPr>
      </xdr:nvSpPr>
      <xdr:spPr bwMode="auto">
        <a:xfrm>
          <a:off x="4657725" y="8429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1609725</xdr:colOff>
      <xdr:row>51</xdr:row>
      <xdr:rowOff>114300</xdr:rowOff>
    </xdr:from>
    <xdr:to>
      <xdr:col>2</xdr:col>
      <xdr:colOff>133350</xdr:colOff>
      <xdr:row>52</xdr:row>
      <xdr:rowOff>123825</xdr:rowOff>
    </xdr:to>
    <xdr:sp macro="" textlink="">
      <xdr:nvSpPr>
        <xdr:cNvPr id="152581" name="Rectangle 5">
          <a:extLst>
            <a:ext uri="{FF2B5EF4-FFF2-40B4-BE49-F238E27FC236}">
              <a16:creationId xmlns:a16="http://schemas.microsoft.com/office/drawing/2014/main" id="{AB20358A-F0A4-A5FD-4879-0BD5E6473147}"/>
            </a:ext>
          </a:extLst>
        </xdr:cNvPr>
        <xdr:cNvSpPr>
          <a:spLocks noChangeArrowheads="1"/>
        </xdr:cNvSpPr>
      </xdr:nvSpPr>
      <xdr:spPr bwMode="auto">
        <a:xfrm>
          <a:off x="2219325" y="922972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1057275</xdr:colOff>
      <xdr:row>45</xdr:row>
      <xdr:rowOff>66675</xdr:rowOff>
    </xdr:from>
    <xdr:to>
      <xdr:col>1</xdr:col>
      <xdr:colOff>1552575</xdr:colOff>
      <xdr:row>46</xdr:row>
      <xdr:rowOff>57150</xdr:rowOff>
    </xdr:to>
    <xdr:sp macro="" textlink="">
      <xdr:nvSpPr>
        <xdr:cNvPr id="152582" name="Rectangle 6">
          <a:extLst>
            <a:ext uri="{FF2B5EF4-FFF2-40B4-BE49-F238E27FC236}">
              <a16:creationId xmlns:a16="http://schemas.microsoft.com/office/drawing/2014/main" id="{45860306-9C3D-21DA-776F-EF45844C5D54}"/>
            </a:ext>
          </a:extLst>
        </xdr:cNvPr>
        <xdr:cNvSpPr>
          <a:spLocks noChangeArrowheads="1"/>
        </xdr:cNvSpPr>
      </xdr:nvSpPr>
      <xdr:spPr bwMode="auto">
        <a:xfrm>
          <a:off x="1666875" y="82105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390525</xdr:colOff>
      <xdr:row>50</xdr:row>
      <xdr:rowOff>66675</xdr:rowOff>
    </xdr:from>
    <xdr:to>
      <xdr:col>1</xdr:col>
      <xdr:colOff>714375</xdr:colOff>
      <xdr:row>51</xdr:row>
      <xdr:rowOff>85725</xdr:rowOff>
    </xdr:to>
    <xdr:sp macro="" textlink="">
      <xdr:nvSpPr>
        <xdr:cNvPr id="152583" name="Rectangle 7">
          <a:extLst>
            <a:ext uri="{FF2B5EF4-FFF2-40B4-BE49-F238E27FC236}">
              <a16:creationId xmlns:a16="http://schemas.microsoft.com/office/drawing/2014/main" id="{86160229-1008-61BF-42C8-4975ED85FDBC}"/>
            </a:ext>
          </a:extLst>
        </xdr:cNvPr>
        <xdr:cNvSpPr>
          <a:spLocks noChangeArrowheads="1"/>
        </xdr:cNvSpPr>
      </xdr:nvSpPr>
      <xdr:spPr bwMode="auto">
        <a:xfrm>
          <a:off x="1000125" y="9020175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1590675</xdr:colOff>
      <xdr:row>52</xdr:row>
      <xdr:rowOff>133350</xdr:rowOff>
    </xdr:from>
    <xdr:to>
      <xdr:col>2</xdr:col>
      <xdr:colOff>66675</xdr:colOff>
      <xdr:row>53</xdr:row>
      <xdr:rowOff>152400</xdr:rowOff>
    </xdr:to>
    <xdr:sp macro="" textlink="">
      <xdr:nvSpPr>
        <xdr:cNvPr id="152584" name="Rectangle 8">
          <a:extLst>
            <a:ext uri="{FF2B5EF4-FFF2-40B4-BE49-F238E27FC236}">
              <a16:creationId xmlns:a16="http://schemas.microsoft.com/office/drawing/2014/main" id="{141F88D2-7AF7-A281-FCB7-798216FB9E21}"/>
            </a:ext>
          </a:extLst>
        </xdr:cNvPr>
        <xdr:cNvSpPr>
          <a:spLocks noChangeArrowheads="1"/>
        </xdr:cNvSpPr>
      </xdr:nvSpPr>
      <xdr:spPr bwMode="auto">
        <a:xfrm>
          <a:off x="2200275" y="941070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104775</xdr:colOff>
      <xdr:row>50</xdr:row>
      <xdr:rowOff>47625</xdr:rowOff>
    </xdr:from>
    <xdr:to>
      <xdr:col>0</xdr:col>
      <xdr:colOff>504825</xdr:colOff>
      <xdr:row>51</xdr:row>
      <xdr:rowOff>66675</xdr:rowOff>
    </xdr:to>
    <xdr:sp macro="" textlink="">
      <xdr:nvSpPr>
        <xdr:cNvPr id="152585" name="Text Box 9">
          <a:extLst>
            <a:ext uri="{FF2B5EF4-FFF2-40B4-BE49-F238E27FC236}">
              <a16:creationId xmlns:a16="http://schemas.microsoft.com/office/drawing/2014/main" id="{88E00DBA-7244-9D5A-0C1C-50511BDC736E}"/>
            </a:ext>
          </a:extLst>
        </xdr:cNvPr>
        <xdr:cNvSpPr txBox="1">
          <a:spLocks noChangeArrowheads="1"/>
        </xdr:cNvSpPr>
      </xdr:nvSpPr>
      <xdr:spPr bwMode="auto">
        <a:xfrm>
          <a:off x="104775" y="9001125"/>
          <a:ext cx="4000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1009650</xdr:colOff>
      <xdr:row>43</xdr:row>
      <xdr:rowOff>66675</xdr:rowOff>
    </xdr:from>
    <xdr:to>
      <xdr:col>1</xdr:col>
      <xdr:colOff>1543050</xdr:colOff>
      <xdr:row>44</xdr:row>
      <xdr:rowOff>85725</xdr:rowOff>
    </xdr:to>
    <xdr:sp macro="" textlink="">
      <xdr:nvSpPr>
        <xdr:cNvPr id="152586" name="Text Box 10">
          <a:extLst>
            <a:ext uri="{FF2B5EF4-FFF2-40B4-BE49-F238E27FC236}">
              <a16:creationId xmlns:a16="http://schemas.microsoft.com/office/drawing/2014/main" id="{F36F34EA-4089-C39A-6F02-312884A292AC}"/>
            </a:ext>
          </a:extLst>
        </xdr:cNvPr>
        <xdr:cNvSpPr txBox="1">
          <a:spLocks noChangeArrowheads="1"/>
        </xdr:cNvSpPr>
      </xdr:nvSpPr>
      <xdr:spPr bwMode="auto">
        <a:xfrm>
          <a:off x="1619250" y="7886700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847725</xdr:colOff>
      <xdr:row>52</xdr:row>
      <xdr:rowOff>142875</xdr:rowOff>
    </xdr:to>
    <xdr:sp macro="" textlink="">
      <xdr:nvSpPr>
        <xdr:cNvPr id="152587" name="Text Box 11">
          <a:extLst>
            <a:ext uri="{FF2B5EF4-FFF2-40B4-BE49-F238E27FC236}">
              <a16:creationId xmlns:a16="http://schemas.microsoft.com/office/drawing/2014/main" id="{A483C86D-8C28-DF4B-5186-CD0AB5954753}"/>
            </a:ext>
          </a:extLst>
        </xdr:cNvPr>
        <xdr:cNvSpPr txBox="1">
          <a:spLocks noChangeArrowheads="1"/>
        </xdr:cNvSpPr>
      </xdr:nvSpPr>
      <xdr:spPr bwMode="auto">
        <a:xfrm>
          <a:off x="962025" y="9239250"/>
          <a:ext cx="4953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152400</xdr:rowOff>
    </xdr:from>
    <xdr:to>
      <xdr:col>0</xdr:col>
      <xdr:colOff>371475</xdr:colOff>
      <xdr:row>48</xdr:row>
      <xdr:rowOff>0</xdr:rowOff>
    </xdr:to>
    <xdr:sp macro="" textlink="">
      <xdr:nvSpPr>
        <xdr:cNvPr id="152588" name="Text Box 12">
          <a:extLst>
            <a:ext uri="{FF2B5EF4-FFF2-40B4-BE49-F238E27FC236}">
              <a16:creationId xmlns:a16="http://schemas.microsoft.com/office/drawing/2014/main" id="{13256CA2-EEEE-C027-CF14-8906843C6367}"/>
            </a:ext>
          </a:extLst>
        </xdr:cNvPr>
        <xdr:cNvSpPr txBox="1">
          <a:spLocks noChangeArrowheads="1"/>
        </xdr:cNvSpPr>
      </xdr:nvSpPr>
      <xdr:spPr bwMode="auto">
        <a:xfrm>
          <a:off x="0" y="8458200"/>
          <a:ext cx="3714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247650</xdr:colOff>
      <xdr:row>44</xdr:row>
      <xdr:rowOff>133350</xdr:rowOff>
    </xdr:from>
    <xdr:to>
      <xdr:col>3</xdr:col>
      <xdr:colOff>333375</xdr:colOff>
      <xdr:row>45</xdr:row>
      <xdr:rowOff>133350</xdr:rowOff>
    </xdr:to>
    <xdr:sp macro="" textlink="">
      <xdr:nvSpPr>
        <xdr:cNvPr id="152589" name="Text Box 13">
          <a:extLst>
            <a:ext uri="{FF2B5EF4-FFF2-40B4-BE49-F238E27FC236}">
              <a16:creationId xmlns:a16="http://schemas.microsoft.com/office/drawing/2014/main" id="{13708AE6-C7AF-09DD-1DB1-A18073F5E1C3}"/>
            </a:ext>
          </a:extLst>
        </xdr:cNvPr>
        <xdr:cNvSpPr txBox="1">
          <a:spLocks noChangeArrowheads="1"/>
        </xdr:cNvSpPr>
      </xdr:nvSpPr>
      <xdr:spPr bwMode="auto">
        <a:xfrm>
          <a:off x="2771775" y="8115300"/>
          <a:ext cx="4191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1285875</xdr:colOff>
      <xdr:row>47</xdr:row>
      <xdr:rowOff>76200</xdr:rowOff>
    </xdr:from>
    <xdr:to>
      <xdr:col>1</xdr:col>
      <xdr:colOff>1714500</xdr:colOff>
      <xdr:row>48</xdr:row>
      <xdr:rowOff>66675</xdr:rowOff>
    </xdr:to>
    <xdr:sp macro="" textlink="">
      <xdr:nvSpPr>
        <xdr:cNvPr id="152590" name="Text Box 14">
          <a:extLst>
            <a:ext uri="{FF2B5EF4-FFF2-40B4-BE49-F238E27FC236}">
              <a16:creationId xmlns:a16="http://schemas.microsoft.com/office/drawing/2014/main" id="{D194C004-8006-9EBF-5F37-8A94FB9259CE}"/>
            </a:ext>
          </a:extLst>
        </xdr:cNvPr>
        <xdr:cNvSpPr txBox="1">
          <a:spLocks noChangeArrowheads="1"/>
        </xdr:cNvSpPr>
      </xdr:nvSpPr>
      <xdr:spPr bwMode="auto">
        <a:xfrm flipV="1">
          <a:off x="1895475" y="8543925"/>
          <a:ext cx="4286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114300</xdr:rowOff>
    </xdr:to>
    <xdr:graphicFrame macro="">
      <xdr:nvGraphicFramePr>
        <xdr:cNvPr id="152591" name="Chart 15">
          <a:extLst>
            <a:ext uri="{FF2B5EF4-FFF2-40B4-BE49-F238E27FC236}">
              <a16:creationId xmlns:a16="http://schemas.microsoft.com/office/drawing/2014/main" id="{8FD7728E-7B27-99C2-E7F2-A618DA537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51</xdr:row>
      <xdr:rowOff>104775</xdr:rowOff>
    </xdr:from>
    <xdr:to>
      <xdr:col>1</xdr:col>
      <xdr:colOff>1733550</xdr:colOff>
      <xdr:row>52</xdr:row>
      <xdr:rowOff>123825</xdr:rowOff>
    </xdr:to>
    <xdr:sp macro="" textlink="">
      <xdr:nvSpPr>
        <xdr:cNvPr id="140289" name="Rectangle 1">
          <a:extLst>
            <a:ext uri="{FF2B5EF4-FFF2-40B4-BE49-F238E27FC236}">
              <a16:creationId xmlns:a16="http://schemas.microsoft.com/office/drawing/2014/main" id="{B1AE2B65-F0BB-835F-BEA1-7F0E64934F53}"/>
            </a:ext>
          </a:extLst>
        </xdr:cNvPr>
        <xdr:cNvSpPr>
          <a:spLocks noChangeArrowheads="1"/>
        </xdr:cNvSpPr>
      </xdr:nvSpPr>
      <xdr:spPr bwMode="auto">
        <a:xfrm>
          <a:off x="1905000" y="922020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333375</xdr:colOff>
      <xdr:row>49</xdr:row>
      <xdr:rowOff>57150</xdr:rowOff>
    </xdr:from>
    <xdr:to>
      <xdr:col>1</xdr:col>
      <xdr:colOff>114300</xdr:colOff>
      <xdr:row>50</xdr:row>
      <xdr:rowOff>76200</xdr:rowOff>
    </xdr:to>
    <xdr:sp macro="" textlink="">
      <xdr:nvSpPr>
        <xdr:cNvPr id="140290" name="Rectangle 2">
          <a:extLst>
            <a:ext uri="{FF2B5EF4-FFF2-40B4-BE49-F238E27FC236}">
              <a16:creationId xmlns:a16="http://schemas.microsoft.com/office/drawing/2014/main" id="{91B67AD7-F1AD-D2D4-3B16-112FD1AE0D63}"/>
            </a:ext>
          </a:extLst>
        </xdr:cNvPr>
        <xdr:cNvSpPr>
          <a:spLocks noChangeArrowheads="1"/>
        </xdr:cNvSpPr>
      </xdr:nvSpPr>
      <xdr:spPr bwMode="auto">
        <a:xfrm>
          <a:off x="333375" y="88487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438150</xdr:colOff>
      <xdr:row>51</xdr:row>
      <xdr:rowOff>19050</xdr:rowOff>
    </xdr:from>
    <xdr:to>
      <xdr:col>1</xdr:col>
      <xdr:colOff>219075</xdr:colOff>
      <xdr:row>52</xdr:row>
      <xdr:rowOff>38100</xdr:rowOff>
    </xdr:to>
    <xdr:sp macro="" textlink="">
      <xdr:nvSpPr>
        <xdr:cNvPr id="140291" name="Rectangle 3">
          <a:extLst>
            <a:ext uri="{FF2B5EF4-FFF2-40B4-BE49-F238E27FC236}">
              <a16:creationId xmlns:a16="http://schemas.microsoft.com/office/drawing/2014/main" id="{95FCC697-E853-4F7F-B0FD-5F9106A4AA02}"/>
            </a:ext>
          </a:extLst>
        </xdr:cNvPr>
        <xdr:cNvSpPr>
          <a:spLocks noChangeArrowheads="1"/>
        </xdr:cNvSpPr>
      </xdr:nvSpPr>
      <xdr:spPr bwMode="auto">
        <a:xfrm>
          <a:off x="438150" y="913447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1190625</xdr:colOff>
      <xdr:row>46</xdr:row>
      <xdr:rowOff>123825</xdr:rowOff>
    </xdr:from>
    <xdr:to>
      <xdr:col>4</xdr:col>
      <xdr:colOff>1581150</xdr:colOff>
      <xdr:row>47</xdr:row>
      <xdr:rowOff>142875</xdr:rowOff>
    </xdr:to>
    <xdr:sp macro="" textlink="">
      <xdr:nvSpPr>
        <xdr:cNvPr id="140292" name="Rectangle 4">
          <a:extLst>
            <a:ext uri="{FF2B5EF4-FFF2-40B4-BE49-F238E27FC236}">
              <a16:creationId xmlns:a16="http://schemas.microsoft.com/office/drawing/2014/main" id="{F2DAA463-DA74-86B8-8BB5-EB838B49BBCD}"/>
            </a:ext>
          </a:extLst>
        </xdr:cNvPr>
        <xdr:cNvSpPr>
          <a:spLocks noChangeArrowheads="1"/>
        </xdr:cNvSpPr>
      </xdr:nvSpPr>
      <xdr:spPr bwMode="auto">
        <a:xfrm>
          <a:off x="4657725" y="8429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1609725</xdr:colOff>
      <xdr:row>51</xdr:row>
      <xdr:rowOff>114300</xdr:rowOff>
    </xdr:from>
    <xdr:to>
      <xdr:col>2</xdr:col>
      <xdr:colOff>133350</xdr:colOff>
      <xdr:row>52</xdr:row>
      <xdr:rowOff>123825</xdr:rowOff>
    </xdr:to>
    <xdr:sp macro="" textlink="">
      <xdr:nvSpPr>
        <xdr:cNvPr id="140293" name="Rectangle 5">
          <a:extLst>
            <a:ext uri="{FF2B5EF4-FFF2-40B4-BE49-F238E27FC236}">
              <a16:creationId xmlns:a16="http://schemas.microsoft.com/office/drawing/2014/main" id="{BAE891B7-4713-0FC1-6DF9-0A1D32204050}"/>
            </a:ext>
          </a:extLst>
        </xdr:cNvPr>
        <xdr:cNvSpPr>
          <a:spLocks noChangeArrowheads="1"/>
        </xdr:cNvSpPr>
      </xdr:nvSpPr>
      <xdr:spPr bwMode="auto">
        <a:xfrm>
          <a:off x="2219325" y="922972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1057275</xdr:colOff>
      <xdr:row>45</xdr:row>
      <xdr:rowOff>66675</xdr:rowOff>
    </xdr:from>
    <xdr:to>
      <xdr:col>1</xdr:col>
      <xdr:colOff>1552575</xdr:colOff>
      <xdr:row>46</xdr:row>
      <xdr:rowOff>57150</xdr:rowOff>
    </xdr:to>
    <xdr:sp macro="" textlink="">
      <xdr:nvSpPr>
        <xdr:cNvPr id="140294" name="Rectangle 6">
          <a:extLst>
            <a:ext uri="{FF2B5EF4-FFF2-40B4-BE49-F238E27FC236}">
              <a16:creationId xmlns:a16="http://schemas.microsoft.com/office/drawing/2014/main" id="{91356942-23D1-59B3-B759-5548BB74EACE}"/>
            </a:ext>
          </a:extLst>
        </xdr:cNvPr>
        <xdr:cNvSpPr>
          <a:spLocks noChangeArrowheads="1"/>
        </xdr:cNvSpPr>
      </xdr:nvSpPr>
      <xdr:spPr bwMode="auto">
        <a:xfrm>
          <a:off x="1666875" y="82105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390525</xdr:colOff>
      <xdr:row>50</xdr:row>
      <xdr:rowOff>66675</xdr:rowOff>
    </xdr:from>
    <xdr:to>
      <xdr:col>1</xdr:col>
      <xdr:colOff>714375</xdr:colOff>
      <xdr:row>51</xdr:row>
      <xdr:rowOff>85725</xdr:rowOff>
    </xdr:to>
    <xdr:sp macro="" textlink="">
      <xdr:nvSpPr>
        <xdr:cNvPr id="140295" name="Rectangle 7">
          <a:extLst>
            <a:ext uri="{FF2B5EF4-FFF2-40B4-BE49-F238E27FC236}">
              <a16:creationId xmlns:a16="http://schemas.microsoft.com/office/drawing/2014/main" id="{397075BA-8808-2DFB-105D-7727F2613D65}"/>
            </a:ext>
          </a:extLst>
        </xdr:cNvPr>
        <xdr:cNvSpPr>
          <a:spLocks noChangeArrowheads="1"/>
        </xdr:cNvSpPr>
      </xdr:nvSpPr>
      <xdr:spPr bwMode="auto">
        <a:xfrm>
          <a:off x="1000125" y="9020175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1590675</xdr:colOff>
      <xdr:row>52</xdr:row>
      <xdr:rowOff>133350</xdr:rowOff>
    </xdr:from>
    <xdr:to>
      <xdr:col>2</xdr:col>
      <xdr:colOff>66675</xdr:colOff>
      <xdr:row>53</xdr:row>
      <xdr:rowOff>152400</xdr:rowOff>
    </xdr:to>
    <xdr:sp macro="" textlink="">
      <xdr:nvSpPr>
        <xdr:cNvPr id="140296" name="Rectangle 8">
          <a:extLst>
            <a:ext uri="{FF2B5EF4-FFF2-40B4-BE49-F238E27FC236}">
              <a16:creationId xmlns:a16="http://schemas.microsoft.com/office/drawing/2014/main" id="{EAD65A1F-CB79-31B0-7684-12145C0234CF}"/>
            </a:ext>
          </a:extLst>
        </xdr:cNvPr>
        <xdr:cNvSpPr>
          <a:spLocks noChangeArrowheads="1"/>
        </xdr:cNvSpPr>
      </xdr:nvSpPr>
      <xdr:spPr bwMode="auto">
        <a:xfrm>
          <a:off x="2200275" y="941070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104775</xdr:colOff>
      <xdr:row>50</xdr:row>
      <xdr:rowOff>47625</xdr:rowOff>
    </xdr:from>
    <xdr:to>
      <xdr:col>0</xdr:col>
      <xdr:colOff>504825</xdr:colOff>
      <xdr:row>51</xdr:row>
      <xdr:rowOff>66675</xdr:rowOff>
    </xdr:to>
    <xdr:sp macro="" textlink="">
      <xdr:nvSpPr>
        <xdr:cNvPr id="140297" name="Text Box 9">
          <a:extLst>
            <a:ext uri="{FF2B5EF4-FFF2-40B4-BE49-F238E27FC236}">
              <a16:creationId xmlns:a16="http://schemas.microsoft.com/office/drawing/2014/main" id="{F59CA01A-6620-CCE8-4602-6E1207F44F1A}"/>
            </a:ext>
          </a:extLst>
        </xdr:cNvPr>
        <xdr:cNvSpPr txBox="1">
          <a:spLocks noChangeArrowheads="1"/>
        </xdr:cNvSpPr>
      </xdr:nvSpPr>
      <xdr:spPr bwMode="auto">
        <a:xfrm>
          <a:off x="104775" y="9001125"/>
          <a:ext cx="4000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1009650</xdr:colOff>
      <xdr:row>43</xdr:row>
      <xdr:rowOff>66675</xdr:rowOff>
    </xdr:from>
    <xdr:to>
      <xdr:col>1</xdr:col>
      <xdr:colOff>1543050</xdr:colOff>
      <xdr:row>44</xdr:row>
      <xdr:rowOff>85725</xdr:rowOff>
    </xdr:to>
    <xdr:sp macro="" textlink="">
      <xdr:nvSpPr>
        <xdr:cNvPr id="140298" name="Text Box 10">
          <a:extLst>
            <a:ext uri="{FF2B5EF4-FFF2-40B4-BE49-F238E27FC236}">
              <a16:creationId xmlns:a16="http://schemas.microsoft.com/office/drawing/2014/main" id="{2D78B604-CB8C-50A4-8700-FCFC93F3430B}"/>
            </a:ext>
          </a:extLst>
        </xdr:cNvPr>
        <xdr:cNvSpPr txBox="1">
          <a:spLocks noChangeArrowheads="1"/>
        </xdr:cNvSpPr>
      </xdr:nvSpPr>
      <xdr:spPr bwMode="auto">
        <a:xfrm>
          <a:off x="1619250" y="7886700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847725</xdr:colOff>
      <xdr:row>52</xdr:row>
      <xdr:rowOff>142875</xdr:rowOff>
    </xdr:to>
    <xdr:sp macro="" textlink="">
      <xdr:nvSpPr>
        <xdr:cNvPr id="140299" name="Text Box 11">
          <a:extLst>
            <a:ext uri="{FF2B5EF4-FFF2-40B4-BE49-F238E27FC236}">
              <a16:creationId xmlns:a16="http://schemas.microsoft.com/office/drawing/2014/main" id="{6529B4C0-0A42-CDDB-35F6-A6146BB4489F}"/>
            </a:ext>
          </a:extLst>
        </xdr:cNvPr>
        <xdr:cNvSpPr txBox="1">
          <a:spLocks noChangeArrowheads="1"/>
        </xdr:cNvSpPr>
      </xdr:nvSpPr>
      <xdr:spPr bwMode="auto">
        <a:xfrm>
          <a:off x="962025" y="9239250"/>
          <a:ext cx="4953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152400</xdr:rowOff>
    </xdr:from>
    <xdr:to>
      <xdr:col>0</xdr:col>
      <xdr:colOff>371475</xdr:colOff>
      <xdr:row>48</xdr:row>
      <xdr:rowOff>0</xdr:rowOff>
    </xdr:to>
    <xdr:sp macro="" textlink="">
      <xdr:nvSpPr>
        <xdr:cNvPr id="140300" name="Text Box 12">
          <a:extLst>
            <a:ext uri="{FF2B5EF4-FFF2-40B4-BE49-F238E27FC236}">
              <a16:creationId xmlns:a16="http://schemas.microsoft.com/office/drawing/2014/main" id="{3A3B9859-9F9D-484C-7FFB-BE092929D6C9}"/>
            </a:ext>
          </a:extLst>
        </xdr:cNvPr>
        <xdr:cNvSpPr txBox="1">
          <a:spLocks noChangeArrowheads="1"/>
        </xdr:cNvSpPr>
      </xdr:nvSpPr>
      <xdr:spPr bwMode="auto">
        <a:xfrm>
          <a:off x="0" y="8458200"/>
          <a:ext cx="3714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247650</xdr:colOff>
      <xdr:row>44</xdr:row>
      <xdr:rowOff>133350</xdr:rowOff>
    </xdr:from>
    <xdr:to>
      <xdr:col>3</xdr:col>
      <xdr:colOff>333375</xdr:colOff>
      <xdr:row>45</xdr:row>
      <xdr:rowOff>133350</xdr:rowOff>
    </xdr:to>
    <xdr:sp macro="" textlink="">
      <xdr:nvSpPr>
        <xdr:cNvPr id="140301" name="Text Box 13">
          <a:extLst>
            <a:ext uri="{FF2B5EF4-FFF2-40B4-BE49-F238E27FC236}">
              <a16:creationId xmlns:a16="http://schemas.microsoft.com/office/drawing/2014/main" id="{0B9D5FC9-7904-B8C9-9768-055F9487AF16}"/>
            </a:ext>
          </a:extLst>
        </xdr:cNvPr>
        <xdr:cNvSpPr txBox="1">
          <a:spLocks noChangeArrowheads="1"/>
        </xdr:cNvSpPr>
      </xdr:nvSpPr>
      <xdr:spPr bwMode="auto">
        <a:xfrm>
          <a:off x="2771775" y="8115300"/>
          <a:ext cx="4191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1285875</xdr:colOff>
      <xdr:row>47</xdr:row>
      <xdr:rowOff>76200</xdr:rowOff>
    </xdr:from>
    <xdr:to>
      <xdr:col>1</xdr:col>
      <xdr:colOff>1714500</xdr:colOff>
      <xdr:row>48</xdr:row>
      <xdr:rowOff>66675</xdr:rowOff>
    </xdr:to>
    <xdr:sp macro="" textlink="">
      <xdr:nvSpPr>
        <xdr:cNvPr id="140302" name="Text Box 14">
          <a:extLst>
            <a:ext uri="{FF2B5EF4-FFF2-40B4-BE49-F238E27FC236}">
              <a16:creationId xmlns:a16="http://schemas.microsoft.com/office/drawing/2014/main" id="{86020558-CD16-22CC-4C44-AAE109044A8A}"/>
            </a:ext>
          </a:extLst>
        </xdr:cNvPr>
        <xdr:cNvSpPr txBox="1">
          <a:spLocks noChangeArrowheads="1"/>
        </xdr:cNvSpPr>
      </xdr:nvSpPr>
      <xdr:spPr bwMode="auto">
        <a:xfrm flipV="1">
          <a:off x="1895475" y="8543925"/>
          <a:ext cx="4286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33</xdr:row>
      <xdr:rowOff>66675</xdr:rowOff>
    </xdr:to>
    <xdr:graphicFrame macro="">
      <xdr:nvGraphicFramePr>
        <xdr:cNvPr id="140303" name="Chart 15">
          <a:extLst>
            <a:ext uri="{FF2B5EF4-FFF2-40B4-BE49-F238E27FC236}">
              <a16:creationId xmlns:a16="http://schemas.microsoft.com/office/drawing/2014/main" id="{75DFCC72-287F-827B-42A4-CE500FB3E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51</xdr:row>
      <xdr:rowOff>104775</xdr:rowOff>
    </xdr:from>
    <xdr:to>
      <xdr:col>1</xdr:col>
      <xdr:colOff>1733550</xdr:colOff>
      <xdr:row>52</xdr:row>
      <xdr:rowOff>123825</xdr:rowOff>
    </xdr:to>
    <xdr:sp macro="" textlink="">
      <xdr:nvSpPr>
        <xdr:cNvPr id="126977" name="Rectangle 1">
          <a:extLst>
            <a:ext uri="{FF2B5EF4-FFF2-40B4-BE49-F238E27FC236}">
              <a16:creationId xmlns:a16="http://schemas.microsoft.com/office/drawing/2014/main" id="{8C7D1FFF-0DE8-EC66-DE6E-1A96957823DD}"/>
            </a:ext>
          </a:extLst>
        </xdr:cNvPr>
        <xdr:cNvSpPr>
          <a:spLocks noChangeArrowheads="1"/>
        </xdr:cNvSpPr>
      </xdr:nvSpPr>
      <xdr:spPr bwMode="auto">
        <a:xfrm>
          <a:off x="1905000" y="920115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1</xdr:col>
      <xdr:colOff>1609725</xdr:colOff>
      <xdr:row>51</xdr:row>
      <xdr:rowOff>114300</xdr:rowOff>
    </xdr:from>
    <xdr:to>
      <xdr:col>2</xdr:col>
      <xdr:colOff>133350</xdr:colOff>
      <xdr:row>52</xdr:row>
      <xdr:rowOff>123825</xdr:rowOff>
    </xdr:to>
    <xdr:sp macro="" textlink="">
      <xdr:nvSpPr>
        <xdr:cNvPr id="126981" name="Rectangle 5">
          <a:extLst>
            <a:ext uri="{FF2B5EF4-FFF2-40B4-BE49-F238E27FC236}">
              <a16:creationId xmlns:a16="http://schemas.microsoft.com/office/drawing/2014/main" id="{5A77C401-B91E-2C1D-1D42-11776A8992F5}"/>
            </a:ext>
          </a:extLst>
        </xdr:cNvPr>
        <xdr:cNvSpPr>
          <a:spLocks noChangeArrowheads="1"/>
        </xdr:cNvSpPr>
      </xdr:nvSpPr>
      <xdr:spPr bwMode="auto">
        <a:xfrm>
          <a:off x="2219325" y="921067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390525</xdr:colOff>
      <xdr:row>50</xdr:row>
      <xdr:rowOff>66675</xdr:rowOff>
    </xdr:from>
    <xdr:to>
      <xdr:col>1</xdr:col>
      <xdr:colOff>714375</xdr:colOff>
      <xdr:row>51</xdr:row>
      <xdr:rowOff>85725</xdr:rowOff>
    </xdr:to>
    <xdr:sp macro="" textlink="">
      <xdr:nvSpPr>
        <xdr:cNvPr id="126983" name="Rectangle 7">
          <a:extLst>
            <a:ext uri="{FF2B5EF4-FFF2-40B4-BE49-F238E27FC236}">
              <a16:creationId xmlns:a16="http://schemas.microsoft.com/office/drawing/2014/main" id="{21FB06F4-C77C-981A-9596-2A876D551071}"/>
            </a:ext>
          </a:extLst>
        </xdr:cNvPr>
        <xdr:cNvSpPr>
          <a:spLocks noChangeArrowheads="1"/>
        </xdr:cNvSpPr>
      </xdr:nvSpPr>
      <xdr:spPr bwMode="auto">
        <a:xfrm>
          <a:off x="1000125" y="9001125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1590675</xdr:colOff>
      <xdr:row>52</xdr:row>
      <xdr:rowOff>133350</xdr:rowOff>
    </xdr:from>
    <xdr:to>
      <xdr:col>2</xdr:col>
      <xdr:colOff>66675</xdr:colOff>
      <xdr:row>53</xdr:row>
      <xdr:rowOff>152400</xdr:rowOff>
    </xdr:to>
    <xdr:sp macro="" textlink="">
      <xdr:nvSpPr>
        <xdr:cNvPr id="126984" name="Rectangle 8">
          <a:extLst>
            <a:ext uri="{FF2B5EF4-FFF2-40B4-BE49-F238E27FC236}">
              <a16:creationId xmlns:a16="http://schemas.microsoft.com/office/drawing/2014/main" id="{150F9299-28F1-6C73-60F8-090CD1F615E0}"/>
            </a:ext>
          </a:extLst>
        </xdr:cNvPr>
        <xdr:cNvSpPr>
          <a:spLocks noChangeArrowheads="1"/>
        </xdr:cNvSpPr>
      </xdr:nvSpPr>
      <xdr:spPr bwMode="auto">
        <a:xfrm>
          <a:off x="2200275" y="939165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847725</xdr:colOff>
      <xdr:row>52</xdr:row>
      <xdr:rowOff>142875</xdr:rowOff>
    </xdr:to>
    <xdr:sp macro="" textlink="">
      <xdr:nvSpPr>
        <xdr:cNvPr id="126987" name="Text Box 11">
          <a:extLst>
            <a:ext uri="{FF2B5EF4-FFF2-40B4-BE49-F238E27FC236}">
              <a16:creationId xmlns:a16="http://schemas.microsoft.com/office/drawing/2014/main" id="{75187CB1-EB03-C67E-2AAE-D068024EF29A}"/>
            </a:ext>
          </a:extLst>
        </xdr:cNvPr>
        <xdr:cNvSpPr txBox="1">
          <a:spLocks noChangeArrowheads="1"/>
        </xdr:cNvSpPr>
      </xdr:nvSpPr>
      <xdr:spPr bwMode="auto">
        <a:xfrm>
          <a:off x="962025" y="9220200"/>
          <a:ext cx="4953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114300</xdr:rowOff>
    </xdr:to>
    <xdr:graphicFrame macro="">
      <xdr:nvGraphicFramePr>
        <xdr:cNvPr id="126991" name="Chart 15">
          <a:extLst>
            <a:ext uri="{FF2B5EF4-FFF2-40B4-BE49-F238E27FC236}">
              <a16:creationId xmlns:a16="http://schemas.microsoft.com/office/drawing/2014/main" id="{5624EF85-4E7F-FB2E-5F4F-61868C608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51</xdr:row>
      <xdr:rowOff>104775</xdr:rowOff>
    </xdr:from>
    <xdr:to>
      <xdr:col>1</xdr:col>
      <xdr:colOff>1733550</xdr:colOff>
      <xdr:row>52</xdr:row>
      <xdr:rowOff>123825</xdr:rowOff>
    </xdr:to>
    <xdr:sp macro="" textlink="">
      <xdr:nvSpPr>
        <xdr:cNvPr id="128001" name="Rectangle 1">
          <a:extLst>
            <a:ext uri="{FF2B5EF4-FFF2-40B4-BE49-F238E27FC236}">
              <a16:creationId xmlns:a16="http://schemas.microsoft.com/office/drawing/2014/main" id="{6B9F42A4-F366-F6C2-A9A1-81CD3D289788}"/>
            </a:ext>
          </a:extLst>
        </xdr:cNvPr>
        <xdr:cNvSpPr>
          <a:spLocks noChangeArrowheads="1"/>
        </xdr:cNvSpPr>
      </xdr:nvSpPr>
      <xdr:spPr bwMode="auto">
        <a:xfrm>
          <a:off x="1905000" y="920115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333375</xdr:colOff>
      <xdr:row>49</xdr:row>
      <xdr:rowOff>57150</xdr:rowOff>
    </xdr:from>
    <xdr:to>
      <xdr:col>1</xdr:col>
      <xdr:colOff>114300</xdr:colOff>
      <xdr:row>50</xdr:row>
      <xdr:rowOff>76200</xdr:rowOff>
    </xdr:to>
    <xdr:sp macro="" textlink="">
      <xdr:nvSpPr>
        <xdr:cNvPr id="128002" name="Rectangle 2">
          <a:extLst>
            <a:ext uri="{FF2B5EF4-FFF2-40B4-BE49-F238E27FC236}">
              <a16:creationId xmlns:a16="http://schemas.microsoft.com/office/drawing/2014/main" id="{B5DA1C3E-5DC7-2F8D-2200-CDFA8000CFF0}"/>
            </a:ext>
          </a:extLst>
        </xdr:cNvPr>
        <xdr:cNvSpPr>
          <a:spLocks noChangeArrowheads="1"/>
        </xdr:cNvSpPr>
      </xdr:nvSpPr>
      <xdr:spPr bwMode="auto">
        <a:xfrm>
          <a:off x="333375" y="882967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438150</xdr:colOff>
      <xdr:row>51</xdr:row>
      <xdr:rowOff>19050</xdr:rowOff>
    </xdr:from>
    <xdr:to>
      <xdr:col>1</xdr:col>
      <xdr:colOff>219075</xdr:colOff>
      <xdr:row>52</xdr:row>
      <xdr:rowOff>38100</xdr:rowOff>
    </xdr:to>
    <xdr:sp macro="" textlink="">
      <xdr:nvSpPr>
        <xdr:cNvPr id="128003" name="Rectangle 3">
          <a:extLst>
            <a:ext uri="{FF2B5EF4-FFF2-40B4-BE49-F238E27FC236}">
              <a16:creationId xmlns:a16="http://schemas.microsoft.com/office/drawing/2014/main" id="{6FA096AC-0E21-A843-BD9F-956B2A91F9CF}"/>
            </a:ext>
          </a:extLst>
        </xdr:cNvPr>
        <xdr:cNvSpPr>
          <a:spLocks noChangeArrowheads="1"/>
        </xdr:cNvSpPr>
      </xdr:nvSpPr>
      <xdr:spPr bwMode="auto">
        <a:xfrm>
          <a:off x="438150" y="91154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1190625</xdr:colOff>
      <xdr:row>46</xdr:row>
      <xdr:rowOff>123825</xdr:rowOff>
    </xdr:from>
    <xdr:to>
      <xdr:col>4</xdr:col>
      <xdr:colOff>1581150</xdr:colOff>
      <xdr:row>47</xdr:row>
      <xdr:rowOff>142875</xdr:rowOff>
    </xdr:to>
    <xdr:sp macro="" textlink="">
      <xdr:nvSpPr>
        <xdr:cNvPr id="128004" name="Rectangle 4">
          <a:extLst>
            <a:ext uri="{FF2B5EF4-FFF2-40B4-BE49-F238E27FC236}">
              <a16:creationId xmlns:a16="http://schemas.microsoft.com/office/drawing/2014/main" id="{8392EF0E-2DD3-932F-6CD1-D0E111767485}"/>
            </a:ext>
          </a:extLst>
        </xdr:cNvPr>
        <xdr:cNvSpPr>
          <a:spLocks noChangeArrowheads="1"/>
        </xdr:cNvSpPr>
      </xdr:nvSpPr>
      <xdr:spPr bwMode="auto">
        <a:xfrm>
          <a:off x="4657725" y="841057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1609725</xdr:colOff>
      <xdr:row>51</xdr:row>
      <xdr:rowOff>114300</xdr:rowOff>
    </xdr:from>
    <xdr:to>
      <xdr:col>2</xdr:col>
      <xdr:colOff>133350</xdr:colOff>
      <xdr:row>52</xdr:row>
      <xdr:rowOff>123825</xdr:rowOff>
    </xdr:to>
    <xdr:sp macro="" textlink="">
      <xdr:nvSpPr>
        <xdr:cNvPr id="128005" name="Rectangle 5">
          <a:extLst>
            <a:ext uri="{FF2B5EF4-FFF2-40B4-BE49-F238E27FC236}">
              <a16:creationId xmlns:a16="http://schemas.microsoft.com/office/drawing/2014/main" id="{DE8EEE4D-055B-F8EF-6FE9-7A3FC93ACF4D}"/>
            </a:ext>
          </a:extLst>
        </xdr:cNvPr>
        <xdr:cNvSpPr>
          <a:spLocks noChangeArrowheads="1"/>
        </xdr:cNvSpPr>
      </xdr:nvSpPr>
      <xdr:spPr bwMode="auto">
        <a:xfrm>
          <a:off x="2219325" y="921067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1057275</xdr:colOff>
      <xdr:row>45</xdr:row>
      <xdr:rowOff>66675</xdr:rowOff>
    </xdr:from>
    <xdr:to>
      <xdr:col>1</xdr:col>
      <xdr:colOff>1552575</xdr:colOff>
      <xdr:row>46</xdr:row>
      <xdr:rowOff>57150</xdr:rowOff>
    </xdr:to>
    <xdr:sp macro="" textlink="">
      <xdr:nvSpPr>
        <xdr:cNvPr id="128006" name="Rectangle 6">
          <a:extLst>
            <a:ext uri="{FF2B5EF4-FFF2-40B4-BE49-F238E27FC236}">
              <a16:creationId xmlns:a16="http://schemas.microsoft.com/office/drawing/2014/main" id="{17DB3D45-9CBA-9FA7-B68D-217FB2BAACFF}"/>
            </a:ext>
          </a:extLst>
        </xdr:cNvPr>
        <xdr:cNvSpPr>
          <a:spLocks noChangeArrowheads="1"/>
        </xdr:cNvSpPr>
      </xdr:nvSpPr>
      <xdr:spPr bwMode="auto">
        <a:xfrm>
          <a:off x="1666875" y="81915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390525</xdr:colOff>
      <xdr:row>50</xdr:row>
      <xdr:rowOff>66675</xdr:rowOff>
    </xdr:from>
    <xdr:to>
      <xdr:col>1</xdr:col>
      <xdr:colOff>714375</xdr:colOff>
      <xdr:row>51</xdr:row>
      <xdr:rowOff>85725</xdr:rowOff>
    </xdr:to>
    <xdr:sp macro="" textlink="">
      <xdr:nvSpPr>
        <xdr:cNvPr id="128007" name="Rectangle 7">
          <a:extLst>
            <a:ext uri="{FF2B5EF4-FFF2-40B4-BE49-F238E27FC236}">
              <a16:creationId xmlns:a16="http://schemas.microsoft.com/office/drawing/2014/main" id="{C0FDE372-A5F0-1DBA-46C4-7F44709EA26A}"/>
            </a:ext>
          </a:extLst>
        </xdr:cNvPr>
        <xdr:cNvSpPr>
          <a:spLocks noChangeArrowheads="1"/>
        </xdr:cNvSpPr>
      </xdr:nvSpPr>
      <xdr:spPr bwMode="auto">
        <a:xfrm>
          <a:off x="1000125" y="9001125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1590675</xdr:colOff>
      <xdr:row>52</xdr:row>
      <xdr:rowOff>133350</xdr:rowOff>
    </xdr:from>
    <xdr:to>
      <xdr:col>2</xdr:col>
      <xdr:colOff>66675</xdr:colOff>
      <xdr:row>53</xdr:row>
      <xdr:rowOff>152400</xdr:rowOff>
    </xdr:to>
    <xdr:sp macro="" textlink="">
      <xdr:nvSpPr>
        <xdr:cNvPr id="128008" name="Rectangle 8">
          <a:extLst>
            <a:ext uri="{FF2B5EF4-FFF2-40B4-BE49-F238E27FC236}">
              <a16:creationId xmlns:a16="http://schemas.microsoft.com/office/drawing/2014/main" id="{8D5BE406-DB29-6F35-283E-B932F99B2254}"/>
            </a:ext>
          </a:extLst>
        </xdr:cNvPr>
        <xdr:cNvSpPr>
          <a:spLocks noChangeArrowheads="1"/>
        </xdr:cNvSpPr>
      </xdr:nvSpPr>
      <xdr:spPr bwMode="auto">
        <a:xfrm>
          <a:off x="2200275" y="939165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104775</xdr:colOff>
      <xdr:row>50</xdr:row>
      <xdr:rowOff>47625</xdr:rowOff>
    </xdr:from>
    <xdr:to>
      <xdr:col>0</xdr:col>
      <xdr:colOff>504825</xdr:colOff>
      <xdr:row>51</xdr:row>
      <xdr:rowOff>66675</xdr:rowOff>
    </xdr:to>
    <xdr:sp macro="" textlink="">
      <xdr:nvSpPr>
        <xdr:cNvPr id="128009" name="Text Box 9">
          <a:extLst>
            <a:ext uri="{FF2B5EF4-FFF2-40B4-BE49-F238E27FC236}">
              <a16:creationId xmlns:a16="http://schemas.microsoft.com/office/drawing/2014/main" id="{FC1AE980-4618-9DE1-E676-5F972F765146}"/>
            </a:ext>
          </a:extLst>
        </xdr:cNvPr>
        <xdr:cNvSpPr txBox="1">
          <a:spLocks noChangeArrowheads="1"/>
        </xdr:cNvSpPr>
      </xdr:nvSpPr>
      <xdr:spPr bwMode="auto">
        <a:xfrm>
          <a:off x="104775" y="8982075"/>
          <a:ext cx="4000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1009650</xdr:colOff>
      <xdr:row>43</xdr:row>
      <xdr:rowOff>66675</xdr:rowOff>
    </xdr:from>
    <xdr:to>
      <xdr:col>1</xdr:col>
      <xdr:colOff>1543050</xdr:colOff>
      <xdr:row>44</xdr:row>
      <xdr:rowOff>85725</xdr:rowOff>
    </xdr:to>
    <xdr:sp macro="" textlink="">
      <xdr:nvSpPr>
        <xdr:cNvPr id="128010" name="Text Box 10">
          <a:extLst>
            <a:ext uri="{FF2B5EF4-FFF2-40B4-BE49-F238E27FC236}">
              <a16:creationId xmlns:a16="http://schemas.microsoft.com/office/drawing/2014/main" id="{B360E96B-4653-4913-AA08-43B3F7BA47AE}"/>
            </a:ext>
          </a:extLst>
        </xdr:cNvPr>
        <xdr:cNvSpPr txBox="1">
          <a:spLocks noChangeArrowheads="1"/>
        </xdr:cNvSpPr>
      </xdr:nvSpPr>
      <xdr:spPr bwMode="auto">
        <a:xfrm>
          <a:off x="1619250" y="7867650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847725</xdr:colOff>
      <xdr:row>52</xdr:row>
      <xdr:rowOff>142875</xdr:rowOff>
    </xdr:to>
    <xdr:sp macro="" textlink="">
      <xdr:nvSpPr>
        <xdr:cNvPr id="128011" name="Text Box 11">
          <a:extLst>
            <a:ext uri="{FF2B5EF4-FFF2-40B4-BE49-F238E27FC236}">
              <a16:creationId xmlns:a16="http://schemas.microsoft.com/office/drawing/2014/main" id="{6F384289-850F-7EC2-B8EA-53419771CB55}"/>
            </a:ext>
          </a:extLst>
        </xdr:cNvPr>
        <xdr:cNvSpPr txBox="1">
          <a:spLocks noChangeArrowheads="1"/>
        </xdr:cNvSpPr>
      </xdr:nvSpPr>
      <xdr:spPr bwMode="auto">
        <a:xfrm>
          <a:off x="962025" y="9220200"/>
          <a:ext cx="4953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152400</xdr:rowOff>
    </xdr:from>
    <xdr:to>
      <xdr:col>0</xdr:col>
      <xdr:colOff>371475</xdr:colOff>
      <xdr:row>48</xdr:row>
      <xdr:rowOff>0</xdr:rowOff>
    </xdr:to>
    <xdr:sp macro="" textlink="">
      <xdr:nvSpPr>
        <xdr:cNvPr id="128012" name="Text Box 12">
          <a:extLst>
            <a:ext uri="{FF2B5EF4-FFF2-40B4-BE49-F238E27FC236}">
              <a16:creationId xmlns:a16="http://schemas.microsoft.com/office/drawing/2014/main" id="{CE2C4926-1022-EE65-C43F-34CF3DE55E05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3714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247650</xdr:colOff>
      <xdr:row>44</xdr:row>
      <xdr:rowOff>133350</xdr:rowOff>
    </xdr:from>
    <xdr:to>
      <xdr:col>3</xdr:col>
      <xdr:colOff>333375</xdr:colOff>
      <xdr:row>45</xdr:row>
      <xdr:rowOff>133350</xdr:rowOff>
    </xdr:to>
    <xdr:sp macro="" textlink="">
      <xdr:nvSpPr>
        <xdr:cNvPr id="128013" name="Text Box 13">
          <a:extLst>
            <a:ext uri="{FF2B5EF4-FFF2-40B4-BE49-F238E27FC236}">
              <a16:creationId xmlns:a16="http://schemas.microsoft.com/office/drawing/2014/main" id="{263900EA-E1D4-AE84-F3A1-DF8D577E0A65}"/>
            </a:ext>
          </a:extLst>
        </xdr:cNvPr>
        <xdr:cNvSpPr txBox="1">
          <a:spLocks noChangeArrowheads="1"/>
        </xdr:cNvSpPr>
      </xdr:nvSpPr>
      <xdr:spPr bwMode="auto">
        <a:xfrm>
          <a:off x="2771775" y="8096250"/>
          <a:ext cx="4191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1285875</xdr:colOff>
      <xdr:row>47</xdr:row>
      <xdr:rowOff>76200</xdr:rowOff>
    </xdr:from>
    <xdr:to>
      <xdr:col>1</xdr:col>
      <xdr:colOff>1714500</xdr:colOff>
      <xdr:row>48</xdr:row>
      <xdr:rowOff>66675</xdr:rowOff>
    </xdr:to>
    <xdr:sp macro="" textlink="">
      <xdr:nvSpPr>
        <xdr:cNvPr id="128014" name="Text Box 14">
          <a:extLst>
            <a:ext uri="{FF2B5EF4-FFF2-40B4-BE49-F238E27FC236}">
              <a16:creationId xmlns:a16="http://schemas.microsoft.com/office/drawing/2014/main" id="{19B05CE3-7024-FD85-8694-D0BC60C0016A}"/>
            </a:ext>
          </a:extLst>
        </xdr:cNvPr>
        <xdr:cNvSpPr txBox="1">
          <a:spLocks noChangeArrowheads="1"/>
        </xdr:cNvSpPr>
      </xdr:nvSpPr>
      <xdr:spPr bwMode="auto">
        <a:xfrm flipV="1">
          <a:off x="1895475" y="8524875"/>
          <a:ext cx="4286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114300</xdr:rowOff>
    </xdr:to>
    <xdr:graphicFrame macro="">
      <xdr:nvGraphicFramePr>
        <xdr:cNvPr id="128015" name="Chart 15">
          <a:extLst>
            <a:ext uri="{FF2B5EF4-FFF2-40B4-BE49-F238E27FC236}">
              <a16:creationId xmlns:a16="http://schemas.microsoft.com/office/drawing/2014/main" id="{7473E4AB-1B4C-9BC8-6B03-BAD247E35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51</xdr:row>
      <xdr:rowOff>104775</xdr:rowOff>
    </xdr:from>
    <xdr:to>
      <xdr:col>1</xdr:col>
      <xdr:colOff>1733550</xdr:colOff>
      <xdr:row>52</xdr:row>
      <xdr:rowOff>123825</xdr:rowOff>
    </xdr:to>
    <xdr:sp macro="" textlink="">
      <xdr:nvSpPr>
        <xdr:cNvPr id="129025" name="Rectangle 1">
          <a:extLst>
            <a:ext uri="{FF2B5EF4-FFF2-40B4-BE49-F238E27FC236}">
              <a16:creationId xmlns:a16="http://schemas.microsoft.com/office/drawing/2014/main" id="{767B40B7-5D8A-CF95-E477-0136A997B5AB}"/>
            </a:ext>
          </a:extLst>
        </xdr:cNvPr>
        <xdr:cNvSpPr>
          <a:spLocks noChangeArrowheads="1"/>
        </xdr:cNvSpPr>
      </xdr:nvSpPr>
      <xdr:spPr bwMode="auto">
        <a:xfrm>
          <a:off x="1905000" y="920115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333375</xdr:colOff>
      <xdr:row>49</xdr:row>
      <xdr:rowOff>57150</xdr:rowOff>
    </xdr:from>
    <xdr:to>
      <xdr:col>1</xdr:col>
      <xdr:colOff>114300</xdr:colOff>
      <xdr:row>50</xdr:row>
      <xdr:rowOff>76200</xdr:rowOff>
    </xdr:to>
    <xdr:sp macro="" textlink="">
      <xdr:nvSpPr>
        <xdr:cNvPr id="129026" name="Rectangle 2">
          <a:extLst>
            <a:ext uri="{FF2B5EF4-FFF2-40B4-BE49-F238E27FC236}">
              <a16:creationId xmlns:a16="http://schemas.microsoft.com/office/drawing/2014/main" id="{04506A77-B440-8C5E-3C97-27C50DB9B4A5}"/>
            </a:ext>
          </a:extLst>
        </xdr:cNvPr>
        <xdr:cNvSpPr>
          <a:spLocks noChangeArrowheads="1"/>
        </xdr:cNvSpPr>
      </xdr:nvSpPr>
      <xdr:spPr bwMode="auto">
        <a:xfrm>
          <a:off x="333375" y="882967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438150</xdr:colOff>
      <xdr:row>51</xdr:row>
      <xdr:rowOff>19050</xdr:rowOff>
    </xdr:from>
    <xdr:to>
      <xdr:col>1</xdr:col>
      <xdr:colOff>219075</xdr:colOff>
      <xdr:row>52</xdr:row>
      <xdr:rowOff>38100</xdr:rowOff>
    </xdr:to>
    <xdr:sp macro="" textlink="">
      <xdr:nvSpPr>
        <xdr:cNvPr id="129027" name="Rectangle 3">
          <a:extLst>
            <a:ext uri="{FF2B5EF4-FFF2-40B4-BE49-F238E27FC236}">
              <a16:creationId xmlns:a16="http://schemas.microsoft.com/office/drawing/2014/main" id="{B997B1FE-61B0-6A9B-4676-71D0CD8DFC84}"/>
            </a:ext>
          </a:extLst>
        </xdr:cNvPr>
        <xdr:cNvSpPr>
          <a:spLocks noChangeArrowheads="1"/>
        </xdr:cNvSpPr>
      </xdr:nvSpPr>
      <xdr:spPr bwMode="auto">
        <a:xfrm>
          <a:off x="438150" y="91154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1190625</xdr:colOff>
      <xdr:row>46</xdr:row>
      <xdr:rowOff>123825</xdr:rowOff>
    </xdr:from>
    <xdr:to>
      <xdr:col>4</xdr:col>
      <xdr:colOff>1581150</xdr:colOff>
      <xdr:row>47</xdr:row>
      <xdr:rowOff>142875</xdr:rowOff>
    </xdr:to>
    <xdr:sp macro="" textlink="">
      <xdr:nvSpPr>
        <xdr:cNvPr id="129028" name="Rectangle 4">
          <a:extLst>
            <a:ext uri="{FF2B5EF4-FFF2-40B4-BE49-F238E27FC236}">
              <a16:creationId xmlns:a16="http://schemas.microsoft.com/office/drawing/2014/main" id="{56AF6BD6-AFD6-5C99-FA58-33AAAFDD81DB}"/>
            </a:ext>
          </a:extLst>
        </xdr:cNvPr>
        <xdr:cNvSpPr>
          <a:spLocks noChangeArrowheads="1"/>
        </xdr:cNvSpPr>
      </xdr:nvSpPr>
      <xdr:spPr bwMode="auto">
        <a:xfrm>
          <a:off x="4657725" y="841057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1609725</xdr:colOff>
      <xdr:row>51</xdr:row>
      <xdr:rowOff>114300</xdr:rowOff>
    </xdr:from>
    <xdr:to>
      <xdr:col>2</xdr:col>
      <xdr:colOff>133350</xdr:colOff>
      <xdr:row>52</xdr:row>
      <xdr:rowOff>123825</xdr:rowOff>
    </xdr:to>
    <xdr:sp macro="" textlink="">
      <xdr:nvSpPr>
        <xdr:cNvPr id="129029" name="Rectangle 5">
          <a:extLst>
            <a:ext uri="{FF2B5EF4-FFF2-40B4-BE49-F238E27FC236}">
              <a16:creationId xmlns:a16="http://schemas.microsoft.com/office/drawing/2014/main" id="{986AEF09-048C-3799-9531-28CF83404C2D}"/>
            </a:ext>
          </a:extLst>
        </xdr:cNvPr>
        <xdr:cNvSpPr>
          <a:spLocks noChangeArrowheads="1"/>
        </xdr:cNvSpPr>
      </xdr:nvSpPr>
      <xdr:spPr bwMode="auto">
        <a:xfrm>
          <a:off x="2219325" y="921067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1057275</xdr:colOff>
      <xdr:row>45</xdr:row>
      <xdr:rowOff>66675</xdr:rowOff>
    </xdr:from>
    <xdr:to>
      <xdr:col>1</xdr:col>
      <xdr:colOff>1552575</xdr:colOff>
      <xdr:row>46</xdr:row>
      <xdr:rowOff>57150</xdr:rowOff>
    </xdr:to>
    <xdr:sp macro="" textlink="">
      <xdr:nvSpPr>
        <xdr:cNvPr id="129030" name="Rectangle 6">
          <a:extLst>
            <a:ext uri="{FF2B5EF4-FFF2-40B4-BE49-F238E27FC236}">
              <a16:creationId xmlns:a16="http://schemas.microsoft.com/office/drawing/2014/main" id="{C5AD3D68-7663-C847-CF5B-FC9ABC19C5BB}"/>
            </a:ext>
          </a:extLst>
        </xdr:cNvPr>
        <xdr:cNvSpPr>
          <a:spLocks noChangeArrowheads="1"/>
        </xdr:cNvSpPr>
      </xdr:nvSpPr>
      <xdr:spPr bwMode="auto">
        <a:xfrm>
          <a:off x="1666875" y="81915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390525</xdr:colOff>
      <xdr:row>50</xdr:row>
      <xdr:rowOff>66675</xdr:rowOff>
    </xdr:from>
    <xdr:to>
      <xdr:col>1</xdr:col>
      <xdr:colOff>714375</xdr:colOff>
      <xdr:row>51</xdr:row>
      <xdr:rowOff>85725</xdr:rowOff>
    </xdr:to>
    <xdr:sp macro="" textlink="">
      <xdr:nvSpPr>
        <xdr:cNvPr id="129031" name="Rectangle 7">
          <a:extLst>
            <a:ext uri="{FF2B5EF4-FFF2-40B4-BE49-F238E27FC236}">
              <a16:creationId xmlns:a16="http://schemas.microsoft.com/office/drawing/2014/main" id="{F047D965-42D9-BD5C-20FE-CA3C3EAE2E22}"/>
            </a:ext>
          </a:extLst>
        </xdr:cNvPr>
        <xdr:cNvSpPr>
          <a:spLocks noChangeArrowheads="1"/>
        </xdr:cNvSpPr>
      </xdr:nvSpPr>
      <xdr:spPr bwMode="auto">
        <a:xfrm>
          <a:off x="1000125" y="9001125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1590675</xdr:colOff>
      <xdr:row>52</xdr:row>
      <xdr:rowOff>133350</xdr:rowOff>
    </xdr:from>
    <xdr:to>
      <xdr:col>2</xdr:col>
      <xdr:colOff>66675</xdr:colOff>
      <xdr:row>53</xdr:row>
      <xdr:rowOff>152400</xdr:rowOff>
    </xdr:to>
    <xdr:sp macro="" textlink="">
      <xdr:nvSpPr>
        <xdr:cNvPr id="129032" name="Rectangle 8">
          <a:extLst>
            <a:ext uri="{FF2B5EF4-FFF2-40B4-BE49-F238E27FC236}">
              <a16:creationId xmlns:a16="http://schemas.microsoft.com/office/drawing/2014/main" id="{8888CA95-FC7D-4CB7-C1B3-04C2D1A89AFE}"/>
            </a:ext>
          </a:extLst>
        </xdr:cNvPr>
        <xdr:cNvSpPr>
          <a:spLocks noChangeArrowheads="1"/>
        </xdr:cNvSpPr>
      </xdr:nvSpPr>
      <xdr:spPr bwMode="auto">
        <a:xfrm>
          <a:off x="2200275" y="939165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104775</xdr:colOff>
      <xdr:row>50</xdr:row>
      <xdr:rowOff>47625</xdr:rowOff>
    </xdr:from>
    <xdr:to>
      <xdr:col>0</xdr:col>
      <xdr:colOff>504825</xdr:colOff>
      <xdr:row>51</xdr:row>
      <xdr:rowOff>66675</xdr:rowOff>
    </xdr:to>
    <xdr:sp macro="" textlink="">
      <xdr:nvSpPr>
        <xdr:cNvPr id="129033" name="Text Box 9">
          <a:extLst>
            <a:ext uri="{FF2B5EF4-FFF2-40B4-BE49-F238E27FC236}">
              <a16:creationId xmlns:a16="http://schemas.microsoft.com/office/drawing/2014/main" id="{B266A891-10F6-403F-032B-C344189F202D}"/>
            </a:ext>
          </a:extLst>
        </xdr:cNvPr>
        <xdr:cNvSpPr txBox="1">
          <a:spLocks noChangeArrowheads="1"/>
        </xdr:cNvSpPr>
      </xdr:nvSpPr>
      <xdr:spPr bwMode="auto">
        <a:xfrm>
          <a:off x="104775" y="8982075"/>
          <a:ext cx="4000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1009650</xdr:colOff>
      <xdr:row>43</xdr:row>
      <xdr:rowOff>66675</xdr:rowOff>
    </xdr:from>
    <xdr:to>
      <xdr:col>1</xdr:col>
      <xdr:colOff>1543050</xdr:colOff>
      <xdr:row>44</xdr:row>
      <xdr:rowOff>85725</xdr:rowOff>
    </xdr:to>
    <xdr:sp macro="" textlink="">
      <xdr:nvSpPr>
        <xdr:cNvPr id="129034" name="Text Box 10">
          <a:extLst>
            <a:ext uri="{FF2B5EF4-FFF2-40B4-BE49-F238E27FC236}">
              <a16:creationId xmlns:a16="http://schemas.microsoft.com/office/drawing/2014/main" id="{07DC4E93-15D4-5280-B1F5-F1DE5E029D7B}"/>
            </a:ext>
          </a:extLst>
        </xdr:cNvPr>
        <xdr:cNvSpPr txBox="1">
          <a:spLocks noChangeArrowheads="1"/>
        </xdr:cNvSpPr>
      </xdr:nvSpPr>
      <xdr:spPr bwMode="auto">
        <a:xfrm>
          <a:off x="1619250" y="7867650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847725</xdr:colOff>
      <xdr:row>52</xdr:row>
      <xdr:rowOff>142875</xdr:rowOff>
    </xdr:to>
    <xdr:sp macro="" textlink="">
      <xdr:nvSpPr>
        <xdr:cNvPr id="129035" name="Text Box 11">
          <a:extLst>
            <a:ext uri="{FF2B5EF4-FFF2-40B4-BE49-F238E27FC236}">
              <a16:creationId xmlns:a16="http://schemas.microsoft.com/office/drawing/2014/main" id="{DAF4ABC2-8FC9-8AC6-43E4-7946DB299681}"/>
            </a:ext>
          </a:extLst>
        </xdr:cNvPr>
        <xdr:cNvSpPr txBox="1">
          <a:spLocks noChangeArrowheads="1"/>
        </xdr:cNvSpPr>
      </xdr:nvSpPr>
      <xdr:spPr bwMode="auto">
        <a:xfrm>
          <a:off x="962025" y="9220200"/>
          <a:ext cx="4953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152400</xdr:rowOff>
    </xdr:from>
    <xdr:to>
      <xdr:col>0</xdr:col>
      <xdr:colOff>371475</xdr:colOff>
      <xdr:row>48</xdr:row>
      <xdr:rowOff>0</xdr:rowOff>
    </xdr:to>
    <xdr:sp macro="" textlink="">
      <xdr:nvSpPr>
        <xdr:cNvPr id="129036" name="Text Box 12">
          <a:extLst>
            <a:ext uri="{FF2B5EF4-FFF2-40B4-BE49-F238E27FC236}">
              <a16:creationId xmlns:a16="http://schemas.microsoft.com/office/drawing/2014/main" id="{99A7A36E-75AF-3902-54A9-4CE6DC2FDF2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3714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247650</xdr:colOff>
      <xdr:row>44</xdr:row>
      <xdr:rowOff>133350</xdr:rowOff>
    </xdr:from>
    <xdr:to>
      <xdr:col>3</xdr:col>
      <xdr:colOff>333375</xdr:colOff>
      <xdr:row>45</xdr:row>
      <xdr:rowOff>133350</xdr:rowOff>
    </xdr:to>
    <xdr:sp macro="" textlink="">
      <xdr:nvSpPr>
        <xdr:cNvPr id="129037" name="Text Box 13">
          <a:extLst>
            <a:ext uri="{FF2B5EF4-FFF2-40B4-BE49-F238E27FC236}">
              <a16:creationId xmlns:a16="http://schemas.microsoft.com/office/drawing/2014/main" id="{BA2E32A2-3DD9-CC86-0E02-6DDBB6E9B9A3}"/>
            </a:ext>
          </a:extLst>
        </xdr:cNvPr>
        <xdr:cNvSpPr txBox="1">
          <a:spLocks noChangeArrowheads="1"/>
        </xdr:cNvSpPr>
      </xdr:nvSpPr>
      <xdr:spPr bwMode="auto">
        <a:xfrm>
          <a:off x="2771775" y="8096250"/>
          <a:ext cx="4191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1285875</xdr:colOff>
      <xdr:row>47</xdr:row>
      <xdr:rowOff>76200</xdr:rowOff>
    </xdr:from>
    <xdr:to>
      <xdr:col>1</xdr:col>
      <xdr:colOff>1714500</xdr:colOff>
      <xdr:row>48</xdr:row>
      <xdr:rowOff>66675</xdr:rowOff>
    </xdr:to>
    <xdr:sp macro="" textlink="">
      <xdr:nvSpPr>
        <xdr:cNvPr id="129038" name="Text Box 14">
          <a:extLst>
            <a:ext uri="{FF2B5EF4-FFF2-40B4-BE49-F238E27FC236}">
              <a16:creationId xmlns:a16="http://schemas.microsoft.com/office/drawing/2014/main" id="{5A4D0727-5CCB-1E8E-8D75-6419C46348E0}"/>
            </a:ext>
          </a:extLst>
        </xdr:cNvPr>
        <xdr:cNvSpPr txBox="1">
          <a:spLocks noChangeArrowheads="1"/>
        </xdr:cNvSpPr>
      </xdr:nvSpPr>
      <xdr:spPr bwMode="auto">
        <a:xfrm flipV="1">
          <a:off x="1895475" y="8524875"/>
          <a:ext cx="4286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114300</xdr:rowOff>
    </xdr:to>
    <xdr:graphicFrame macro="">
      <xdr:nvGraphicFramePr>
        <xdr:cNvPr id="129039" name="Chart 15">
          <a:extLst>
            <a:ext uri="{FF2B5EF4-FFF2-40B4-BE49-F238E27FC236}">
              <a16:creationId xmlns:a16="http://schemas.microsoft.com/office/drawing/2014/main" id="{8E933E2E-30EE-9B24-2058-6346FE350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51</xdr:row>
      <xdr:rowOff>104775</xdr:rowOff>
    </xdr:from>
    <xdr:to>
      <xdr:col>1</xdr:col>
      <xdr:colOff>1733550</xdr:colOff>
      <xdr:row>52</xdr:row>
      <xdr:rowOff>123825</xdr:rowOff>
    </xdr:to>
    <xdr:sp macro="" textlink="">
      <xdr:nvSpPr>
        <xdr:cNvPr id="130049" name="Rectangle 1">
          <a:extLst>
            <a:ext uri="{FF2B5EF4-FFF2-40B4-BE49-F238E27FC236}">
              <a16:creationId xmlns:a16="http://schemas.microsoft.com/office/drawing/2014/main" id="{043CB675-393E-B88A-19CA-86FF592242A2}"/>
            </a:ext>
          </a:extLst>
        </xdr:cNvPr>
        <xdr:cNvSpPr>
          <a:spLocks noChangeArrowheads="1"/>
        </xdr:cNvSpPr>
      </xdr:nvSpPr>
      <xdr:spPr bwMode="auto">
        <a:xfrm>
          <a:off x="1905000" y="920115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333375</xdr:colOff>
      <xdr:row>49</xdr:row>
      <xdr:rowOff>57150</xdr:rowOff>
    </xdr:from>
    <xdr:to>
      <xdr:col>1</xdr:col>
      <xdr:colOff>114300</xdr:colOff>
      <xdr:row>50</xdr:row>
      <xdr:rowOff>76200</xdr:rowOff>
    </xdr:to>
    <xdr:sp macro="" textlink="">
      <xdr:nvSpPr>
        <xdr:cNvPr id="130050" name="Rectangle 2">
          <a:extLst>
            <a:ext uri="{FF2B5EF4-FFF2-40B4-BE49-F238E27FC236}">
              <a16:creationId xmlns:a16="http://schemas.microsoft.com/office/drawing/2014/main" id="{95D2934F-A2C8-8A75-30D3-ADE7BB90A2F2}"/>
            </a:ext>
          </a:extLst>
        </xdr:cNvPr>
        <xdr:cNvSpPr>
          <a:spLocks noChangeArrowheads="1"/>
        </xdr:cNvSpPr>
      </xdr:nvSpPr>
      <xdr:spPr bwMode="auto">
        <a:xfrm>
          <a:off x="333375" y="882967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438150</xdr:colOff>
      <xdr:row>51</xdr:row>
      <xdr:rowOff>19050</xdr:rowOff>
    </xdr:from>
    <xdr:to>
      <xdr:col>1</xdr:col>
      <xdr:colOff>219075</xdr:colOff>
      <xdr:row>52</xdr:row>
      <xdr:rowOff>38100</xdr:rowOff>
    </xdr:to>
    <xdr:sp macro="" textlink="">
      <xdr:nvSpPr>
        <xdr:cNvPr id="130051" name="Rectangle 3">
          <a:extLst>
            <a:ext uri="{FF2B5EF4-FFF2-40B4-BE49-F238E27FC236}">
              <a16:creationId xmlns:a16="http://schemas.microsoft.com/office/drawing/2014/main" id="{326EE205-CF12-58F0-7D38-6776542A9F68}"/>
            </a:ext>
          </a:extLst>
        </xdr:cNvPr>
        <xdr:cNvSpPr>
          <a:spLocks noChangeArrowheads="1"/>
        </xdr:cNvSpPr>
      </xdr:nvSpPr>
      <xdr:spPr bwMode="auto">
        <a:xfrm>
          <a:off x="438150" y="91154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1190625</xdr:colOff>
      <xdr:row>46</xdr:row>
      <xdr:rowOff>123825</xdr:rowOff>
    </xdr:from>
    <xdr:to>
      <xdr:col>4</xdr:col>
      <xdr:colOff>1581150</xdr:colOff>
      <xdr:row>47</xdr:row>
      <xdr:rowOff>142875</xdr:rowOff>
    </xdr:to>
    <xdr:sp macro="" textlink="">
      <xdr:nvSpPr>
        <xdr:cNvPr id="130052" name="Rectangle 4">
          <a:extLst>
            <a:ext uri="{FF2B5EF4-FFF2-40B4-BE49-F238E27FC236}">
              <a16:creationId xmlns:a16="http://schemas.microsoft.com/office/drawing/2014/main" id="{3B69F5E2-7235-0EC1-5699-300D943F5751}"/>
            </a:ext>
          </a:extLst>
        </xdr:cNvPr>
        <xdr:cNvSpPr>
          <a:spLocks noChangeArrowheads="1"/>
        </xdr:cNvSpPr>
      </xdr:nvSpPr>
      <xdr:spPr bwMode="auto">
        <a:xfrm>
          <a:off x="4657725" y="841057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1609725</xdr:colOff>
      <xdr:row>51</xdr:row>
      <xdr:rowOff>114300</xdr:rowOff>
    </xdr:from>
    <xdr:to>
      <xdr:col>2</xdr:col>
      <xdr:colOff>133350</xdr:colOff>
      <xdr:row>52</xdr:row>
      <xdr:rowOff>123825</xdr:rowOff>
    </xdr:to>
    <xdr:sp macro="" textlink="">
      <xdr:nvSpPr>
        <xdr:cNvPr id="130053" name="Rectangle 5">
          <a:extLst>
            <a:ext uri="{FF2B5EF4-FFF2-40B4-BE49-F238E27FC236}">
              <a16:creationId xmlns:a16="http://schemas.microsoft.com/office/drawing/2014/main" id="{C97BF80B-A1D6-EDEC-2FFC-9CBB06F7B903}"/>
            </a:ext>
          </a:extLst>
        </xdr:cNvPr>
        <xdr:cNvSpPr>
          <a:spLocks noChangeArrowheads="1"/>
        </xdr:cNvSpPr>
      </xdr:nvSpPr>
      <xdr:spPr bwMode="auto">
        <a:xfrm>
          <a:off x="2219325" y="921067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1057275</xdr:colOff>
      <xdr:row>45</xdr:row>
      <xdr:rowOff>66675</xdr:rowOff>
    </xdr:from>
    <xdr:to>
      <xdr:col>1</xdr:col>
      <xdr:colOff>1552575</xdr:colOff>
      <xdr:row>46</xdr:row>
      <xdr:rowOff>57150</xdr:rowOff>
    </xdr:to>
    <xdr:sp macro="" textlink="">
      <xdr:nvSpPr>
        <xdr:cNvPr id="130054" name="Rectangle 6">
          <a:extLst>
            <a:ext uri="{FF2B5EF4-FFF2-40B4-BE49-F238E27FC236}">
              <a16:creationId xmlns:a16="http://schemas.microsoft.com/office/drawing/2014/main" id="{19625A83-65ED-7B82-8004-2E91B31D7793}"/>
            </a:ext>
          </a:extLst>
        </xdr:cNvPr>
        <xdr:cNvSpPr>
          <a:spLocks noChangeArrowheads="1"/>
        </xdr:cNvSpPr>
      </xdr:nvSpPr>
      <xdr:spPr bwMode="auto">
        <a:xfrm>
          <a:off x="1666875" y="819150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390525</xdr:colOff>
      <xdr:row>50</xdr:row>
      <xdr:rowOff>66675</xdr:rowOff>
    </xdr:from>
    <xdr:to>
      <xdr:col>1</xdr:col>
      <xdr:colOff>714375</xdr:colOff>
      <xdr:row>51</xdr:row>
      <xdr:rowOff>85725</xdr:rowOff>
    </xdr:to>
    <xdr:sp macro="" textlink="">
      <xdr:nvSpPr>
        <xdr:cNvPr id="130055" name="Rectangle 7">
          <a:extLst>
            <a:ext uri="{FF2B5EF4-FFF2-40B4-BE49-F238E27FC236}">
              <a16:creationId xmlns:a16="http://schemas.microsoft.com/office/drawing/2014/main" id="{A2A23557-2ADB-E08B-8DCC-A995FF36BD28}"/>
            </a:ext>
          </a:extLst>
        </xdr:cNvPr>
        <xdr:cNvSpPr>
          <a:spLocks noChangeArrowheads="1"/>
        </xdr:cNvSpPr>
      </xdr:nvSpPr>
      <xdr:spPr bwMode="auto">
        <a:xfrm>
          <a:off x="1000125" y="9001125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1590675</xdr:colOff>
      <xdr:row>52</xdr:row>
      <xdr:rowOff>133350</xdr:rowOff>
    </xdr:from>
    <xdr:to>
      <xdr:col>2</xdr:col>
      <xdr:colOff>66675</xdr:colOff>
      <xdr:row>53</xdr:row>
      <xdr:rowOff>152400</xdr:rowOff>
    </xdr:to>
    <xdr:sp macro="" textlink="">
      <xdr:nvSpPr>
        <xdr:cNvPr id="130056" name="Rectangle 8">
          <a:extLst>
            <a:ext uri="{FF2B5EF4-FFF2-40B4-BE49-F238E27FC236}">
              <a16:creationId xmlns:a16="http://schemas.microsoft.com/office/drawing/2014/main" id="{A097D45B-C025-A3EC-D01B-D7A70C68214C}"/>
            </a:ext>
          </a:extLst>
        </xdr:cNvPr>
        <xdr:cNvSpPr>
          <a:spLocks noChangeArrowheads="1"/>
        </xdr:cNvSpPr>
      </xdr:nvSpPr>
      <xdr:spPr bwMode="auto">
        <a:xfrm>
          <a:off x="2200275" y="939165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104775</xdr:colOff>
      <xdr:row>50</xdr:row>
      <xdr:rowOff>47625</xdr:rowOff>
    </xdr:from>
    <xdr:to>
      <xdr:col>0</xdr:col>
      <xdr:colOff>504825</xdr:colOff>
      <xdr:row>51</xdr:row>
      <xdr:rowOff>66675</xdr:rowOff>
    </xdr:to>
    <xdr:sp macro="" textlink="">
      <xdr:nvSpPr>
        <xdr:cNvPr id="130057" name="Text Box 9">
          <a:extLst>
            <a:ext uri="{FF2B5EF4-FFF2-40B4-BE49-F238E27FC236}">
              <a16:creationId xmlns:a16="http://schemas.microsoft.com/office/drawing/2014/main" id="{21FF7EF0-DFD9-06A2-E163-06FD0D23A0E2}"/>
            </a:ext>
          </a:extLst>
        </xdr:cNvPr>
        <xdr:cNvSpPr txBox="1">
          <a:spLocks noChangeArrowheads="1"/>
        </xdr:cNvSpPr>
      </xdr:nvSpPr>
      <xdr:spPr bwMode="auto">
        <a:xfrm>
          <a:off x="104775" y="8982075"/>
          <a:ext cx="4000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1009650</xdr:colOff>
      <xdr:row>43</xdr:row>
      <xdr:rowOff>66675</xdr:rowOff>
    </xdr:from>
    <xdr:to>
      <xdr:col>1</xdr:col>
      <xdr:colOff>1543050</xdr:colOff>
      <xdr:row>44</xdr:row>
      <xdr:rowOff>85725</xdr:rowOff>
    </xdr:to>
    <xdr:sp macro="" textlink="">
      <xdr:nvSpPr>
        <xdr:cNvPr id="130058" name="Text Box 10">
          <a:extLst>
            <a:ext uri="{FF2B5EF4-FFF2-40B4-BE49-F238E27FC236}">
              <a16:creationId xmlns:a16="http://schemas.microsoft.com/office/drawing/2014/main" id="{18C4F0F6-92FC-F300-76E0-FFC57EA88A4D}"/>
            </a:ext>
          </a:extLst>
        </xdr:cNvPr>
        <xdr:cNvSpPr txBox="1">
          <a:spLocks noChangeArrowheads="1"/>
        </xdr:cNvSpPr>
      </xdr:nvSpPr>
      <xdr:spPr bwMode="auto">
        <a:xfrm>
          <a:off x="1619250" y="7867650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847725</xdr:colOff>
      <xdr:row>52</xdr:row>
      <xdr:rowOff>142875</xdr:rowOff>
    </xdr:to>
    <xdr:sp macro="" textlink="">
      <xdr:nvSpPr>
        <xdr:cNvPr id="130059" name="Text Box 11">
          <a:extLst>
            <a:ext uri="{FF2B5EF4-FFF2-40B4-BE49-F238E27FC236}">
              <a16:creationId xmlns:a16="http://schemas.microsoft.com/office/drawing/2014/main" id="{27FCC327-7364-BA08-CD6F-4DA96EDC48DF}"/>
            </a:ext>
          </a:extLst>
        </xdr:cNvPr>
        <xdr:cNvSpPr txBox="1">
          <a:spLocks noChangeArrowheads="1"/>
        </xdr:cNvSpPr>
      </xdr:nvSpPr>
      <xdr:spPr bwMode="auto">
        <a:xfrm>
          <a:off x="962025" y="9220200"/>
          <a:ext cx="4953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152400</xdr:rowOff>
    </xdr:from>
    <xdr:to>
      <xdr:col>0</xdr:col>
      <xdr:colOff>371475</xdr:colOff>
      <xdr:row>48</xdr:row>
      <xdr:rowOff>0</xdr:rowOff>
    </xdr:to>
    <xdr:sp macro="" textlink="">
      <xdr:nvSpPr>
        <xdr:cNvPr id="130060" name="Text Box 12">
          <a:extLst>
            <a:ext uri="{FF2B5EF4-FFF2-40B4-BE49-F238E27FC236}">
              <a16:creationId xmlns:a16="http://schemas.microsoft.com/office/drawing/2014/main" id="{001F36F0-F9A7-4473-6A45-CA49E83B5224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3714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247650</xdr:colOff>
      <xdr:row>44</xdr:row>
      <xdr:rowOff>133350</xdr:rowOff>
    </xdr:from>
    <xdr:to>
      <xdr:col>3</xdr:col>
      <xdr:colOff>333375</xdr:colOff>
      <xdr:row>45</xdr:row>
      <xdr:rowOff>133350</xdr:rowOff>
    </xdr:to>
    <xdr:sp macro="" textlink="">
      <xdr:nvSpPr>
        <xdr:cNvPr id="130061" name="Text Box 13">
          <a:extLst>
            <a:ext uri="{FF2B5EF4-FFF2-40B4-BE49-F238E27FC236}">
              <a16:creationId xmlns:a16="http://schemas.microsoft.com/office/drawing/2014/main" id="{60D21049-4DF4-92CE-69DA-4C2621028982}"/>
            </a:ext>
          </a:extLst>
        </xdr:cNvPr>
        <xdr:cNvSpPr txBox="1">
          <a:spLocks noChangeArrowheads="1"/>
        </xdr:cNvSpPr>
      </xdr:nvSpPr>
      <xdr:spPr bwMode="auto">
        <a:xfrm>
          <a:off x="2771775" y="8096250"/>
          <a:ext cx="4191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1285875</xdr:colOff>
      <xdr:row>47</xdr:row>
      <xdr:rowOff>76200</xdr:rowOff>
    </xdr:from>
    <xdr:to>
      <xdr:col>1</xdr:col>
      <xdr:colOff>1714500</xdr:colOff>
      <xdr:row>48</xdr:row>
      <xdr:rowOff>66675</xdr:rowOff>
    </xdr:to>
    <xdr:sp macro="" textlink="">
      <xdr:nvSpPr>
        <xdr:cNvPr id="130062" name="Text Box 14">
          <a:extLst>
            <a:ext uri="{FF2B5EF4-FFF2-40B4-BE49-F238E27FC236}">
              <a16:creationId xmlns:a16="http://schemas.microsoft.com/office/drawing/2014/main" id="{4723E83E-FC8F-763B-BD85-FFDD87AD3404}"/>
            </a:ext>
          </a:extLst>
        </xdr:cNvPr>
        <xdr:cNvSpPr txBox="1">
          <a:spLocks noChangeArrowheads="1"/>
        </xdr:cNvSpPr>
      </xdr:nvSpPr>
      <xdr:spPr bwMode="auto">
        <a:xfrm flipV="1">
          <a:off x="1895475" y="8524875"/>
          <a:ext cx="4286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114300</xdr:rowOff>
    </xdr:to>
    <xdr:graphicFrame macro="">
      <xdr:nvGraphicFramePr>
        <xdr:cNvPr id="130063" name="Chart 15">
          <a:extLst>
            <a:ext uri="{FF2B5EF4-FFF2-40B4-BE49-F238E27FC236}">
              <a16:creationId xmlns:a16="http://schemas.microsoft.com/office/drawing/2014/main" id="{6065B918-62E1-CD9B-A3B3-EBCDA87BD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51</xdr:row>
      <xdr:rowOff>104775</xdr:rowOff>
    </xdr:from>
    <xdr:to>
      <xdr:col>1</xdr:col>
      <xdr:colOff>1733550</xdr:colOff>
      <xdr:row>52</xdr:row>
      <xdr:rowOff>123825</xdr:rowOff>
    </xdr:to>
    <xdr:sp macro="" textlink="">
      <xdr:nvSpPr>
        <xdr:cNvPr id="142337" name="Rectangle 1">
          <a:extLst>
            <a:ext uri="{FF2B5EF4-FFF2-40B4-BE49-F238E27FC236}">
              <a16:creationId xmlns:a16="http://schemas.microsoft.com/office/drawing/2014/main" id="{0EFE92FB-62E0-A194-6E32-0ED4343C9792}"/>
            </a:ext>
          </a:extLst>
        </xdr:cNvPr>
        <xdr:cNvSpPr>
          <a:spLocks noChangeArrowheads="1"/>
        </xdr:cNvSpPr>
      </xdr:nvSpPr>
      <xdr:spPr bwMode="auto">
        <a:xfrm>
          <a:off x="1905000" y="922020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333375</xdr:colOff>
      <xdr:row>49</xdr:row>
      <xdr:rowOff>57150</xdr:rowOff>
    </xdr:from>
    <xdr:to>
      <xdr:col>1</xdr:col>
      <xdr:colOff>114300</xdr:colOff>
      <xdr:row>50</xdr:row>
      <xdr:rowOff>76200</xdr:rowOff>
    </xdr:to>
    <xdr:sp macro="" textlink="">
      <xdr:nvSpPr>
        <xdr:cNvPr id="142338" name="Rectangle 2">
          <a:extLst>
            <a:ext uri="{FF2B5EF4-FFF2-40B4-BE49-F238E27FC236}">
              <a16:creationId xmlns:a16="http://schemas.microsoft.com/office/drawing/2014/main" id="{D55B0DB0-A2A1-4F02-BD3E-27D75EBD0C55}"/>
            </a:ext>
          </a:extLst>
        </xdr:cNvPr>
        <xdr:cNvSpPr>
          <a:spLocks noChangeArrowheads="1"/>
        </xdr:cNvSpPr>
      </xdr:nvSpPr>
      <xdr:spPr bwMode="auto">
        <a:xfrm>
          <a:off x="333375" y="88487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438150</xdr:colOff>
      <xdr:row>51</xdr:row>
      <xdr:rowOff>19050</xdr:rowOff>
    </xdr:from>
    <xdr:to>
      <xdr:col>1</xdr:col>
      <xdr:colOff>219075</xdr:colOff>
      <xdr:row>52</xdr:row>
      <xdr:rowOff>38100</xdr:rowOff>
    </xdr:to>
    <xdr:sp macro="" textlink="">
      <xdr:nvSpPr>
        <xdr:cNvPr id="142339" name="Rectangle 3">
          <a:extLst>
            <a:ext uri="{FF2B5EF4-FFF2-40B4-BE49-F238E27FC236}">
              <a16:creationId xmlns:a16="http://schemas.microsoft.com/office/drawing/2014/main" id="{AFF47176-DEFB-369D-CE9A-055AE46C7FAA}"/>
            </a:ext>
          </a:extLst>
        </xdr:cNvPr>
        <xdr:cNvSpPr>
          <a:spLocks noChangeArrowheads="1"/>
        </xdr:cNvSpPr>
      </xdr:nvSpPr>
      <xdr:spPr bwMode="auto">
        <a:xfrm>
          <a:off x="438150" y="913447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1190625</xdr:colOff>
      <xdr:row>46</xdr:row>
      <xdr:rowOff>123825</xdr:rowOff>
    </xdr:from>
    <xdr:to>
      <xdr:col>4</xdr:col>
      <xdr:colOff>1581150</xdr:colOff>
      <xdr:row>47</xdr:row>
      <xdr:rowOff>142875</xdr:rowOff>
    </xdr:to>
    <xdr:sp macro="" textlink="">
      <xdr:nvSpPr>
        <xdr:cNvPr id="142340" name="Rectangle 4">
          <a:extLst>
            <a:ext uri="{FF2B5EF4-FFF2-40B4-BE49-F238E27FC236}">
              <a16:creationId xmlns:a16="http://schemas.microsoft.com/office/drawing/2014/main" id="{3B255126-9DC9-3E06-4EB4-FA13EF0A68B2}"/>
            </a:ext>
          </a:extLst>
        </xdr:cNvPr>
        <xdr:cNvSpPr>
          <a:spLocks noChangeArrowheads="1"/>
        </xdr:cNvSpPr>
      </xdr:nvSpPr>
      <xdr:spPr bwMode="auto">
        <a:xfrm>
          <a:off x="4657725" y="8429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1609725</xdr:colOff>
      <xdr:row>51</xdr:row>
      <xdr:rowOff>114300</xdr:rowOff>
    </xdr:from>
    <xdr:to>
      <xdr:col>2</xdr:col>
      <xdr:colOff>133350</xdr:colOff>
      <xdr:row>52</xdr:row>
      <xdr:rowOff>123825</xdr:rowOff>
    </xdr:to>
    <xdr:sp macro="" textlink="">
      <xdr:nvSpPr>
        <xdr:cNvPr id="142341" name="Rectangle 5">
          <a:extLst>
            <a:ext uri="{FF2B5EF4-FFF2-40B4-BE49-F238E27FC236}">
              <a16:creationId xmlns:a16="http://schemas.microsoft.com/office/drawing/2014/main" id="{254F4B55-1897-73B3-60D3-0DC71DBE9B03}"/>
            </a:ext>
          </a:extLst>
        </xdr:cNvPr>
        <xdr:cNvSpPr>
          <a:spLocks noChangeArrowheads="1"/>
        </xdr:cNvSpPr>
      </xdr:nvSpPr>
      <xdr:spPr bwMode="auto">
        <a:xfrm>
          <a:off x="2219325" y="922972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1057275</xdr:colOff>
      <xdr:row>45</xdr:row>
      <xdr:rowOff>66675</xdr:rowOff>
    </xdr:from>
    <xdr:to>
      <xdr:col>1</xdr:col>
      <xdr:colOff>1552575</xdr:colOff>
      <xdr:row>46</xdr:row>
      <xdr:rowOff>57150</xdr:rowOff>
    </xdr:to>
    <xdr:sp macro="" textlink="">
      <xdr:nvSpPr>
        <xdr:cNvPr id="142342" name="Rectangle 6">
          <a:extLst>
            <a:ext uri="{FF2B5EF4-FFF2-40B4-BE49-F238E27FC236}">
              <a16:creationId xmlns:a16="http://schemas.microsoft.com/office/drawing/2014/main" id="{862BF59A-FB6C-A0A9-A46F-C72FBF1E2074}"/>
            </a:ext>
          </a:extLst>
        </xdr:cNvPr>
        <xdr:cNvSpPr>
          <a:spLocks noChangeArrowheads="1"/>
        </xdr:cNvSpPr>
      </xdr:nvSpPr>
      <xdr:spPr bwMode="auto">
        <a:xfrm>
          <a:off x="1666875" y="82105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390525</xdr:colOff>
      <xdr:row>50</xdr:row>
      <xdr:rowOff>66675</xdr:rowOff>
    </xdr:from>
    <xdr:to>
      <xdr:col>1</xdr:col>
      <xdr:colOff>714375</xdr:colOff>
      <xdr:row>51</xdr:row>
      <xdr:rowOff>85725</xdr:rowOff>
    </xdr:to>
    <xdr:sp macro="" textlink="">
      <xdr:nvSpPr>
        <xdr:cNvPr id="142343" name="Rectangle 7">
          <a:extLst>
            <a:ext uri="{FF2B5EF4-FFF2-40B4-BE49-F238E27FC236}">
              <a16:creationId xmlns:a16="http://schemas.microsoft.com/office/drawing/2014/main" id="{31045913-2014-1584-9161-EFD5B677178C}"/>
            </a:ext>
          </a:extLst>
        </xdr:cNvPr>
        <xdr:cNvSpPr>
          <a:spLocks noChangeArrowheads="1"/>
        </xdr:cNvSpPr>
      </xdr:nvSpPr>
      <xdr:spPr bwMode="auto">
        <a:xfrm>
          <a:off x="1000125" y="9020175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1590675</xdr:colOff>
      <xdr:row>52</xdr:row>
      <xdr:rowOff>133350</xdr:rowOff>
    </xdr:from>
    <xdr:to>
      <xdr:col>2</xdr:col>
      <xdr:colOff>66675</xdr:colOff>
      <xdr:row>53</xdr:row>
      <xdr:rowOff>152400</xdr:rowOff>
    </xdr:to>
    <xdr:sp macro="" textlink="">
      <xdr:nvSpPr>
        <xdr:cNvPr id="142344" name="Rectangle 8">
          <a:extLst>
            <a:ext uri="{FF2B5EF4-FFF2-40B4-BE49-F238E27FC236}">
              <a16:creationId xmlns:a16="http://schemas.microsoft.com/office/drawing/2014/main" id="{920AFD73-E354-401E-31F4-EA02467A9982}"/>
            </a:ext>
          </a:extLst>
        </xdr:cNvPr>
        <xdr:cNvSpPr>
          <a:spLocks noChangeArrowheads="1"/>
        </xdr:cNvSpPr>
      </xdr:nvSpPr>
      <xdr:spPr bwMode="auto">
        <a:xfrm>
          <a:off x="2200275" y="941070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104775</xdr:colOff>
      <xdr:row>50</xdr:row>
      <xdr:rowOff>47625</xdr:rowOff>
    </xdr:from>
    <xdr:to>
      <xdr:col>0</xdr:col>
      <xdr:colOff>504825</xdr:colOff>
      <xdr:row>51</xdr:row>
      <xdr:rowOff>66675</xdr:rowOff>
    </xdr:to>
    <xdr:sp macro="" textlink="">
      <xdr:nvSpPr>
        <xdr:cNvPr id="142345" name="Text Box 9">
          <a:extLst>
            <a:ext uri="{FF2B5EF4-FFF2-40B4-BE49-F238E27FC236}">
              <a16:creationId xmlns:a16="http://schemas.microsoft.com/office/drawing/2014/main" id="{77A989C4-D397-2B01-9595-01091372A4C3}"/>
            </a:ext>
          </a:extLst>
        </xdr:cNvPr>
        <xdr:cNvSpPr txBox="1">
          <a:spLocks noChangeArrowheads="1"/>
        </xdr:cNvSpPr>
      </xdr:nvSpPr>
      <xdr:spPr bwMode="auto">
        <a:xfrm>
          <a:off x="104775" y="9001125"/>
          <a:ext cx="4000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1009650</xdr:colOff>
      <xdr:row>43</xdr:row>
      <xdr:rowOff>66675</xdr:rowOff>
    </xdr:from>
    <xdr:to>
      <xdr:col>1</xdr:col>
      <xdr:colOff>1543050</xdr:colOff>
      <xdr:row>44</xdr:row>
      <xdr:rowOff>85725</xdr:rowOff>
    </xdr:to>
    <xdr:sp macro="" textlink="">
      <xdr:nvSpPr>
        <xdr:cNvPr id="142346" name="Text Box 10">
          <a:extLst>
            <a:ext uri="{FF2B5EF4-FFF2-40B4-BE49-F238E27FC236}">
              <a16:creationId xmlns:a16="http://schemas.microsoft.com/office/drawing/2014/main" id="{A06CDAAA-6491-FB5B-ECBD-A461F07A62BB}"/>
            </a:ext>
          </a:extLst>
        </xdr:cNvPr>
        <xdr:cNvSpPr txBox="1">
          <a:spLocks noChangeArrowheads="1"/>
        </xdr:cNvSpPr>
      </xdr:nvSpPr>
      <xdr:spPr bwMode="auto">
        <a:xfrm>
          <a:off x="1619250" y="7886700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847725</xdr:colOff>
      <xdr:row>52</xdr:row>
      <xdr:rowOff>142875</xdr:rowOff>
    </xdr:to>
    <xdr:sp macro="" textlink="">
      <xdr:nvSpPr>
        <xdr:cNvPr id="142347" name="Text Box 11">
          <a:extLst>
            <a:ext uri="{FF2B5EF4-FFF2-40B4-BE49-F238E27FC236}">
              <a16:creationId xmlns:a16="http://schemas.microsoft.com/office/drawing/2014/main" id="{116C9173-9909-3CD6-BB22-F54E1B9214E4}"/>
            </a:ext>
          </a:extLst>
        </xdr:cNvPr>
        <xdr:cNvSpPr txBox="1">
          <a:spLocks noChangeArrowheads="1"/>
        </xdr:cNvSpPr>
      </xdr:nvSpPr>
      <xdr:spPr bwMode="auto">
        <a:xfrm>
          <a:off x="962025" y="9239250"/>
          <a:ext cx="4953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152400</xdr:rowOff>
    </xdr:from>
    <xdr:to>
      <xdr:col>0</xdr:col>
      <xdr:colOff>371475</xdr:colOff>
      <xdr:row>48</xdr:row>
      <xdr:rowOff>0</xdr:rowOff>
    </xdr:to>
    <xdr:sp macro="" textlink="">
      <xdr:nvSpPr>
        <xdr:cNvPr id="142348" name="Text Box 12">
          <a:extLst>
            <a:ext uri="{FF2B5EF4-FFF2-40B4-BE49-F238E27FC236}">
              <a16:creationId xmlns:a16="http://schemas.microsoft.com/office/drawing/2014/main" id="{FF4406F9-7346-22F3-2EFC-D006A8260516}"/>
            </a:ext>
          </a:extLst>
        </xdr:cNvPr>
        <xdr:cNvSpPr txBox="1">
          <a:spLocks noChangeArrowheads="1"/>
        </xdr:cNvSpPr>
      </xdr:nvSpPr>
      <xdr:spPr bwMode="auto">
        <a:xfrm>
          <a:off x="0" y="8458200"/>
          <a:ext cx="3714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247650</xdr:colOff>
      <xdr:row>44</xdr:row>
      <xdr:rowOff>133350</xdr:rowOff>
    </xdr:from>
    <xdr:to>
      <xdr:col>3</xdr:col>
      <xdr:colOff>333375</xdr:colOff>
      <xdr:row>45</xdr:row>
      <xdr:rowOff>133350</xdr:rowOff>
    </xdr:to>
    <xdr:sp macro="" textlink="">
      <xdr:nvSpPr>
        <xdr:cNvPr id="142349" name="Text Box 13">
          <a:extLst>
            <a:ext uri="{FF2B5EF4-FFF2-40B4-BE49-F238E27FC236}">
              <a16:creationId xmlns:a16="http://schemas.microsoft.com/office/drawing/2014/main" id="{C6A0D080-83DD-C488-C3C5-842B68697F77}"/>
            </a:ext>
          </a:extLst>
        </xdr:cNvPr>
        <xdr:cNvSpPr txBox="1">
          <a:spLocks noChangeArrowheads="1"/>
        </xdr:cNvSpPr>
      </xdr:nvSpPr>
      <xdr:spPr bwMode="auto">
        <a:xfrm>
          <a:off x="2771775" y="8115300"/>
          <a:ext cx="4191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1285875</xdr:colOff>
      <xdr:row>47</xdr:row>
      <xdr:rowOff>76200</xdr:rowOff>
    </xdr:from>
    <xdr:to>
      <xdr:col>1</xdr:col>
      <xdr:colOff>1714500</xdr:colOff>
      <xdr:row>48</xdr:row>
      <xdr:rowOff>66675</xdr:rowOff>
    </xdr:to>
    <xdr:sp macro="" textlink="">
      <xdr:nvSpPr>
        <xdr:cNvPr id="142350" name="Text Box 14">
          <a:extLst>
            <a:ext uri="{FF2B5EF4-FFF2-40B4-BE49-F238E27FC236}">
              <a16:creationId xmlns:a16="http://schemas.microsoft.com/office/drawing/2014/main" id="{1977F61F-79ED-D41C-B7FF-8701D3622C8F}"/>
            </a:ext>
          </a:extLst>
        </xdr:cNvPr>
        <xdr:cNvSpPr txBox="1">
          <a:spLocks noChangeArrowheads="1"/>
        </xdr:cNvSpPr>
      </xdr:nvSpPr>
      <xdr:spPr bwMode="auto">
        <a:xfrm flipV="1">
          <a:off x="1895475" y="8543925"/>
          <a:ext cx="4286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33</xdr:row>
      <xdr:rowOff>66675</xdr:rowOff>
    </xdr:to>
    <xdr:graphicFrame macro="">
      <xdr:nvGraphicFramePr>
        <xdr:cNvPr id="142351" name="Chart 15">
          <a:extLst>
            <a:ext uri="{FF2B5EF4-FFF2-40B4-BE49-F238E27FC236}">
              <a16:creationId xmlns:a16="http://schemas.microsoft.com/office/drawing/2014/main" id="{CD23F5C6-C62A-0C71-1EAD-B5B59F211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51</xdr:row>
      <xdr:rowOff>104775</xdr:rowOff>
    </xdr:from>
    <xdr:to>
      <xdr:col>1</xdr:col>
      <xdr:colOff>1733550</xdr:colOff>
      <xdr:row>52</xdr:row>
      <xdr:rowOff>123825</xdr:rowOff>
    </xdr:to>
    <xdr:sp macro="" textlink="">
      <xdr:nvSpPr>
        <xdr:cNvPr id="131073" name="Rectangle 1">
          <a:extLst>
            <a:ext uri="{FF2B5EF4-FFF2-40B4-BE49-F238E27FC236}">
              <a16:creationId xmlns:a16="http://schemas.microsoft.com/office/drawing/2014/main" id="{42042577-BBB4-3587-9253-79359E9E6913}"/>
            </a:ext>
          </a:extLst>
        </xdr:cNvPr>
        <xdr:cNvSpPr>
          <a:spLocks noChangeArrowheads="1"/>
        </xdr:cNvSpPr>
      </xdr:nvSpPr>
      <xdr:spPr bwMode="auto">
        <a:xfrm>
          <a:off x="1905000" y="922020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333375</xdr:colOff>
      <xdr:row>49</xdr:row>
      <xdr:rowOff>57150</xdr:rowOff>
    </xdr:from>
    <xdr:to>
      <xdr:col>1</xdr:col>
      <xdr:colOff>114300</xdr:colOff>
      <xdr:row>50</xdr:row>
      <xdr:rowOff>76200</xdr:rowOff>
    </xdr:to>
    <xdr:sp macro="" textlink="">
      <xdr:nvSpPr>
        <xdr:cNvPr id="131074" name="Rectangle 2">
          <a:extLst>
            <a:ext uri="{FF2B5EF4-FFF2-40B4-BE49-F238E27FC236}">
              <a16:creationId xmlns:a16="http://schemas.microsoft.com/office/drawing/2014/main" id="{9B509DDE-F092-91ED-CB88-EF185A08273F}"/>
            </a:ext>
          </a:extLst>
        </xdr:cNvPr>
        <xdr:cNvSpPr>
          <a:spLocks noChangeArrowheads="1"/>
        </xdr:cNvSpPr>
      </xdr:nvSpPr>
      <xdr:spPr bwMode="auto">
        <a:xfrm>
          <a:off x="333375" y="88487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438150</xdr:colOff>
      <xdr:row>51</xdr:row>
      <xdr:rowOff>19050</xdr:rowOff>
    </xdr:from>
    <xdr:to>
      <xdr:col>1</xdr:col>
      <xdr:colOff>219075</xdr:colOff>
      <xdr:row>52</xdr:row>
      <xdr:rowOff>38100</xdr:rowOff>
    </xdr:to>
    <xdr:sp macro="" textlink="">
      <xdr:nvSpPr>
        <xdr:cNvPr id="131075" name="Rectangle 3">
          <a:extLst>
            <a:ext uri="{FF2B5EF4-FFF2-40B4-BE49-F238E27FC236}">
              <a16:creationId xmlns:a16="http://schemas.microsoft.com/office/drawing/2014/main" id="{28DC525D-870F-84A8-05BF-9327329CE4A2}"/>
            </a:ext>
          </a:extLst>
        </xdr:cNvPr>
        <xdr:cNvSpPr>
          <a:spLocks noChangeArrowheads="1"/>
        </xdr:cNvSpPr>
      </xdr:nvSpPr>
      <xdr:spPr bwMode="auto">
        <a:xfrm>
          <a:off x="438150" y="913447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1190625</xdr:colOff>
      <xdr:row>46</xdr:row>
      <xdr:rowOff>123825</xdr:rowOff>
    </xdr:from>
    <xdr:to>
      <xdr:col>4</xdr:col>
      <xdr:colOff>1581150</xdr:colOff>
      <xdr:row>47</xdr:row>
      <xdr:rowOff>142875</xdr:rowOff>
    </xdr:to>
    <xdr:sp macro="" textlink="">
      <xdr:nvSpPr>
        <xdr:cNvPr id="131076" name="Rectangle 4">
          <a:extLst>
            <a:ext uri="{FF2B5EF4-FFF2-40B4-BE49-F238E27FC236}">
              <a16:creationId xmlns:a16="http://schemas.microsoft.com/office/drawing/2014/main" id="{CC46D6BF-96AA-CAB7-515D-D3E9C708321A}"/>
            </a:ext>
          </a:extLst>
        </xdr:cNvPr>
        <xdr:cNvSpPr>
          <a:spLocks noChangeArrowheads="1"/>
        </xdr:cNvSpPr>
      </xdr:nvSpPr>
      <xdr:spPr bwMode="auto">
        <a:xfrm>
          <a:off x="4657725" y="8429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1609725</xdr:colOff>
      <xdr:row>51</xdr:row>
      <xdr:rowOff>114300</xdr:rowOff>
    </xdr:from>
    <xdr:to>
      <xdr:col>2</xdr:col>
      <xdr:colOff>133350</xdr:colOff>
      <xdr:row>52</xdr:row>
      <xdr:rowOff>123825</xdr:rowOff>
    </xdr:to>
    <xdr:sp macro="" textlink="">
      <xdr:nvSpPr>
        <xdr:cNvPr id="131077" name="Rectangle 5">
          <a:extLst>
            <a:ext uri="{FF2B5EF4-FFF2-40B4-BE49-F238E27FC236}">
              <a16:creationId xmlns:a16="http://schemas.microsoft.com/office/drawing/2014/main" id="{AFD3451A-D1D5-3636-02CC-13FB5B8C0137}"/>
            </a:ext>
          </a:extLst>
        </xdr:cNvPr>
        <xdr:cNvSpPr>
          <a:spLocks noChangeArrowheads="1"/>
        </xdr:cNvSpPr>
      </xdr:nvSpPr>
      <xdr:spPr bwMode="auto">
        <a:xfrm>
          <a:off x="2219325" y="922972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1057275</xdr:colOff>
      <xdr:row>45</xdr:row>
      <xdr:rowOff>66675</xdr:rowOff>
    </xdr:from>
    <xdr:to>
      <xdr:col>1</xdr:col>
      <xdr:colOff>1552575</xdr:colOff>
      <xdr:row>46</xdr:row>
      <xdr:rowOff>57150</xdr:rowOff>
    </xdr:to>
    <xdr:sp macro="" textlink="">
      <xdr:nvSpPr>
        <xdr:cNvPr id="131078" name="Rectangle 6">
          <a:extLst>
            <a:ext uri="{FF2B5EF4-FFF2-40B4-BE49-F238E27FC236}">
              <a16:creationId xmlns:a16="http://schemas.microsoft.com/office/drawing/2014/main" id="{274CF273-CDAA-5103-3C65-7768C567F6D3}"/>
            </a:ext>
          </a:extLst>
        </xdr:cNvPr>
        <xdr:cNvSpPr>
          <a:spLocks noChangeArrowheads="1"/>
        </xdr:cNvSpPr>
      </xdr:nvSpPr>
      <xdr:spPr bwMode="auto">
        <a:xfrm>
          <a:off x="1666875" y="82105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390525</xdr:colOff>
      <xdr:row>50</xdr:row>
      <xdr:rowOff>66675</xdr:rowOff>
    </xdr:from>
    <xdr:to>
      <xdr:col>1</xdr:col>
      <xdr:colOff>714375</xdr:colOff>
      <xdr:row>51</xdr:row>
      <xdr:rowOff>85725</xdr:rowOff>
    </xdr:to>
    <xdr:sp macro="" textlink="">
      <xdr:nvSpPr>
        <xdr:cNvPr id="131079" name="Rectangle 7">
          <a:extLst>
            <a:ext uri="{FF2B5EF4-FFF2-40B4-BE49-F238E27FC236}">
              <a16:creationId xmlns:a16="http://schemas.microsoft.com/office/drawing/2014/main" id="{7E5AAA64-5DFB-C39C-A5A2-DC3CF9880B5E}"/>
            </a:ext>
          </a:extLst>
        </xdr:cNvPr>
        <xdr:cNvSpPr>
          <a:spLocks noChangeArrowheads="1"/>
        </xdr:cNvSpPr>
      </xdr:nvSpPr>
      <xdr:spPr bwMode="auto">
        <a:xfrm>
          <a:off x="1000125" y="9020175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1590675</xdr:colOff>
      <xdr:row>52</xdr:row>
      <xdr:rowOff>133350</xdr:rowOff>
    </xdr:from>
    <xdr:to>
      <xdr:col>2</xdr:col>
      <xdr:colOff>66675</xdr:colOff>
      <xdr:row>53</xdr:row>
      <xdr:rowOff>152400</xdr:rowOff>
    </xdr:to>
    <xdr:sp macro="" textlink="">
      <xdr:nvSpPr>
        <xdr:cNvPr id="131080" name="Rectangle 8">
          <a:extLst>
            <a:ext uri="{FF2B5EF4-FFF2-40B4-BE49-F238E27FC236}">
              <a16:creationId xmlns:a16="http://schemas.microsoft.com/office/drawing/2014/main" id="{795FBC7E-807C-9B62-3FF5-E62F6A11B91A}"/>
            </a:ext>
          </a:extLst>
        </xdr:cNvPr>
        <xdr:cNvSpPr>
          <a:spLocks noChangeArrowheads="1"/>
        </xdr:cNvSpPr>
      </xdr:nvSpPr>
      <xdr:spPr bwMode="auto">
        <a:xfrm>
          <a:off x="2200275" y="941070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104775</xdr:colOff>
      <xdr:row>50</xdr:row>
      <xdr:rowOff>47625</xdr:rowOff>
    </xdr:from>
    <xdr:to>
      <xdr:col>0</xdr:col>
      <xdr:colOff>504825</xdr:colOff>
      <xdr:row>51</xdr:row>
      <xdr:rowOff>66675</xdr:rowOff>
    </xdr:to>
    <xdr:sp macro="" textlink="">
      <xdr:nvSpPr>
        <xdr:cNvPr id="131081" name="Text Box 9">
          <a:extLst>
            <a:ext uri="{FF2B5EF4-FFF2-40B4-BE49-F238E27FC236}">
              <a16:creationId xmlns:a16="http://schemas.microsoft.com/office/drawing/2014/main" id="{389E6FF2-4133-2A05-D219-D712CD736B2B}"/>
            </a:ext>
          </a:extLst>
        </xdr:cNvPr>
        <xdr:cNvSpPr txBox="1">
          <a:spLocks noChangeArrowheads="1"/>
        </xdr:cNvSpPr>
      </xdr:nvSpPr>
      <xdr:spPr bwMode="auto">
        <a:xfrm>
          <a:off x="104775" y="9001125"/>
          <a:ext cx="4000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1009650</xdr:colOff>
      <xdr:row>43</xdr:row>
      <xdr:rowOff>66675</xdr:rowOff>
    </xdr:from>
    <xdr:to>
      <xdr:col>1</xdr:col>
      <xdr:colOff>1543050</xdr:colOff>
      <xdr:row>44</xdr:row>
      <xdr:rowOff>85725</xdr:rowOff>
    </xdr:to>
    <xdr:sp macro="" textlink="">
      <xdr:nvSpPr>
        <xdr:cNvPr id="131082" name="Text Box 10">
          <a:extLst>
            <a:ext uri="{FF2B5EF4-FFF2-40B4-BE49-F238E27FC236}">
              <a16:creationId xmlns:a16="http://schemas.microsoft.com/office/drawing/2014/main" id="{1AF81BCE-C550-7F58-2E25-9830125896D2}"/>
            </a:ext>
          </a:extLst>
        </xdr:cNvPr>
        <xdr:cNvSpPr txBox="1">
          <a:spLocks noChangeArrowheads="1"/>
        </xdr:cNvSpPr>
      </xdr:nvSpPr>
      <xdr:spPr bwMode="auto">
        <a:xfrm>
          <a:off x="1619250" y="7886700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847725</xdr:colOff>
      <xdr:row>52</xdr:row>
      <xdr:rowOff>142875</xdr:rowOff>
    </xdr:to>
    <xdr:sp macro="" textlink="">
      <xdr:nvSpPr>
        <xdr:cNvPr id="131083" name="Text Box 11">
          <a:extLst>
            <a:ext uri="{FF2B5EF4-FFF2-40B4-BE49-F238E27FC236}">
              <a16:creationId xmlns:a16="http://schemas.microsoft.com/office/drawing/2014/main" id="{74E24F32-747A-CB50-C2EA-77EA97F88E48}"/>
            </a:ext>
          </a:extLst>
        </xdr:cNvPr>
        <xdr:cNvSpPr txBox="1">
          <a:spLocks noChangeArrowheads="1"/>
        </xdr:cNvSpPr>
      </xdr:nvSpPr>
      <xdr:spPr bwMode="auto">
        <a:xfrm>
          <a:off x="962025" y="9239250"/>
          <a:ext cx="4953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152400</xdr:rowOff>
    </xdr:from>
    <xdr:to>
      <xdr:col>0</xdr:col>
      <xdr:colOff>371475</xdr:colOff>
      <xdr:row>48</xdr:row>
      <xdr:rowOff>0</xdr:rowOff>
    </xdr:to>
    <xdr:sp macro="" textlink="">
      <xdr:nvSpPr>
        <xdr:cNvPr id="131084" name="Text Box 12">
          <a:extLst>
            <a:ext uri="{FF2B5EF4-FFF2-40B4-BE49-F238E27FC236}">
              <a16:creationId xmlns:a16="http://schemas.microsoft.com/office/drawing/2014/main" id="{EB743B1C-7453-4720-0681-C2B1803EB550}"/>
            </a:ext>
          </a:extLst>
        </xdr:cNvPr>
        <xdr:cNvSpPr txBox="1">
          <a:spLocks noChangeArrowheads="1"/>
        </xdr:cNvSpPr>
      </xdr:nvSpPr>
      <xdr:spPr bwMode="auto">
        <a:xfrm>
          <a:off x="0" y="8458200"/>
          <a:ext cx="3714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247650</xdr:colOff>
      <xdr:row>44</xdr:row>
      <xdr:rowOff>133350</xdr:rowOff>
    </xdr:from>
    <xdr:to>
      <xdr:col>3</xdr:col>
      <xdr:colOff>333375</xdr:colOff>
      <xdr:row>45</xdr:row>
      <xdr:rowOff>133350</xdr:rowOff>
    </xdr:to>
    <xdr:sp macro="" textlink="">
      <xdr:nvSpPr>
        <xdr:cNvPr id="131085" name="Text Box 13">
          <a:extLst>
            <a:ext uri="{FF2B5EF4-FFF2-40B4-BE49-F238E27FC236}">
              <a16:creationId xmlns:a16="http://schemas.microsoft.com/office/drawing/2014/main" id="{8939E891-E1C7-590D-7EFB-5261F201CE92}"/>
            </a:ext>
          </a:extLst>
        </xdr:cNvPr>
        <xdr:cNvSpPr txBox="1">
          <a:spLocks noChangeArrowheads="1"/>
        </xdr:cNvSpPr>
      </xdr:nvSpPr>
      <xdr:spPr bwMode="auto">
        <a:xfrm>
          <a:off x="2771775" y="8115300"/>
          <a:ext cx="4191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1285875</xdr:colOff>
      <xdr:row>47</xdr:row>
      <xdr:rowOff>76200</xdr:rowOff>
    </xdr:from>
    <xdr:to>
      <xdr:col>1</xdr:col>
      <xdr:colOff>1714500</xdr:colOff>
      <xdr:row>48</xdr:row>
      <xdr:rowOff>66675</xdr:rowOff>
    </xdr:to>
    <xdr:sp macro="" textlink="">
      <xdr:nvSpPr>
        <xdr:cNvPr id="131086" name="Text Box 14">
          <a:extLst>
            <a:ext uri="{FF2B5EF4-FFF2-40B4-BE49-F238E27FC236}">
              <a16:creationId xmlns:a16="http://schemas.microsoft.com/office/drawing/2014/main" id="{20FA37B5-4156-42A5-2A3A-88868EE77AC7}"/>
            </a:ext>
          </a:extLst>
        </xdr:cNvPr>
        <xdr:cNvSpPr txBox="1">
          <a:spLocks noChangeArrowheads="1"/>
        </xdr:cNvSpPr>
      </xdr:nvSpPr>
      <xdr:spPr bwMode="auto">
        <a:xfrm flipV="1">
          <a:off x="1895475" y="8543925"/>
          <a:ext cx="4286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114300</xdr:rowOff>
    </xdr:to>
    <xdr:graphicFrame macro="">
      <xdr:nvGraphicFramePr>
        <xdr:cNvPr id="131087" name="Chart 15">
          <a:extLst>
            <a:ext uri="{FF2B5EF4-FFF2-40B4-BE49-F238E27FC236}">
              <a16:creationId xmlns:a16="http://schemas.microsoft.com/office/drawing/2014/main" id="{115CB35F-CB6F-7903-8B5F-D08F43644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51</xdr:row>
      <xdr:rowOff>104775</xdr:rowOff>
    </xdr:from>
    <xdr:to>
      <xdr:col>1</xdr:col>
      <xdr:colOff>1733550</xdr:colOff>
      <xdr:row>52</xdr:row>
      <xdr:rowOff>123825</xdr:rowOff>
    </xdr:to>
    <xdr:sp macro="" textlink="">
      <xdr:nvSpPr>
        <xdr:cNvPr id="133121" name="Rectangle 1">
          <a:extLst>
            <a:ext uri="{FF2B5EF4-FFF2-40B4-BE49-F238E27FC236}">
              <a16:creationId xmlns:a16="http://schemas.microsoft.com/office/drawing/2014/main" id="{D8423C2A-348B-7F57-76E2-778E28EE56EF}"/>
            </a:ext>
          </a:extLst>
        </xdr:cNvPr>
        <xdr:cNvSpPr>
          <a:spLocks noChangeArrowheads="1"/>
        </xdr:cNvSpPr>
      </xdr:nvSpPr>
      <xdr:spPr bwMode="auto">
        <a:xfrm>
          <a:off x="1905000" y="9220200"/>
          <a:ext cx="4381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333375</xdr:colOff>
      <xdr:row>49</xdr:row>
      <xdr:rowOff>57150</xdr:rowOff>
    </xdr:from>
    <xdr:to>
      <xdr:col>1</xdr:col>
      <xdr:colOff>114300</xdr:colOff>
      <xdr:row>50</xdr:row>
      <xdr:rowOff>76200</xdr:rowOff>
    </xdr:to>
    <xdr:sp macro="" textlink="">
      <xdr:nvSpPr>
        <xdr:cNvPr id="133122" name="Rectangle 2">
          <a:extLst>
            <a:ext uri="{FF2B5EF4-FFF2-40B4-BE49-F238E27FC236}">
              <a16:creationId xmlns:a16="http://schemas.microsoft.com/office/drawing/2014/main" id="{1E8D8285-9BD5-49F7-9151-C8F169F30A30}"/>
            </a:ext>
          </a:extLst>
        </xdr:cNvPr>
        <xdr:cNvSpPr>
          <a:spLocks noChangeArrowheads="1"/>
        </xdr:cNvSpPr>
      </xdr:nvSpPr>
      <xdr:spPr bwMode="auto">
        <a:xfrm>
          <a:off x="333375" y="88487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438150</xdr:colOff>
      <xdr:row>51</xdr:row>
      <xdr:rowOff>19050</xdr:rowOff>
    </xdr:from>
    <xdr:to>
      <xdr:col>1</xdr:col>
      <xdr:colOff>219075</xdr:colOff>
      <xdr:row>52</xdr:row>
      <xdr:rowOff>38100</xdr:rowOff>
    </xdr:to>
    <xdr:sp macro="" textlink="">
      <xdr:nvSpPr>
        <xdr:cNvPr id="133123" name="Rectangle 3">
          <a:extLst>
            <a:ext uri="{FF2B5EF4-FFF2-40B4-BE49-F238E27FC236}">
              <a16:creationId xmlns:a16="http://schemas.microsoft.com/office/drawing/2014/main" id="{74407379-71D9-91F7-B8A5-716F57E475FD}"/>
            </a:ext>
          </a:extLst>
        </xdr:cNvPr>
        <xdr:cNvSpPr>
          <a:spLocks noChangeArrowheads="1"/>
        </xdr:cNvSpPr>
      </xdr:nvSpPr>
      <xdr:spPr bwMode="auto">
        <a:xfrm>
          <a:off x="438150" y="913447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1190625</xdr:colOff>
      <xdr:row>46</xdr:row>
      <xdr:rowOff>123825</xdr:rowOff>
    </xdr:from>
    <xdr:to>
      <xdr:col>4</xdr:col>
      <xdr:colOff>1581150</xdr:colOff>
      <xdr:row>47</xdr:row>
      <xdr:rowOff>142875</xdr:rowOff>
    </xdr:to>
    <xdr:sp macro="" textlink="">
      <xdr:nvSpPr>
        <xdr:cNvPr id="133124" name="Rectangle 4">
          <a:extLst>
            <a:ext uri="{FF2B5EF4-FFF2-40B4-BE49-F238E27FC236}">
              <a16:creationId xmlns:a16="http://schemas.microsoft.com/office/drawing/2014/main" id="{D07732B8-57A2-4D63-3047-E9465BCB3183}"/>
            </a:ext>
          </a:extLst>
        </xdr:cNvPr>
        <xdr:cNvSpPr>
          <a:spLocks noChangeArrowheads="1"/>
        </xdr:cNvSpPr>
      </xdr:nvSpPr>
      <xdr:spPr bwMode="auto">
        <a:xfrm>
          <a:off x="4657725" y="8429625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1609725</xdr:colOff>
      <xdr:row>51</xdr:row>
      <xdr:rowOff>114300</xdr:rowOff>
    </xdr:from>
    <xdr:to>
      <xdr:col>2</xdr:col>
      <xdr:colOff>133350</xdr:colOff>
      <xdr:row>52</xdr:row>
      <xdr:rowOff>123825</xdr:rowOff>
    </xdr:to>
    <xdr:sp macro="" textlink="">
      <xdr:nvSpPr>
        <xdr:cNvPr id="133125" name="Rectangle 5">
          <a:extLst>
            <a:ext uri="{FF2B5EF4-FFF2-40B4-BE49-F238E27FC236}">
              <a16:creationId xmlns:a16="http://schemas.microsoft.com/office/drawing/2014/main" id="{E60BC84A-0F53-CB6D-96E2-F988C774DC7B}"/>
            </a:ext>
          </a:extLst>
        </xdr:cNvPr>
        <xdr:cNvSpPr>
          <a:spLocks noChangeArrowheads="1"/>
        </xdr:cNvSpPr>
      </xdr:nvSpPr>
      <xdr:spPr bwMode="auto">
        <a:xfrm>
          <a:off x="2219325" y="9229725"/>
          <a:ext cx="4381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1057275</xdr:colOff>
      <xdr:row>45</xdr:row>
      <xdr:rowOff>66675</xdr:rowOff>
    </xdr:from>
    <xdr:to>
      <xdr:col>1</xdr:col>
      <xdr:colOff>1552575</xdr:colOff>
      <xdr:row>46</xdr:row>
      <xdr:rowOff>57150</xdr:rowOff>
    </xdr:to>
    <xdr:sp macro="" textlink="">
      <xdr:nvSpPr>
        <xdr:cNvPr id="133126" name="Rectangle 6">
          <a:extLst>
            <a:ext uri="{FF2B5EF4-FFF2-40B4-BE49-F238E27FC236}">
              <a16:creationId xmlns:a16="http://schemas.microsoft.com/office/drawing/2014/main" id="{11BB11DF-880D-147C-429A-3F5413BD032E}"/>
            </a:ext>
          </a:extLst>
        </xdr:cNvPr>
        <xdr:cNvSpPr>
          <a:spLocks noChangeArrowheads="1"/>
        </xdr:cNvSpPr>
      </xdr:nvSpPr>
      <xdr:spPr bwMode="auto">
        <a:xfrm>
          <a:off x="1666875" y="8210550"/>
          <a:ext cx="4953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390525</xdr:colOff>
      <xdr:row>50</xdr:row>
      <xdr:rowOff>66675</xdr:rowOff>
    </xdr:from>
    <xdr:to>
      <xdr:col>1</xdr:col>
      <xdr:colOff>714375</xdr:colOff>
      <xdr:row>51</xdr:row>
      <xdr:rowOff>85725</xdr:rowOff>
    </xdr:to>
    <xdr:sp macro="" textlink="">
      <xdr:nvSpPr>
        <xdr:cNvPr id="133127" name="Rectangle 7">
          <a:extLst>
            <a:ext uri="{FF2B5EF4-FFF2-40B4-BE49-F238E27FC236}">
              <a16:creationId xmlns:a16="http://schemas.microsoft.com/office/drawing/2014/main" id="{C693CE87-33A5-4F3F-D5D5-8D6078A17D5F}"/>
            </a:ext>
          </a:extLst>
        </xdr:cNvPr>
        <xdr:cNvSpPr>
          <a:spLocks noChangeArrowheads="1"/>
        </xdr:cNvSpPr>
      </xdr:nvSpPr>
      <xdr:spPr bwMode="auto">
        <a:xfrm>
          <a:off x="1000125" y="9020175"/>
          <a:ext cx="3238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1590675</xdr:colOff>
      <xdr:row>52</xdr:row>
      <xdr:rowOff>133350</xdr:rowOff>
    </xdr:from>
    <xdr:to>
      <xdr:col>2</xdr:col>
      <xdr:colOff>66675</xdr:colOff>
      <xdr:row>53</xdr:row>
      <xdr:rowOff>152400</xdr:rowOff>
    </xdr:to>
    <xdr:sp macro="" textlink="">
      <xdr:nvSpPr>
        <xdr:cNvPr id="133128" name="Rectangle 8">
          <a:extLst>
            <a:ext uri="{FF2B5EF4-FFF2-40B4-BE49-F238E27FC236}">
              <a16:creationId xmlns:a16="http://schemas.microsoft.com/office/drawing/2014/main" id="{0C6E1539-FF29-5C94-07A5-B89FE59E2E78}"/>
            </a:ext>
          </a:extLst>
        </xdr:cNvPr>
        <xdr:cNvSpPr>
          <a:spLocks noChangeArrowheads="1"/>
        </xdr:cNvSpPr>
      </xdr:nvSpPr>
      <xdr:spPr bwMode="auto">
        <a:xfrm>
          <a:off x="2200275" y="9410700"/>
          <a:ext cx="3905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104775</xdr:colOff>
      <xdr:row>50</xdr:row>
      <xdr:rowOff>47625</xdr:rowOff>
    </xdr:from>
    <xdr:to>
      <xdr:col>0</xdr:col>
      <xdr:colOff>504825</xdr:colOff>
      <xdr:row>51</xdr:row>
      <xdr:rowOff>66675</xdr:rowOff>
    </xdr:to>
    <xdr:sp macro="" textlink="">
      <xdr:nvSpPr>
        <xdr:cNvPr id="133129" name="Text Box 9">
          <a:extLst>
            <a:ext uri="{FF2B5EF4-FFF2-40B4-BE49-F238E27FC236}">
              <a16:creationId xmlns:a16="http://schemas.microsoft.com/office/drawing/2014/main" id="{B9E70036-7FE1-34A2-2524-8F5BD2B65D2A}"/>
            </a:ext>
          </a:extLst>
        </xdr:cNvPr>
        <xdr:cNvSpPr txBox="1">
          <a:spLocks noChangeArrowheads="1"/>
        </xdr:cNvSpPr>
      </xdr:nvSpPr>
      <xdr:spPr bwMode="auto">
        <a:xfrm>
          <a:off x="104775" y="9001125"/>
          <a:ext cx="4000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1009650</xdr:colOff>
      <xdr:row>43</xdr:row>
      <xdr:rowOff>66675</xdr:rowOff>
    </xdr:from>
    <xdr:to>
      <xdr:col>1</xdr:col>
      <xdr:colOff>1543050</xdr:colOff>
      <xdr:row>44</xdr:row>
      <xdr:rowOff>85725</xdr:rowOff>
    </xdr:to>
    <xdr:sp macro="" textlink="">
      <xdr:nvSpPr>
        <xdr:cNvPr id="133130" name="Text Box 10">
          <a:extLst>
            <a:ext uri="{FF2B5EF4-FFF2-40B4-BE49-F238E27FC236}">
              <a16:creationId xmlns:a16="http://schemas.microsoft.com/office/drawing/2014/main" id="{234F96CF-3340-D64C-304D-F21B0B8984EC}"/>
            </a:ext>
          </a:extLst>
        </xdr:cNvPr>
        <xdr:cNvSpPr txBox="1">
          <a:spLocks noChangeArrowheads="1"/>
        </xdr:cNvSpPr>
      </xdr:nvSpPr>
      <xdr:spPr bwMode="auto">
        <a:xfrm>
          <a:off x="1619250" y="7886700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352425</xdr:colOff>
      <xdr:row>51</xdr:row>
      <xdr:rowOff>123825</xdr:rowOff>
    </xdr:from>
    <xdr:to>
      <xdr:col>1</xdr:col>
      <xdr:colOff>847725</xdr:colOff>
      <xdr:row>52</xdr:row>
      <xdr:rowOff>142875</xdr:rowOff>
    </xdr:to>
    <xdr:sp macro="" textlink="">
      <xdr:nvSpPr>
        <xdr:cNvPr id="133131" name="Text Box 11">
          <a:extLst>
            <a:ext uri="{FF2B5EF4-FFF2-40B4-BE49-F238E27FC236}">
              <a16:creationId xmlns:a16="http://schemas.microsoft.com/office/drawing/2014/main" id="{1E49635F-1C6D-1B10-F65B-B50A877229DC}"/>
            </a:ext>
          </a:extLst>
        </xdr:cNvPr>
        <xdr:cNvSpPr txBox="1">
          <a:spLocks noChangeArrowheads="1"/>
        </xdr:cNvSpPr>
      </xdr:nvSpPr>
      <xdr:spPr bwMode="auto">
        <a:xfrm>
          <a:off x="962025" y="9239250"/>
          <a:ext cx="4953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152400</xdr:rowOff>
    </xdr:from>
    <xdr:to>
      <xdr:col>0</xdr:col>
      <xdr:colOff>371475</xdr:colOff>
      <xdr:row>48</xdr:row>
      <xdr:rowOff>0</xdr:rowOff>
    </xdr:to>
    <xdr:sp macro="" textlink="">
      <xdr:nvSpPr>
        <xdr:cNvPr id="133132" name="Text Box 12">
          <a:extLst>
            <a:ext uri="{FF2B5EF4-FFF2-40B4-BE49-F238E27FC236}">
              <a16:creationId xmlns:a16="http://schemas.microsoft.com/office/drawing/2014/main" id="{D5A663D2-AD59-6942-C1EB-06FAC0F48E12}"/>
            </a:ext>
          </a:extLst>
        </xdr:cNvPr>
        <xdr:cNvSpPr txBox="1">
          <a:spLocks noChangeArrowheads="1"/>
        </xdr:cNvSpPr>
      </xdr:nvSpPr>
      <xdr:spPr bwMode="auto">
        <a:xfrm>
          <a:off x="0" y="8458200"/>
          <a:ext cx="3714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247650</xdr:colOff>
      <xdr:row>44</xdr:row>
      <xdr:rowOff>133350</xdr:rowOff>
    </xdr:from>
    <xdr:to>
      <xdr:col>3</xdr:col>
      <xdr:colOff>333375</xdr:colOff>
      <xdr:row>45</xdr:row>
      <xdr:rowOff>133350</xdr:rowOff>
    </xdr:to>
    <xdr:sp macro="" textlink="">
      <xdr:nvSpPr>
        <xdr:cNvPr id="133133" name="Text Box 13">
          <a:extLst>
            <a:ext uri="{FF2B5EF4-FFF2-40B4-BE49-F238E27FC236}">
              <a16:creationId xmlns:a16="http://schemas.microsoft.com/office/drawing/2014/main" id="{3F47F2FA-39FB-1B50-BBD7-35CD14E58063}"/>
            </a:ext>
          </a:extLst>
        </xdr:cNvPr>
        <xdr:cNvSpPr txBox="1">
          <a:spLocks noChangeArrowheads="1"/>
        </xdr:cNvSpPr>
      </xdr:nvSpPr>
      <xdr:spPr bwMode="auto">
        <a:xfrm>
          <a:off x="2771775" y="8115300"/>
          <a:ext cx="4191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1285875</xdr:colOff>
      <xdr:row>47</xdr:row>
      <xdr:rowOff>76200</xdr:rowOff>
    </xdr:from>
    <xdr:to>
      <xdr:col>1</xdr:col>
      <xdr:colOff>1714500</xdr:colOff>
      <xdr:row>48</xdr:row>
      <xdr:rowOff>66675</xdr:rowOff>
    </xdr:to>
    <xdr:sp macro="" textlink="">
      <xdr:nvSpPr>
        <xdr:cNvPr id="133134" name="Text Box 14">
          <a:extLst>
            <a:ext uri="{FF2B5EF4-FFF2-40B4-BE49-F238E27FC236}">
              <a16:creationId xmlns:a16="http://schemas.microsoft.com/office/drawing/2014/main" id="{BE71E217-4F53-9E9F-A9CD-67B39FEA0EEC}"/>
            </a:ext>
          </a:extLst>
        </xdr:cNvPr>
        <xdr:cNvSpPr txBox="1">
          <a:spLocks noChangeArrowheads="1"/>
        </xdr:cNvSpPr>
      </xdr:nvSpPr>
      <xdr:spPr bwMode="auto">
        <a:xfrm flipV="1">
          <a:off x="1895475" y="8543925"/>
          <a:ext cx="4286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114300</xdr:rowOff>
    </xdr:to>
    <xdr:graphicFrame macro="">
      <xdr:nvGraphicFramePr>
        <xdr:cNvPr id="133135" name="Chart 15">
          <a:extLst>
            <a:ext uri="{FF2B5EF4-FFF2-40B4-BE49-F238E27FC236}">
              <a16:creationId xmlns:a16="http://schemas.microsoft.com/office/drawing/2014/main" id="{BAF9DFDD-D04C-B5B1-8EB4-13B5254B2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3Q%202000/Management%20Summary/MgmtSum-Q3-prel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24"/>
  <sheetViews>
    <sheetView workbookViewId="0">
      <selection activeCell="B5" sqref="B5"/>
    </sheetView>
  </sheetViews>
  <sheetFormatPr defaultRowHeight="12.75"/>
  <cols>
    <col min="2" max="2" width="19" customWidth="1"/>
    <col min="3" max="3" width="10.28515625" bestFit="1" customWidth="1"/>
    <col min="11" max="11" width="10.85546875" bestFit="1" customWidth="1"/>
    <col min="12" max="13" width="9.85546875" bestFit="1" customWidth="1"/>
    <col min="14" max="14" width="10.85546875" bestFit="1" customWidth="1"/>
    <col min="15" max="15" width="10.28515625" bestFit="1" customWidth="1"/>
    <col min="16" max="16" width="11.28515625" bestFit="1" customWidth="1"/>
    <col min="17" max="17" width="10.85546875" bestFit="1" customWidth="1"/>
  </cols>
  <sheetData>
    <row r="2" spans="2:18">
      <c r="B2" s="29" t="s">
        <v>31</v>
      </c>
    </row>
    <row r="3" spans="2:18">
      <c r="B3" t="s">
        <v>32</v>
      </c>
    </row>
    <row r="6" spans="2:18" ht="15.75">
      <c r="C6" s="21" t="s">
        <v>9</v>
      </c>
      <c r="D6" s="21" t="s">
        <v>10</v>
      </c>
      <c r="E6" s="21" t="s">
        <v>11</v>
      </c>
      <c r="F6" s="21" t="s">
        <v>12</v>
      </c>
      <c r="G6" s="21" t="s">
        <v>13</v>
      </c>
      <c r="H6" s="21" t="s">
        <v>14</v>
      </c>
      <c r="I6" s="21" t="s">
        <v>15</v>
      </c>
      <c r="J6" s="21" t="s">
        <v>16</v>
      </c>
      <c r="K6" s="21" t="s">
        <v>17</v>
      </c>
      <c r="L6" s="21" t="s">
        <v>18</v>
      </c>
      <c r="M6" s="21" t="s">
        <v>19</v>
      </c>
      <c r="N6" s="27" t="s">
        <v>20</v>
      </c>
      <c r="O6" s="22" t="s">
        <v>24</v>
      </c>
      <c r="P6" s="22" t="s">
        <v>26</v>
      </c>
      <c r="Q6" s="25" t="s">
        <v>51</v>
      </c>
      <c r="R6" s="22"/>
    </row>
    <row r="7" spans="2:18">
      <c r="B7" t="s">
        <v>33</v>
      </c>
      <c r="D7" s="9">
        <v>1292.9991096777355</v>
      </c>
      <c r="E7" s="9">
        <v>2537.9796965344453</v>
      </c>
      <c r="F7" s="9">
        <v>2870.6700966683461</v>
      </c>
      <c r="G7" s="9">
        <v>1855.1580581750632</v>
      </c>
      <c r="H7" s="9">
        <v>2179.8036201792033</v>
      </c>
      <c r="I7" s="9">
        <v>4072.5685243262878</v>
      </c>
      <c r="J7" s="9">
        <v>1182.4714440964872</v>
      </c>
      <c r="K7" s="9">
        <v>3152.305095961905</v>
      </c>
      <c r="L7" s="9">
        <v>3062.5933191202648</v>
      </c>
      <c r="M7" s="9">
        <v>-534.49186596032132</v>
      </c>
      <c r="N7" s="9">
        <v>24755.669591486414</v>
      </c>
      <c r="O7" s="9">
        <v>34838.392334632517</v>
      </c>
      <c r="P7" s="9">
        <v>-66553.716066492983</v>
      </c>
      <c r="Q7" s="9">
        <v>-44506.831289226218</v>
      </c>
    </row>
    <row r="8" spans="2:18">
      <c r="B8" t="s">
        <v>34</v>
      </c>
      <c r="D8" s="9">
        <v>-10159.532579999997</v>
      </c>
      <c r="E8" s="9">
        <v>-260.7377849179029</v>
      </c>
      <c r="F8" s="9">
        <v>-23955.785242206126</v>
      </c>
      <c r="G8" s="9">
        <v>255.82311910999761</v>
      </c>
      <c r="H8" s="9">
        <v>-3488.2127914390016</v>
      </c>
      <c r="I8" s="9">
        <v>-1604.2553234609613</v>
      </c>
      <c r="J8" s="9">
        <v>-13645.009443239054</v>
      </c>
      <c r="K8" s="9">
        <v>5417.6441304609316</v>
      </c>
      <c r="L8" s="9">
        <v>-12.708357931008777</v>
      </c>
      <c r="M8" s="9">
        <v>421.63875038231185</v>
      </c>
      <c r="N8" s="9">
        <v>-20425.364604900064</v>
      </c>
      <c r="O8" s="9">
        <v>13047.755754799966</v>
      </c>
      <c r="P8" s="9">
        <v>-10807.910785848275</v>
      </c>
      <c r="Q8" s="9">
        <v>-4818.5142862530129</v>
      </c>
    </row>
    <row r="9" spans="2:18">
      <c r="B9" t="s">
        <v>35</v>
      </c>
      <c r="D9" s="9">
        <v>-2101.058</v>
      </c>
      <c r="E9" s="9">
        <v>4808.4650000000001</v>
      </c>
      <c r="F9" s="9">
        <v>-2207.5569999999993</v>
      </c>
      <c r="G9" s="9">
        <v>8086.3514037000041</v>
      </c>
      <c r="H9" s="9">
        <v>-1214.7839303000001</v>
      </c>
      <c r="I9" s="9">
        <v>-2837.3052000999992</v>
      </c>
      <c r="J9" s="9">
        <v>6700.1870601000037</v>
      </c>
      <c r="K9" s="9">
        <v>858.26397800000188</v>
      </c>
      <c r="L9" s="9">
        <v>4008.6563647999983</v>
      </c>
      <c r="M9" s="9">
        <v>-2702.8117124</v>
      </c>
      <c r="N9" s="9">
        <v>10062.104979199999</v>
      </c>
      <c r="O9" s="9">
        <v>6391.7857250000043</v>
      </c>
      <c r="P9" s="9">
        <v>19353.814266272508</v>
      </c>
      <c r="Q9" s="9">
        <v>-10194.208067044721</v>
      </c>
    </row>
    <row r="10" spans="2:18">
      <c r="B10" t="s">
        <v>36</v>
      </c>
      <c r="D10" s="9">
        <v>5545.1780400000098</v>
      </c>
      <c r="E10" s="9">
        <v>6799.5420400000003</v>
      </c>
      <c r="F10" s="9">
        <v>27625.11462753878</v>
      </c>
      <c r="G10" s="9">
        <v>1821.2005109438469</v>
      </c>
      <c r="H10" s="9">
        <v>-2624.5054764946194</v>
      </c>
      <c r="I10" s="9">
        <v>15771.860944905555</v>
      </c>
      <c r="J10" s="9">
        <v>14222.932390600025</v>
      </c>
      <c r="K10" s="9">
        <v>7258.8635469770761</v>
      </c>
      <c r="L10" s="9">
        <v>351.60290589296233</v>
      </c>
      <c r="M10" s="9">
        <v>6259.0568424060157</v>
      </c>
      <c r="N10" s="9">
        <v>-28281.621389154381</v>
      </c>
      <c r="O10" s="9">
        <v>-8651.152586416114</v>
      </c>
      <c r="P10" s="9">
        <v>-12518.333288080719</v>
      </c>
      <c r="Q10" s="9">
        <v>-11162.389781699985</v>
      </c>
    </row>
    <row r="11" spans="2:18">
      <c r="B11" t="s">
        <v>37</v>
      </c>
      <c r="D11" s="9">
        <v>193.14080499215845</v>
      </c>
      <c r="E11" s="9">
        <v>7500.8708549921566</v>
      </c>
      <c r="F11" s="9">
        <v>-14075.372765007842</v>
      </c>
      <c r="G11" s="9">
        <v>-1276.2397041078434</v>
      </c>
      <c r="H11" s="9">
        <v>-6706.9416167078498</v>
      </c>
      <c r="I11" s="9">
        <v>-11048.590598429808</v>
      </c>
      <c r="J11" s="9">
        <v>-3108.5763578951119</v>
      </c>
      <c r="K11" s="9">
        <v>1874.8201445002319</v>
      </c>
      <c r="L11" s="9">
        <v>2339.1344371820855</v>
      </c>
      <c r="M11" s="9">
        <v>895.39857945019003</v>
      </c>
      <c r="N11" s="9">
        <v>-2912.1199182095188</v>
      </c>
      <c r="O11" s="9">
        <v>12181.41322864828</v>
      </c>
      <c r="P11" s="9">
        <v>430.02377910441237</v>
      </c>
      <c r="Q11" s="9">
        <v>-1002.9853604295776</v>
      </c>
    </row>
    <row r="12" spans="2:18">
      <c r="B12" t="s">
        <v>38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>
        <v>4486.2335389710915</v>
      </c>
      <c r="P12" s="9">
        <v>-11757.135805600046</v>
      </c>
      <c r="Q12" s="9">
        <v>20128.931642699976</v>
      </c>
    </row>
    <row r="13" spans="2:18">
      <c r="B13" t="s">
        <v>39</v>
      </c>
      <c r="D13" s="9">
        <v>-1329.5357002893707</v>
      </c>
      <c r="E13" s="9">
        <v>2716.8107788621692</v>
      </c>
      <c r="F13" s="9">
        <v>4797.3655899252526</v>
      </c>
      <c r="G13" s="9">
        <v>-6387.7762940865468</v>
      </c>
      <c r="H13" s="9">
        <v>2530.6288117370259</v>
      </c>
      <c r="I13" s="9">
        <v>8377.5589506540964</v>
      </c>
      <c r="J13" s="9">
        <v>-93.441536045927478</v>
      </c>
      <c r="K13" s="9">
        <v>14706.132410379036</v>
      </c>
      <c r="L13" s="9">
        <v>2436.2637028999866</v>
      </c>
      <c r="M13" s="9">
        <v>2351.4280949141339</v>
      </c>
      <c r="N13" s="9">
        <v>34085.734749693584</v>
      </c>
      <c r="O13" s="9">
        <v>-3788.3269135135429</v>
      </c>
      <c r="P13" s="9">
        <v>4719.4300808000153</v>
      </c>
      <c r="Q13" s="9">
        <v>-5755.1315803999842</v>
      </c>
    </row>
    <row r="14" spans="2:18">
      <c r="B14" t="s">
        <v>40</v>
      </c>
      <c r="D14" s="9">
        <v>1472.9290500000006</v>
      </c>
      <c r="E14" s="9">
        <v>483.41199999999998</v>
      </c>
      <c r="F14" s="9">
        <v>4650.9988444823866</v>
      </c>
      <c r="G14" s="9">
        <v>5634.1777562578927</v>
      </c>
      <c r="H14" s="9">
        <v>1851.7616454145405</v>
      </c>
      <c r="I14" s="9">
        <v>3003.1515673896592</v>
      </c>
      <c r="J14" s="9">
        <v>-3683.296877449694</v>
      </c>
      <c r="K14" s="9">
        <v>8429.6701159280146</v>
      </c>
      <c r="L14" s="9">
        <v>3407.1760025903409</v>
      </c>
      <c r="M14" s="9">
        <v>-5325.6667871448553</v>
      </c>
      <c r="N14" s="9">
        <v>-1110.3207569455888</v>
      </c>
      <c r="O14" s="9">
        <v>-463.87851828396344</v>
      </c>
      <c r="P14" s="9">
        <v>-1966.66341378622</v>
      </c>
      <c r="Q14" s="9">
        <v>-2787.0097068265786</v>
      </c>
    </row>
    <row r="15" spans="2:18">
      <c r="B15" t="s">
        <v>41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v>-4465.919612103321</v>
      </c>
      <c r="P15" s="9">
        <v>1562.6001976999908</v>
      </c>
      <c r="Q15" s="9">
        <v>-2408.6379973999838</v>
      </c>
    </row>
    <row r="16" spans="2:18">
      <c r="B16" t="s">
        <v>42</v>
      </c>
      <c r="D16" s="9"/>
      <c r="E16" s="9">
        <v>-4257</v>
      </c>
      <c r="F16" s="9">
        <v>4705.7996999999996</v>
      </c>
      <c r="G16" s="9">
        <v>2528.614</v>
      </c>
      <c r="H16" s="9">
        <v>2067.1689999999999</v>
      </c>
      <c r="I16" s="9">
        <v>868.96499999999924</v>
      </c>
      <c r="J16" s="9">
        <v>-5796.4518000000007</v>
      </c>
      <c r="K16" s="9">
        <v>-3500.4340000000007</v>
      </c>
      <c r="L16" s="9">
        <v>-1139.7702800000015</v>
      </c>
      <c r="M16" s="9">
        <v>15.905392000000887</v>
      </c>
      <c r="N16" s="9">
        <v>-182.94054299999954</v>
      </c>
      <c r="O16" s="9"/>
      <c r="P16" s="9"/>
      <c r="Q16" s="9"/>
    </row>
    <row r="17" spans="2:35">
      <c r="B17" t="s">
        <v>43</v>
      </c>
      <c r="D17" s="9">
        <v>280.82099999999969</v>
      </c>
      <c r="E17" s="9">
        <v>-1626.452</v>
      </c>
      <c r="F17" s="9">
        <v>26278.366709999998</v>
      </c>
      <c r="G17" s="9">
        <v>13902.264948020917</v>
      </c>
      <c r="H17" s="9">
        <v>3719.685709999997</v>
      </c>
      <c r="I17" s="9">
        <v>7167.8917099999926</v>
      </c>
      <c r="J17" s="9">
        <v>128.52820999999298</v>
      </c>
      <c r="K17" s="9">
        <v>4256.34</v>
      </c>
      <c r="L17" s="9">
        <v>-1666.9545500556719</v>
      </c>
      <c r="M17" s="9">
        <v>-5175.3185859458699</v>
      </c>
      <c r="N17" s="9">
        <v>1148.6855729853214</v>
      </c>
      <c r="O17" s="9">
        <v>-7566.9978468278623</v>
      </c>
      <c r="P17" s="9">
        <v>-21113.116725218486</v>
      </c>
      <c r="Q17" s="9">
        <v>23.596224599999566</v>
      </c>
    </row>
    <row r="18" spans="2:35">
      <c r="B18" t="s">
        <v>44</v>
      </c>
      <c r="D18" s="9">
        <v>-267.08302788868662</v>
      </c>
      <c r="E18" s="9">
        <v>-204.7951274228536</v>
      </c>
      <c r="F18" s="9">
        <v>-858.90852109517846</v>
      </c>
      <c r="G18" s="9">
        <v>1124.7655112802986</v>
      </c>
      <c r="H18" s="9">
        <v>2985.2832077999997</v>
      </c>
      <c r="I18" s="9">
        <v>2939.6354152999997</v>
      </c>
      <c r="J18" s="9">
        <v>-1316.7777052999998</v>
      </c>
      <c r="K18" s="9">
        <v>2648.0347468000004</v>
      </c>
      <c r="L18" s="9">
        <v>2270.5093385</v>
      </c>
      <c r="M18" s="9">
        <v>1547.7765604999995</v>
      </c>
      <c r="N18" s="9">
        <v>1643.1100851000003</v>
      </c>
      <c r="O18" s="9">
        <v>1268.9937478999996</v>
      </c>
      <c r="P18" s="9">
        <v>308.61390400000244</v>
      </c>
      <c r="Q18" s="9">
        <v>98.81789059999997</v>
      </c>
    </row>
    <row r="19" spans="2:35">
      <c r="B19" t="s">
        <v>49</v>
      </c>
      <c r="D19" s="9">
        <v>2400</v>
      </c>
      <c r="E19" s="9">
        <v>4500</v>
      </c>
      <c r="F19" s="9">
        <v>2100</v>
      </c>
      <c r="G19" s="9">
        <v>-544</v>
      </c>
      <c r="H19" s="9">
        <v>-7992.1409999999996</v>
      </c>
      <c r="I19" s="9">
        <v>7864.8496305999979</v>
      </c>
      <c r="J19" s="9">
        <v>8147.1006600000001</v>
      </c>
      <c r="K19" s="9">
        <v>-14809.540999999999</v>
      </c>
      <c r="L19" s="9">
        <v>608.9099056</v>
      </c>
      <c r="M19" s="9">
        <v>-1417.0846930000007</v>
      </c>
      <c r="N19" s="9">
        <v>-2212.7855675999995</v>
      </c>
      <c r="O19" s="9">
        <v>14114.530640000001</v>
      </c>
      <c r="P19" s="9">
        <f>131579.0861336-P20</f>
        <v>6279.0861336000089</v>
      </c>
      <c r="Q19" s="9">
        <v>14993.5617002</v>
      </c>
    </row>
    <row r="20" spans="2:35">
      <c r="B20" t="s">
        <v>50</v>
      </c>
      <c r="D20" s="9"/>
      <c r="E20" s="9"/>
      <c r="F20" s="9"/>
      <c r="K20" s="9"/>
      <c r="L20" s="9"/>
      <c r="M20" s="9"/>
      <c r="N20" s="9"/>
      <c r="O20" s="9"/>
      <c r="P20" s="9">
        <v>125300</v>
      </c>
      <c r="Q20" s="9">
        <v>76697.224724200161</v>
      </c>
    </row>
    <row r="21" spans="2:35" ht="4.5" customHeight="1"/>
    <row r="22" spans="2:35">
      <c r="B22" s="30" t="s">
        <v>45</v>
      </c>
      <c r="C22" s="31">
        <f>SUM(C7:C20)</f>
        <v>0</v>
      </c>
      <c r="D22" s="31">
        <f t="shared" ref="D22:Q22" si="0">SUM(D7:D20)</f>
        <v>-2672.1413035081514</v>
      </c>
      <c r="E22" s="31">
        <f t="shared" si="0"/>
        <v>22998.09545804801</v>
      </c>
      <c r="F22" s="31">
        <f t="shared" si="0"/>
        <v>31930.692040305617</v>
      </c>
      <c r="G22" s="31">
        <f t="shared" si="0"/>
        <v>27000.339309293631</v>
      </c>
      <c r="H22" s="31">
        <f t="shared" si="0"/>
        <v>-6692.2528198107048</v>
      </c>
      <c r="I22" s="31">
        <f t="shared" si="0"/>
        <v>34576.330621184818</v>
      </c>
      <c r="J22" s="31">
        <f t="shared" si="0"/>
        <v>2737.6660448667189</v>
      </c>
      <c r="K22" s="31">
        <f t="shared" si="0"/>
        <v>30292.099169007204</v>
      </c>
      <c r="L22" s="31">
        <f t="shared" si="0"/>
        <v>15665.412788598955</v>
      </c>
      <c r="M22" s="31">
        <f t="shared" si="0"/>
        <v>-3664.1694247983951</v>
      </c>
      <c r="N22" s="31">
        <f t="shared" si="0"/>
        <v>16570.152198655771</v>
      </c>
      <c r="O22" s="31">
        <f t="shared" si="0"/>
        <v>61392.829492807054</v>
      </c>
      <c r="P22" s="31">
        <f t="shared" si="0"/>
        <v>33236.692276450209</v>
      </c>
      <c r="Q22" s="31">
        <f t="shared" si="0"/>
        <v>29306.424113020068</v>
      </c>
    </row>
    <row r="24" spans="2:35">
      <c r="B24" s="32" t="s">
        <v>46</v>
      </c>
      <c r="C24" s="33">
        <v>18999</v>
      </c>
      <c r="D24" s="33">
        <v>-2602</v>
      </c>
      <c r="E24" s="33">
        <v>23121</v>
      </c>
      <c r="F24" s="33">
        <v>32067</v>
      </c>
      <c r="G24" s="33">
        <v>27000</v>
      </c>
      <c r="H24" s="33">
        <v>-6695</v>
      </c>
      <c r="I24" s="33">
        <v>35042</v>
      </c>
      <c r="J24" s="33">
        <v>2875</v>
      </c>
      <c r="K24" s="33">
        <v>27400</v>
      </c>
      <c r="L24" s="33">
        <v>14500</v>
      </c>
      <c r="M24" s="33">
        <v>-2909</v>
      </c>
      <c r="N24" s="33">
        <v>16412</v>
      </c>
      <c r="O24" s="33">
        <v>61971</v>
      </c>
      <c r="P24" s="33">
        <v>32797</v>
      </c>
      <c r="Q24" s="34">
        <v>29306</v>
      </c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21">
    <pageSetUpPr fitToPage="1"/>
  </sheetPr>
  <dimension ref="A1:H31"/>
  <sheetViews>
    <sheetView topLeftCell="A7" workbookViewId="0">
      <selection activeCell="A31" sqref="A31"/>
    </sheetView>
  </sheetViews>
  <sheetFormatPr defaultRowHeight="12.75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</cols>
  <sheetData>
    <row r="1" spans="1:8" ht="33.75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40" t="s">
        <v>36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3.25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1" spans="1:1" ht="14.25">
      <c r="A31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23">
    <pageSetUpPr fitToPage="1"/>
  </sheetPr>
  <dimension ref="A1:H31"/>
  <sheetViews>
    <sheetView topLeftCell="A8" workbookViewId="0">
      <selection activeCell="E32" sqref="E32"/>
    </sheetView>
  </sheetViews>
  <sheetFormatPr defaultRowHeight="12.75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</cols>
  <sheetData>
    <row r="1" spans="1:8" ht="33.75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39" t="s">
        <v>48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3.25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1" spans="1:1" ht="14.25">
      <c r="A31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25">
    <pageSetUpPr fitToPage="1"/>
  </sheetPr>
  <dimension ref="A1:H31"/>
  <sheetViews>
    <sheetView topLeftCell="A8" workbookViewId="0">
      <selection activeCell="E32" sqref="E32"/>
    </sheetView>
  </sheetViews>
  <sheetFormatPr defaultRowHeight="12.75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</cols>
  <sheetData>
    <row r="1" spans="1:8" ht="33.75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40" t="s">
        <v>38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3.25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1" spans="1:1" ht="14.25">
      <c r="A31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26">
    <pageSetUpPr fitToPage="1"/>
  </sheetPr>
  <dimension ref="A1:H31"/>
  <sheetViews>
    <sheetView topLeftCell="A7" workbookViewId="0">
      <selection activeCell="G35" sqref="G35"/>
    </sheetView>
  </sheetViews>
  <sheetFormatPr defaultRowHeight="12.75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</cols>
  <sheetData>
    <row r="1" spans="1:8" ht="33.75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39" t="s">
        <v>39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3.25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1" spans="1:1" ht="14.25">
      <c r="A31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27">
    <pageSetUpPr fitToPage="1"/>
  </sheetPr>
  <dimension ref="A1:H31"/>
  <sheetViews>
    <sheetView topLeftCell="A9" workbookViewId="0">
      <selection activeCell="E34" sqref="E34"/>
    </sheetView>
  </sheetViews>
  <sheetFormatPr defaultRowHeight="12.75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</cols>
  <sheetData>
    <row r="1" spans="1:8" ht="33.75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40" t="s">
        <v>40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3.25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1" spans="1:1" ht="14.25">
      <c r="A31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28">
    <pageSetUpPr fitToPage="1"/>
  </sheetPr>
  <dimension ref="A1:H31"/>
  <sheetViews>
    <sheetView topLeftCell="A6" workbookViewId="0">
      <selection activeCell="G30" sqref="G30"/>
    </sheetView>
  </sheetViews>
  <sheetFormatPr defaultRowHeight="12.75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</cols>
  <sheetData>
    <row r="1" spans="1:8" ht="33.75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40" t="s">
        <v>41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3.25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1" spans="1:1" ht="14.25">
      <c r="A31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30">
    <pageSetUpPr fitToPage="1"/>
  </sheetPr>
  <dimension ref="A1:H31"/>
  <sheetViews>
    <sheetView topLeftCell="A5" workbookViewId="0">
      <selection activeCell="E35" sqref="E35"/>
    </sheetView>
  </sheetViews>
  <sheetFormatPr defaultRowHeight="12.75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</cols>
  <sheetData>
    <row r="1" spans="1:8" ht="33.75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39" t="s">
        <v>42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3.25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1" spans="1:1" ht="14.25">
      <c r="A31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33">
    <pageSetUpPr fitToPage="1"/>
  </sheetPr>
  <dimension ref="A1:H31"/>
  <sheetViews>
    <sheetView topLeftCell="A6" workbookViewId="0">
      <selection activeCell="G35" sqref="G35"/>
    </sheetView>
  </sheetViews>
  <sheetFormatPr defaultRowHeight="12.75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</cols>
  <sheetData>
    <row r="1" spans="1:8" ht="33.75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40" t="s">
        <v>43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3.25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1" spans="1:1" ht="14.25">
      <c r="A31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34">
    <pageSetUpPr fitToPage="1"/>
  </sheetPr>
  <dimension ref="A1:H31"/>
  <sheetViews>
    <sheetView topLeftCell="A6" workbookViewId="0">
      <selection activeCell="A31" sqref="A31"/>
    </sheetView>
  </sheetViews>
  <sheetFormatPr defaultRowHeight="12.75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</cols>
  <sheetData>
    <row r="1" spans="1:8" ht="33.75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40" t="s">
        <v>44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3.25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1" spans="1:1" ht="14.25">
      <c r="A31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35">
    <pageSetUpPr fitToPage="1"/>
  </sheetPr>
  <dimension ref="A1:H31"/>
  <sheetViews>
    <sheetView topLeftCell="A3" workbookViewId="0">
      <selection activeCell="I16" sqref="I16"/>
    </sheetView>
  </sheetViews>
  <sheetFormatPr defaultRowHeight="12.75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</cols>
  <sheetData>
    <row r="1" spans="1:8" ht="33.75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39" t="s">
        <v>49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3.25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1" spans="1:1" ht="14.25">
      <c r="A31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B68"/>
  <sheetViews>
    <sheetView zoomScale="80" workbookViewId="0">
      <pane xSplit="1" ySplit="5" topLeftCell="F6" activePane="bottomRight" state="frozen"/>
      <selection activeCell="N28" sqref="N28"/>
      <selection pane="topRight" activeCell="N28" sqref="N28"/>
      <selection pane="bottomLeft" activeCell="N28" sqref="N28"/>
      <selection pane="bottomRight" activeCell="P6" sqref="P6"/>
    </sheetView>
  </sheetViews>
  <sheetFormatPr defaultRowHeight="12.75"/>
  <cols>
    <col min="1" max="1" width="21.7109375" style="2" bestFit="1" customWidth="1"/>
    <col min="2" max="17" width="10.7109375" style="2" customWidth="1"/>
    <col min="18" max="18" width="9.140625" style="1"/>
    <col min="19" max="19" width="12.140625" style="1" bestFit="1" customWidth="1"/>
    <col min="20" max="20" width="9.140625" style="1"/>
    <col min="21" max="16384" width="9.140625" style="2"/>
  </cols>
  <sheetData>
    <row r="4" spans="1:28" ht="15.75">
      <c r="A4" s="13"/>
      <c r="B4" s="14" t="s">
        <v>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  <c r="U4" s="1"/>
      <c r="V4" s="1"/>
      <c r="W4" s="1"/>
      <c r="X4" s="1"/>
      <c r="Y4" s="1"/>
      <c r="Z4" s="1"/>
      <c r="AA4" s="1"/>
      <c r="AB4" s="1"/>
    </row>
    <row r="5" spans="1:28" ht="15.75">
      <c r="A5" s="21"/>
      <c r="B5" s="21" t="s">
        <v>9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21" t="s">
        <v>17</v>
      </c>
      <c r="K5" s="21" t="s">
        <v>18</v>
      </c>
      <c r="L5" s="21" t="s">
        <v>19</v>
      </c>
      <c r="M5" s="27" t="s">
        <v>20</v>
      </c>
      <c r="N5" s="22" t="s">
        <v>24</v>
      </c>
      <c r="O5" s="22" t="s">
        <v>26</v>
      </c>
      <c r="P5" s="25" t="s">
        <v>51</v>
      </c>
      <c r="Q5" s="22" t="s">
        <v>21</v>
      </c>
      <c r="U5" s="1"/>
      <c r="V5" s="1"/>
      <c r="W5" s="1"/>
      <c r="X5" s="1"/>
      <c r="Y5" s="1"/>
      <c r="Z5" s="1"/>
      <c r="AA5" s="1"/>
      <c r="AB5" s="1"/>
    </row>
    <row r="6" spans="1:28" ht="16.5">
      <c r="A6" s="16" t="s">
        <v>0</v>
      </c>
      <c r="B6" s="18">
        <v>18999</v>
      </c>
      <c r="C6" s="18">
        <v>-2602</v>
      </c>
      <c r="D6" s="18">
        <v>23121</v>
      </c>
      <c r="E6" s="18">
        <v>32067</v>
      </c>
      <c r="F6" s="18">
        <v>27000</v>
      </c>
      <c r="G6" s="18">
        <v>-6695</v>
      </c>
      <c r="H6" s="18">
        <v>35042</v>
      </c>
      <c r="I6" s="18">
        <v>2875</v>
      </c>
      <c r="J6" s="18">
        <v>27400</v>
      </c>
      <c r="K6" s="18">
        <v>14500</v>
      </c>
      <c r="L6" s="18">
        <v>-2909.078</v>
      </c>
      <c r="M6" s="18">
        <v>16412.451000000001</v>
      </c>
      <c r="N6" s="12">
        <v>61971</v>
      </c>
      <c r="O6" s="12">
        <v>32797</v>
      </c>
      <c r="P6" s="12">
        <v>28876</v>
      </c>
      <c r="Q6" s="12">
        <f t="shared" ref="Q6:Q11" si="0">SUM(B6:P6)</f>
        <v>308854.37300000002</v>
      </c>
      <c r="U6" s="4"/>
      <c r="V6" s="1"/>
      <c r="W6" s="1"/>
      <c r="X6" s="1"/>
      <c r="Y6" s="5"/>
      <c r="Z6" s="5"/>
      <c r="AA6" s="1"/>
      <c r="AB6" s="1"/>
    </row>
    <row r="7" spans="1:28" ht="16.5">
      <c r="A7" s="16" t="s">
        <v>1</v>
      </c>
      <c r="B7" s="18">
        <v>606</v>
      </c>
      <c r="C7" s="20">
        <v>1268</v>
      </c>
      <c r="D7" s="18">
        <v>8326</v>
      </c>
      <c r="E7" s="18">
        <v>10737</v>
      </c>
      <c r="F7" s="20">
        <v>9436</v>
      </c>
      <c r="G7" s="18">
        <v>2311</v>
      </c>
      <c r="H7" s="18">
        <v>12475</v>
      </c>
      <c r="I7" s="18">
        <v>13259</v>
      </c>
      <c r="J7" s="18">
        <v>2359</v>
      </c>
      <c r="K7" s="18">
        <v>4009</v>
      </c>
      <c r="L7" s="18">
        <v>-1548</v>
      </c>
      <c r="M7" s="18">
        <v>46518</v>
      </c>
      <c r="N7" s="12">
        <f>15692+4581</f>
        <v>20273</v>
      </c>
      <c r="O7" s="12">
        <f>23752+2463</f>
        <v>26215</v>
      </c>
      <c r="P7" s="12">
        <f>29079+3418</f>
        <v>32497</v>
      </c>
      <c r="Q7" s="12">
        <f t="shared" si="0"/>
        <v>188741</v>
      </c>
      <c r="S7" s="6"/>
      <c r="U7" s="4"/>
      <c r="V7" s="1"/>
      <c r="W7" s="1"/>
      <c r="X7" s="1"/>
      <c r="Y7" s="5"/>
      <c r="Z7" s="5"/>
      <c r="AA7" s="1"/>
      <c r="AB7" s="1"/>
    </row>
    <row r="8" spans="1:28" ht="16.5">
      <c r="A8" s="16" t="s">
        <v>3</v>
      </c>
      <c r="B8" s="18">
        <v>-2602</v>
      </c>
      <c r="C8" s="20">
        <v>-5203</v>
      </c>
      <c r="D8" s="18">
        <v>-270</v>
      </c>
      <c r="E8" s="18">
        <v>1082</v>
      </c>
      <c r="F8" s="20">
        <v>849</v>
      </c>
      <c r="G8" s="18">
        <v>-181</v>
      </c>
      <c r="H8" s="18">
        <v>-3358</v>
      </c>
      <c r="I8" s="18">
        <v>-3936</v>
      </c>
      <c r="J8" s="18">
        <v>3674</v>
      </c>
      <c r="K8" s="18">
        <v>-6918</v>
      </c>
      <c r="L8" s="18">
        <v>2948</v>
      </c>
      <c r="M8" s="18">
        <v>6453</v>
      </c>
      <c r="N8" s="12">
        <v>-6238</v>
      </c>
      <c r="O8" s="12"/>
      <c r="P8" s="12"/>
      <c r="Q8" s="12">
        <f t="shared" si="0"/>
        <v>-13700</v>
      </c>
      <c r="S8" s="6"/>
      <c r="U8" s="4"/>
      <c r="V8" s="7"/>
      <c r="W8" s="5"/>
      <c r="X8" s="5"/>
      <c r="Y8" s="5"/>
      <c r="Z8" s="5"/>
      <c r="AA8" s="1"/>
      <c r="AB8" s="1"/>
    </row>
    <row r="9" spans="1:28" ht="16.5">
      <c r="A9" s="16" t="s">
        <v>2</v>
      </c>
      <c r="B9" s="18">
        <v>1337</v>
      </c>
      <c r="C9" s="20">
        <v>3065</v>
      </c>
      <c r="D9" s="18">
        <v>254</v>
      </c>
      <c r="E9" s="18">
        <v>5458</v>
      </c>
      <c r="F9" s="20">
        <v>4715</v>
      </c>
      <c r="G9" s="18">
        <v>1518</v>
      </c>
      <c r="H9" s="18">
        <v>4617</v>
      </c>
      <c r="I9" s="18">
        <v>2626</v>
      </c>
      <c r="J9" s="18">
        <v>5666</v>
      </c>
      <c r="K9" s="18">
        <v>3794</v>
      </c>
      <c r="L9" s="18">
        <v>3436</v>
      </c>
      <c r="M9" s="18">
        <v>6215</v>
      </c>
      <c r="N9" s="12">
        <v>8725</v>
      </c>
      <c r="O9" s="12">
        <v>8858</v>
      </c>
      <c r="P9" s="12">
        <v>8926</v>
      </c>
      <c r="Q9" s="12">
        <f t="shared" si="0"/>
        <v>69210</v>
      </c>
      <c r="S9" s="6"/>
      <c r="U9" s="4"/>
      <c r="V9" s="1"/>
      <c r="W9" s="1"/>
      <c r="X9" s="1"/>
      <c r="Y9" s="5"/>
      <c r="Z9" s="5"/>
      <c r="AA9" s="1"/>
      <c r="AB9" s="1"/>
    </row>
    <row r="10" spans="1:28" ht="17.25" customHeight="1">
      <c r="A10" s="16" t="s">
        <v>6</v>
      </c>
      <c r="B10" s="18">
        <v>739.75</v>
      </c>
      <c r="C10" s="20">
        <v>2448.75</v>
      </c>
      <c r="D10" s="18">
        <v>3300.75</v>
      </c>
      <c r="E10" s="18">
        <v>13810.75</v>
      </c>
      <c r="F10" s="20">
        <v>12057.5</v>
      </c>
      <c r="G10" s="18">
        <v>28189.5</v>
      </c>
      <c r="H10" s="18">
        <v>13870.5</v>
      </c>
      <c r="I10" s="18">
        <v>17382.5</v>
      </c>
      <c r="J10" s="18">
        <v>34723.035000000003</v>
      </c>
      <c r="K10" s="18">
        <v>14584.726000000001</v>
      </c>
      <c r="L10" s="18">
        <v>18681.462</v>
      </c>
      <c r="M10" s="18">
        <v>4110.7740000000003</v>
      </c>
      <c r="N10" s="12">
        <v>13282</v>
      </c>
      <c r="O10" s="12">
        <v>17176</v>
      </c>
      <c r="P10" s="12">
        <v>5503</v>
      </c>
      <c r="Q10" s="12">
        <f t="shared" si="0"/>
        <v>199860.997</v>
      </c>
      <c r="S10" s="6"/>
      <c r="U10" s="4"/>
      <c r="V10" s="1"/>
      <c r="W10" s="1"/>
      <c r="X10" s="1"/>
      <c r="Y10" s="5"/>
      <c r="Z10" s="5"/>
      <c r="AA10" s="1"/>
      <c r="AB10" s="1"/>
    </row>
    <row r="11" spans="1:28" ht="2.25" customHeight="1">
      <c r="A11" s="16" t="s">
        <v>8</v>
      </c>
      <c r="B11" s="18">
        <f t="shared" ref="B11:I11" si="1">+B8+B7</f>
        <v>-1996</v>
      </c>
      <c r="C11" s="18">
        <f t="shared" si="1"/>
        <v>-3935</v>
      </c>
      <c r="D11" s="18">
        <f t="shared" si="1"/>
        <v>8056</v>
      </c>
      <c r="E11" s="18">
        <f t="shared" si="1"/>
        <v>11819</v>
      </c>
      <c r="F11" s="18">
        <f t="shared" si="1"/>
        <v>10285</v>
      </c>
      <c r="G11" s="18">
        <f t="shared" si="1"/>
        <v>2130</v>
      </c>
      <c r="H11" s="18">
        <f t="shared" si="1"/>
        <v>9117</v>
      </c>
      <c r="I11" s="18">
        <f t="shared" si="1"/>
        <v>9323</v>
      </c>
      <c r="J11" s="18">
        <f t="shared" ref="J11:P11" si="2">+J8+J7</f>
        <v>6033</v>
      </c>
      <c r="K11" s="18">
        <f t="shared" si="2"/>
        <v>-2909</v>
      </c>
      <c r="L11" s="18">
        <f t="shared" si="2"/>
        <v>1400</v>
      </c>
      <c r="M11" s="18">
        <f t="shared" si="2"/>
        <v>52971</v>
      </c>
      <c r="N11" s="12">
        <f t="shared" si="2"/>
        <v>14035</v>
      </c>
      <c r="O11" s="12">
        <f t="shared" si="2"/>
        <v>26215</v>
      </c>
      <c r="P11" s="12">
        <f t="shared" si="2"/>
        <v>32497</v>
      </c>
      <c r="Q11" s="12">
        <f t="shared" si="0"/>
        <v>175041</v>
      </c>
      <c r="S11" s="6"/>
      <c r="U11" s="4"/>
      <c r="V11" s="1"/>
      <c r="W11" s="1"/>
      <c r="X11" s="1"/>
      <c r="Y11" s="5"/>
      <c r="Z11" s="5"/>
      <c r="AA11" s="1"/>
      <c r="AB11" s="1"/>
    </row>
    <row r="12" spans="1:28" ht="15.75">
      <c r="A12" s="17" t="s">
        <v>22</v>
      </c>
      <c r="B12" s="19">
        <f>SUM(B4:B10)</f>
        <v>19079.75</v>
      </c>
      <c r="C12" s="19">
        <f t="shared" ref="C12:Q12" si="3">SUM(C4:C10)</f>
        <v>-1023.25</v>
      </c>
      <c r="D12" s="19">
        <f t="shared" si="3"/>
        <v>34731.75</v>
      </c>
      <c r="E12" s="19">
        <f t="shared" si="3"/>
        <v>63154.75</v>
      </c>
      <c r="F12" s="19">
        <f t="shared" si="3"/>
        <v>54057.5</v>
      </c>
      <c r="G12" s="19">
        <f t="shared" si="3"/>
        <v>25142.5</v>
      </c>
      <c r="H12" s="19">
        <f t="shared" si="3"/>
        <v>62646.5</v>
      </c>
      <c r="I12" s="19">
        <f t="shared" si="3"/>
        <v>32206.5</v>
      </c>
      <c r="J12" s="19">
        <v>71026</v>
      </c>
      <c r="K12" s="19">
        <v>29585</v>
      </c>
      <c r="L12" s="19">
        <v>20110</v>
      </c>
      <c r="M12" s="19">
        <v>83477</v>
      </c>
      <c r="N12" s="19">
        <v>100662</v>
      </c>
      <c r="O12" s="19">
        <v>94209</v>
      </c>
      <c r="P12" s="19">
        <v>82333</v>
      </c>
      <c r="Q12" s="19">
        <f t="shared" si="3"/>
        <v>752966.37</v>
      </c>
      <c r="U12" s="1"/>
      <c r="V12" s="1"/>
      <c r="W12" s="1"/>
      <c r="X12" s="1"/>
      <c r="Y12" s="1"/>
      <c r="Z12" s="1"/>
      <c r="AA12" s="1"/>
      <c r="AB12" s="1"/>
    </row>
    <row r="13" spans="1:28" ht="15.75">
      <c r="A13" s="3" t="s">
        <v>30</v>
      </c>
      <c r="B13" s="28">
        <f>+B6</f>
        <v>18999</v>
      </c>
      <c r="C13" s="28">
        <f t="shared" ref="C13:N13" si="4">+C6</f>
        <v>-2602</v>
      </c>
      <c r="D13" s="28">
        <f t="shared" si="4"/>
        <v>23121</v>
      </c>
      <c r="E13" s="28">
        <f t="shared" si="4"/>
        <v>32067</v>
      </c>
      <c r="F13" s="28">
        <f t="shared" si="4"/>
        <v>27000</v>
      </c>
      <c r="G13" s="28">
        <f t="shared" si="4"/>
        <v>-6695</v>
      </c>
      <c r="H13" s="28">
        <f t="shared" si="4"/>
        <v>35042</v>
      </c>
      <c r="I13" s="28">
        <f t="shared" si="4"/>
        <v>2875</v>
      </c>
      <c r="J13" s="28">
        <f t="shared" si="4"/>
        <v>27400</v>
      </c>
      <c r="K13" s="28">
        <f t="shared" si="4"/>
        <v>14500</v>
      </c>
      <c r="L13" s="28">
        <f t="shared" si="4"/>
        <v>-2909.078</v>
      </c>
      <c r="M13" s="28">
        <f t="shared" si="4"/>
        <v>16412.451000000001</v>
      </c>
      <c r="N13" s="28">
        <f t="shared" si="4"/>
        <v>61971</v>
      </c>
      <c r="O13" s="28">
        <f>+O6-125300</f>
        <v>-92503</v>
      </c>
      <c r="P13" s="28">
        <f>+P6-70000</f>
        <v>-41124</v>
      </c>
      <c r="Q13" s="12">
        <f>SUM(B13:P13)</f>
        <v>113554.37299999999</v>
      </c>
      <c r="U13" s="1"/>
      <c r="V13" s="1"/>
      <c r="W13" s="1"/>
      <c r="X13" s="1"/>
      <c r="Y13" s="1"/>
      <c r="Z13" s="1"/>
      <c r="AA13" s="1"/>
      <c r="AB13" s="1"/>
    </row>
    <row r="14" spans="1:28" ht="15.7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U14" s="1"/>
      <c r="V14" s="1"/>
      <c r="W14" s="1"/>
      <c r="X14" s="1"/>
      <c r="Y14" s="1"/>
      <c r="Z14" s="1"/>
      <c r="AA14" s="1"/>
      <c r="AB14" s="1"/>
    </row>
    <row r="15" spans="1:28" ht="15.75">
      <c r="A15" s="13"/>
      <c r="B15" s="14" t="s">
        <v>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5"/>
    </row>
    <row r="16" spans="1:28" ht="15.75">
      <c r="A16" s="21"/>
      <c r="B16" s="21" t="s">
        <v>9</v>
      </c>
      <c r="C16" s="21" t="s">
        <v>10</v>
      </c>
      <c r="D16" s="21" t="s">
        <v>11</v>
      </c>
      <c r="E16" s="21" t="s">
        <v>12</v>
      </c>
      <c r="F16" s="21" t="s">
        <v>13</v>
      </c>
      <c r="G16" s="21" t="s">
        <v>14</v>
      </c>
      <c r="H16" s="21" t="s">
        <v>15</v>
      </c>
      <c r="I16" s="21" t="s">
        <v>16</v>
      </c>
      <c r="J16" s="21" t="s">
        <v>17</v>
      </c>
      <c r="K16" s="21" t="s">
        <v>18</v>
      </c>
      <c r="L16" s="21" t="s">
        <v>19</v>
      </c>
      <c r="M16" s="21" t="s">
        <v>20</v>
      </c>
      <c r="N16" s="22" t="s">
        <v>24</v>
      </c>
      <c r="O16" s="22" t="s">
        <v>26</v>
      </c>
      <c r="P16" s="25" t="s">
        <v>28</v>
      </c>
      <c r="Q16" s="22" t="s">
        <v>21</v>
      </c>
    </row>
    <row r="17" spans="1:19" ht="15.75">
      <c r="A17" s="16" t="s">
        <v>0</v>
      </c>
      <c r="B17" s="18">
        <f>+B6-7137.383</f>
        <v>11861.617</v>
      </c>
      <c r="C17" s="18">
        <f>+C6-20115.133</f>
        <v>-22717.133000000002</v>
      </c>
      <c r="D17" s="18">
        <f>+D6-18167.884</f>
        <v>4953.1160000000018</v>
      </c>
      <c r="E17" s="18">
        <f>+E6-13364.6</f>
        <v>18702.400000000001</v>
      </c>
      <c r="F17" s="18">
        <f>+F6-7603.252</f>
        <v>19396.748</v>
      </c>
      <c r="G17" s="18">
        <f>+G6-21428.083</f>
        <v>-28123.082999999999</v>
      </c>
      <c r="H17" s="18">
        <f>+H6-19353.734</f>
        <v>15688.266</v>
      </c>
      <c r="I17" s="18">
        <f>+I6-14236.931</f>
        <v>-11361.931</v>
      </c>
      <c r="J17" s="18">
        <v>19700</v>
      </c>
      <c r="K17" s="18">
        <v>-7200.7439999999997</v>
      </c>
      <c r="L17" s="18">
        <v>-22509.078000000001</v>
      </c>
      <c r="M17" s="18">
        <v>1994.3620000000001</v>
      </c>
      <c r="N17" s="12">
        <v>46307</v>
      </c>
      <c r="O17" s="12">
        <v>17789</v>
      </c>
      <c r="P17" s="12">
        <v>10833</v>
      </c>
      <c r="Q17" s="12">
        <f>SUM(B17:P17)</f>
        <v>75313.540000000008</v>
      </c>
    </row>
    <row r="18" spans="1:19" ht="15.75">
      <c r="A18" s="16" t="s">
        <v>1</v>
      </c>
      <c r="B18" s="18">
        <v>-673.68600000000004</v>
      </c>
      <c r="C18" s="18">
        <v>-544.5</v>
      </c>
      <c r="D18" s="18">
        <v>4501.393</v>
      </c>
      <c r="E18" s="18">
        <v>3878.0239999999999</v>
      </c>
      <c r="F18" s="18">
        <v>6231.3040000000001</v>
      </c>
      <c r="G18" s="18">
        <v>-1081.585</v>
      </c>
      <c r="H18" s="18">
        <v>8935.1669999999995</v>
      </c>
      <c r="I18" s="18">
        <v>5792.3890000000001</v>
      </c>
      <c r="J18" s="18">
        <v>-3978.5790000000002</v>
      </c>
      <c r="K18" s="18">
        <v>-1363.4549999999999</v>
      </c>
      <c r="L18" s="18">
        <v>-7962.9790000000003</v>
      </c>
      <c r="M18" s="18">
        <v>40036.241999999998</v>
      </c>
      <c r="N18" s="12">
        <f>8930+4581</f>
        <v>13511</v>
      </c>
      <c r="O18" s="12">
        <f>16123+1844</f>
        <v>17967</v>
      </c>
      <c r="P18" s="12">
        <f>20179+2695</f>
        <v>22874</v>
      </c>
      <c r="Q18" s="12">
        <f t="shared" ref="Q18:Q24" si="5">SUM(B18:P18)</f>
        <v>108121.73499999999</v>
      </c>
      <c r="S18" s="6"/>
    </row>
    <row r="19" spans="1:19" ht="15.75">
      <c r="A19" s="16" t="s">
        <v>3</v>
      </c>
      <c r="B19" s="18">
        <v>-2749.127</v>
      </c>
      <c r="C19" s="18">
        <v>-5388.6989999999996</v>
      </c>
      <c r="D19" s="18">
        <v>-452.65300000000002</v>
      </c>
      <c r="E19" s="18">
        <v>728.15800000000002</v>
      </c>
      <c r="F19" s="18">
        <v>560.40800000000002</v>
      </c>
      <c r="G19" s="18">
        <v>-549.53</v>
      </c>
      <c r="H19" s="18">
        <v>-3738.7170000000001</v>
      </c>
      <c r="I19" s="18">
        <v>-4369.7820000000002</v>
      </c>
      <c r="J19" s="18">
        <v>3401.6840000000002</v>
      </c>
      <c r="K19" s="18">
        <v>-7223.8969999999999</v>
      </c>
      <c r="L19" s="18">
        <v>2555.1999999999998</v>
      </c>
      <c r="M19" s="18">
        <v>4704.9030000000002</v>
      </c>
      <c r="N19" s="12">
        <v>-7560</v>
      </c>
      <c r="O19" s="12"/>
      <c r="P19" s="12"/>
      <c r="Q19" s="12">
        <f t="shared" si="5"/>
        <v>-20082.051999999996</v>
      </c>
      <c r="S19" s="6"/>
    </row>
    <row r="20" spans="1:19" ht="15.75">
      <c r="A20" s="16" t="s">
        <v>2</v>
      </c>
      <c r="B20" s="18">
        <v>1134.049</v>
      </c>
      <c r="C20" s="18">
        <v>2786.4119999999998</v>
      </c>
      <c r="D20" s="18">
        <v>-103.08</v>
      </c>
      <c r="E20" s="18">
        <v>4425.951</v>
      </c>
      <c r="F20" s="18">
        <v>4002.0520000000001</v>
      </c>
      <c r="G20" s="18">
        <v>694.01700000000005</v>
      </c>
      <c r="H20" s="18">
        <v>3018.4659999999999</v>
      </c>
      <c r="I20" s="18">
        <v>110.59699999999999</v>
      </c>
      <c r="J20" s="18">
        <v>3056.52</v>
      </c>
      <c r="K20" s="18">
        <v>2396.5590000000002</v>
      </c>
      <c r="L20" s="18">
        <v>2234.5039999999999</v>
      </c>
      <c r="M20" s="18">
        <v>4242.6949999999997</v>
      </c>
      <c r="N20" s="12">
        <v>5839</v>
      </c>
      <c r="O20" s="12">
        <v>6647</v>
      </c>
      <c r="P20" s="12">
        <v>4850</v>
      </c>
      <c r="Q20" s="12">
        <f t="shared" si="5"/>
        <v>45334.741999999998</v>
      </c>
      <c r="S20" s="6"/>
    </row>
    <row r="21" spans="1:19" ht="15.75">
      <c r="A21" s="16" t="s">
        <v>6</v>
      </c>
      <c r="B21" s="18">
        <v>623.35</v>
      </c>
      <c r="C21" s="18">
        <v>2302.9949999999999</v>
      </c>
      <c r="D21" s="18">
        <v>3159.1120000000001</v>
      </c>
      <c r="E21" s="18">
        <v>12475.945</v>
      </c>
      <c r="F21" s="18">
        <v>10863.893</v>
      </c>
      <c r="G21" s="18">
        <v>26686.241000000002</v>
      </c>
      <c r="H21" s="18">
        <v>12024.887000000001</v>
      </c>
      <c r="I21" s="18">
        <v>13524.98</v>
      </c>
      <c r="J21" s="18">
        <v>33302.822999999997</v>
      </c>
      <c r="K21" s="18">
        <v>12905.371999999999</v>
      </c>
      <c r="L21" s="18">
        <v>16887.309000000001</v>
      </c>
      <c r="M21" s="18">
        <v>1634.7470000000001</v>
      </c>
      <c r="N21" s="12">
        <v>9464</v>
      </c>
      <c r="O21" s="12">
        <v>13173</v>
      </c>
      <c r="P21" s="12">
        <v>-30</v>
      </c>
      <c r="Q21" s="12">
        <f t="shared" si="5"/>
        <v>168998.65400000001</v>
      </c>
      <c r="S21" s="6"/>
    </row>
    <row r="22" spans="1:19" ht="0.75" customHeight="1">
      <c r="A22" s="16" t="s">
        <v>8</v>
      </c>
      <c r="B22" s="18">
        <f t="shared" ref="B22:I22" si="6">+B19+B18</f>
        <v>-3422.8130000000001</v>
      </c>
      <c r="C22" s="18">
        <f t="shared" si="6"/>
        <v>-5933.1989999999996</v>
      </c>
      <c r="D22" s="18">
        <f t="shared" si="6"/>
        <v>4048.74</v>
      </c>
      <c r="E22" s="18">
        <f t="shared" si="6"/>
        <v>4606.1819999999998</v>
      </c>
      <c r="F22" s="18">
        <f t="shared" si="6"/>
        <v>6791.7120000000004</v>
      </c>
      <c r="G22" s="18">
        <f t="shared" si="6"/>
        <v>-1631.115</v>
      </c>
      <c r="H22" s="18">
        <f t="shared" si="6"/>
        <v>5196.4499999999989</v>
      </c>
      <c r="I22" s="18">
        <f t="shared" si="6"/>
        <v>1422.607</v>
      </c>
      <c r="J22" s="18">
        <f>+J19+J18</f>
        <v>-576.89499999999998</v>
      </c>
      <c r="K22" s="18">
        <f>+K19+K18</f>
        <v>-8587.351999999999</v>
      </c>
      <c r="L22" s="18">
        <f>+L19+L18</f>
        <v>-5407.7790000000005</v>
      </c>
      <c r="M22" s="18">
        <f>+M19+M18</f>
        <v>44741.144999999997</v>
      </c>
      <c r="N22" s="12">
        <f>+N18+N19</f>
        <v>5951</v>
      </c>
      <c r="O22" s="12">
        <f>+O18+O19</f>
        <v>17967</v>
      </c>
      <c r="P22" s="12">
        <f>+P18+P19</f>
        <v>22874</v>
      </c>
      <c r="Q22" s="12">
        <f t="shared" si="5"/>
        <v>88039.68299999999</v>
      </c>
      <c r="S22" s="6"/>
    </row>
    <row r="23" spans="1:19" ht="15.75">
      <c r="A23" s="17" t="s">
        <v>22</v>
      </c>
      <c r="B23" s="19">
        <f>SUM(B17:B21)</f>
        <v>10196.203</v>
      </c>
      <c r="C23" s="19">
        <f t="shared" ref="C23:Q23" si="7">SUM(C17:C21)</f>
        <v>-23560.925000000003</v>
      </c>
      <c r="D23" s="19">
        <f t="shared" si="7"/>
        <v>12057.888000000003</v>
      </c>
      <c r="E23" s="19">
        <f t="shared" si="7"/>
        <v>40210.478000000003</v>
      </c>
      <c r="F23" s="19">
        <f t="shared" si="7"/>
        <v>41054.404999999999</v>
      </c>
      <c r="G23" s="19">
        <f t="shared" si="7"/>
        <v>-2373.9399999999951</v>
      </c>
      <c r="H23" s="19">
        <f t="shared" si="7"/>
        <v>35928.068999999996</v>
      </c>
      <c r="I23" s="19">
        <f t="shared" si="7"/>
        <v>3696.2529999999988</v>
      </c>
      <c r="J23" s="19">
        <v>50057</v>
      </c>
      <c r="K23" s="19">
        <v>-3497</v>
      </c>
      <c r="L23" s="19">
        <v>-11745</v>
      </c>
      <c r="M23" s="19">
        <v>32405</v>
      </c>
      <c r="N23" s="19">
        <v>46316</v>
      </c>
      <c r="O23" s="19">
        <v>34130</v>
      </c>
      <c r="P23" s="19">
        <v>20395</v>
      </c>
      <c r="Q23" s="19">
        <f t="shared" si="7"/>
        <v>377686.61900000001</v>
      </c>
    </row>
    <row r="24" spans="1:19" ht="15.75">
      <c r="A24" s="3" t="s">
        <v>30</v>
      </c>
      <c r="B24" s="24">
        <f>+B17</f>
        <v>11861.617</v>
      </c>
      <c r="C24" s="24">
        <f t="shared" ref="C24:N24" si="8">+C17</f>
        <v>-22717.133000000002</v>
      </c>
      <c r="D24" s="24">
        <f t="shared" si="8"/>
        <v>4953.1160000000018</v>
      </c>
      <c r="E24" s="24">
        <f t="shared" si="8"/>
        <v>18702.400000000001</v>
      </c>
      <c r="F24" s="24">
        <f t="shared" si="8"/>
        <v>19396.748</v>
      </c>
      <c r="G24" s="24">
        <f t="shared" si="8"/>
        <v>-28123.082999999999</v>
      </c>
      <c r="H24" s="24">
        <f t="shared" si="8"/>
        <v>15688.266</v>
      </c>
      <c r="I24" s="24">
        <f t="shared" si="8"/>
        <v>-11361.931</v>
      </c>
      <c r="J24" s="24">
        <f t="shared" si="8"/>
        <v>19700</v>
      </c>
      <c r="K24" s="24">
        <f t="shared" si="8"/>
        <v>-7200.7439999999997</v>
      </c>
      <c r="L24" s="24">
        <f t="shared" si="8"/>
        <v>-22509.078000000001</v>
      </c>
      <c r="M24" s="24">
        <f t="shared" si="8"/>
        <v>1994.3620000000001</v>
      </c>
      <c r="N24" s="24">
        <f t="shared" si="8"/>
        <v>46307</v>
      </c>
      <c r="O24" s="24">
        <f>+O17-125300</f>
        <v>-107511</v>
      </c>
      <c r="P24" s="24">
        <f>+P17-70000</f>
        <v>-59167</v>
      </c>
      <c r="Q24" s="12">
        <f t="shared" si="5"/>
        <v>-119986.45999999999</v>
      </c>
    </row>
    <row r="27" spans="1:19" ht="15.75">
      <c r="A27" s="13"/>
      <c r="B27" s="14" t="s">
        <v>25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5"/>
    </row>
    <row r="28" spans="1:19" ht="15.75">
      <c r="A28" s="21"/>
      <c r="B28" s="21" t="s">
        <v>9</v>
      </c>
      <c r="C28" s="21" t="s">
        <v>10</v>
      </c>
      <c r="D28" s="21" t="s">
        <v>11</v>
      </c>
      <c r="E28" s="21" t="s">
        <v>12</v>
      </c>
      <c r="F28" s="21" t="s">
        <v>13</v>
      </c>
      <c r="G28" s="21" t="s">
        <v>14</v>
      </c>
      <c r="H28" s="21" t="s">
        <v>15</v>
      </c>
      <c r="I28" s="21" t="s">
        <v>16</v>
      </c>
      <c r="J28" s="21" t="s">
        <v>17</v>
      </c>
      <c r="K28" s="21" t="s">
        <v>18</v>
      </c>
      <c r="L28" s="21" t="s">
        <v>19</v>
      </c>
      <c r="M28" s="27" t="s">
        <v>29</v>
      </c>
      <c r="N28" s="22" t="s">
        <v>24</v>
      </c>
      <c r="O28" s="22" t="s">
        <v>26</v>
      </c>
      <c r="P28" s="25" t="s">
        <v>27</v>
      </c>
      <c r="Q28" s="22" t="s">
        <v>21</v>
      </c>
    </row>
    <row r="29" spans="1:19" ht="15.75">
      <c r="A29" s="16" t="s">
        <v>0</v>
      </c>
      <c r="B29" s="18">
        <v>1861</v>
      </c>
      <c r="C29" s="18">
        <v>1669</v>
      </c>
      <c r="D29" s="18">
        <v>1758</v>
      </c>
      <c r="E29" s="18">
        <v>2147</v>
      </c>
      <c r="F29" s="18">
        <v>2157</v>
      </c>
      <c r="G29" s="18">
        <v>2205</v>
      </c>
      <c r="H29" s="18">
        <v>1933</v>
      </c>
      <c r="I29" s="18">
        <v>2034</v>
      </c>
      <c r="J29" s="18">
        <v>2361</v>
      </c>
      <c r="K29" s="18">
        <v>2045</v>
      </c>
      <c r="L29" s="18">
        <v>2338</v>
      </c>
      <c r="M29" s="18">
        <v>2532</v>
      </c>
      <c r="N29" s="12">
        <v>2671</v>
      </c>
      <c r="O29" s="12"/>
      <c r="P29" s="12"/>
      <c r="Q29" s="12">
        <f t="shared" ref="Q29:Q34" si="9">SUM(B29:N29)</f>
        <v>27711</v>
      </c>
    </row>
    <row r="30" spans="1:19" ht="15.75">
      <c r="A30" s="16" t="s">
        <v>1</v>
      </c>
      <c r="B30" s="18">
        <v>21</v>
      </c>
      <c r="C30" s="18">
        <v>71</v>
      </c>
      <c r="D30" s="18">
        <v>53</v>
      </c>
      <c r="E30" s="18">
        <v>105</v>
      </c>
      <c r="F30" s="18">
        <v>170</v>
      </c>
      <c r="G30" s="18">
        <v>159</v>
      </c>
      <c r="H30" s="18">
        <v>170</v>
      </c>
      <c r="I30" s="18">
        <v>209</v>
      </c>
      <c r="J30" s="18">
        <v>259</v>
      </c>
      <c r="K30" s="18">
        <v>257</v>
      </c>
      <c r="L30" s="18">
        <v>1052</v>
      </c>
      <c r="M30" s="18">
        <v>1708</v>
      </c>
      <c r="N30" s="12">
        <v>906</v>
      </c>
      <c r="O30" s="12"/>
      <c r="P30" s="12"/>
      <c r="Q30" s="12">
        <f t="shared" si="9"/>
        <v>5140</v>
      </c>
      <c r="S30" s="6"/>
    </row>
    <row r="31" spans="1:19" ht="15.75">
      <c r="A31" s="16" t="s">
        <v>3</v>
      </c>
      <c r="B31" s="18">
        <v>9</v>
      </c>
      <c r="C31" s="18">
        <v>9</v>
      </c>
      <c r="D31" s="18">
        <v>11</v>
      </c>
      <c r="E31" s="18">
        <v>16</v>
      </c>
      <c r="F31" s="18">
        <v>21</v>
      </c>
      <c r="G31" s="18">
        <v>36</v>
      </c>
      <c r="H31" s="18">
        <v>88</v>
      </c>
      <c r="I31" s="18">
        <v>423</v>
      </c>
      <c r="J31" s="18">
        <v>489</v>
      </c>
      <c r="K31" s="18">
        <v>273</v>
      </c>
      <c r="L31" s="18">
        <v>326</v>
      </c>
      <c r="M31" s="18">
        <v>259</v>
      </c>
      <c r="N31" s="12">
        <v>177</v>
      </c>
      <c r="O31" s="12"/>
      <c r="P31" s="12"/>
      <c r="Q31" s="12">
        <f t="shared" si="9"/>
        <v>2137</v>
      </c>
      <c r="S31" s="6"/>
    </row>
    <row r="32" spans="1:19" ht="15.75">
      <c r="A32" s="16" t="s">
        <v>2</v>
      </c>
      <c r="B32" s="18">
        <v>46</v>
      </c>
      <c r="C32" s="18">
        <v>60</v>
      </c>
      <c r="D32" s="18">
        <v>68</v>
      </c>
      <c r="E32" s="18">
        <v>96</v>
      </c>
      <c r="F32" s="18">
        <v>90</v>
      </c>
      <c r="G32" s="18">
        <v>105</v>
      </c>
      <c r="H32" s="18">
        <v>108</v>
      </c>
      <c r="I32" s="18">
        <v>116</v>
      </c>
      <c r="J32" s="18">
        <v>250</v>
      </c>
      <c r="K32" s="18">
        <v>371</v>
      </c>
      <c r="L32" s="18">
        <v>487</v>
      </c>
      <c r="M32" s="18">
        <v>521</v>
      </c>
      <c r="N32" s="12">
        <v>378</v>
      </c>
      <c r="O32" s="12"/>
      <c r="P32" s="12"/>
      <c r="Q32" s="12">
        <f t="shared" si="9"/>
        <v>2696</v>
      </c>
      <c r="S32" s="6"/>
    </row>
    <row r="33" spans="1:19" ht="15.75">
      <c r="A33" s="16" t="s">
        <v>6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2"/>
      <c r="O33" s="12"/>
      <c r="P33" s="12"/>
      <c r="Q33" s="12">
        <f t="shared" si="9"/>
        <v>0</v>
      </c>
      <c r="S33" s="6"/>
    </row>
    <row r="34" spans="1:19" ht="0.95" customHeight="1">
      <c r="A34" s="16" t="s">
        <v>8</v>
      </c>
      <c r="B34" s="18">
        <f t="shared" ref="B34:I34" si="10">+B31+B30</f>
        <v>30</v>
      </c>
      <c r="C34" s="18">
        <f t="shared" si="10"/>
        <v>80</v>
      </c>
      <c r="D34" s="18">
        <f t="shared" si="10"/>
        <v>64</v>
      </c>
      <c r="E34" s="18">
        <f t="shared" si="10"/>
        <v>121</v>
      </c>
      <c r="F34" s="18">
        <f t="shared" si="10"/>
        <v>191</v>
      </c>
      <c r="G34" s="18">
        <f t="shared" si="10"/>
        <v>195</v>
      </c>
      <c r="H34" s="18">
        <f t="shared" si="10"/>
        <v>258</v>
      </c>
      <c r="I34" s="18">
        <f t="shared" si="10"/>
        <v>632</v>
      </c>
      <c r="J34" s="18">
        <f>+J31+J30</f>
        <v>748</v>
      </c>
      <c r="K34" s="18">
        <f>+K31+K30</f>
        <v>530</v>
      </c>
      <c r="L34" s="18">
        <f>+L31+L30</f>
        <v>1378</v>
      </c>
      <c r="M34" s="18">
        <f>+M31+M30</f>
        <v>1967</v>
      </c>
      <c r="N34" s="12">
        <f>+N30+N31</f>
        <v>1083</v>
      </c>
      <c r="O34" s="12">
        <f>+O30+O31</f>
        <v>0</v>
      </c>
      <c r="P34" s="12"/>
      <c r="Q34" s="12">
        <f t="shared" si="9"/>
        <v>7277</v>
      </c>
      <c r="S34" s="6"/>
    </row>
    <row r="35" spans="1:19" ht="15.75">
      <c r="A35" s="17" t="s">
        <v>22</v>
      </c>
      <c r="B35" s="19">
        <f>SUM(B29:B33)</f>
        <v>1937</v>
      </c>
      <c r="C35" s="19">
        <f t="shared" ref="C35:Q35" si="11">SUM(C29:C33)</f>
        <v>1809</v>
      </c>
      <c r="D35" s="19">
        <f t="shared" si="11"/>
        <v>1890</v>
      </c>
      <c r="E35" s="19">
        <f t="shared" si="11"/>
        <v>2364</v>
      </c>
      <c r="F35" s="19">
        <f t="shared" si="11"/>
        <v>2438</v>
      </c>
      <c r="G35" s="19">
        <f t="shared" si="11"/>
        <v>2505</v>
      </c>
      <c r="H35" s="19">
        <f t="shared" si="11"/>
        <v>2299</v>
      </c>
      <c r="I35" s="19">
        <f t="shared" si="11"/>
        <v>2782</v>
      </c>
      <c r="J35" s="19">
        <f t="shared" si="11"/>
        <v>3359</v>
      </c>
      <c r="K35" s="19">
        <f t="shared" si="11"/>
        <v>2946</v>
      </c>
      <c r="L35" s="19">
        <f t="shared" si="11"/>
        <v>4203</v>
      </c>
      <c r="M35" s="19">
        <f t="shared" si="11"/>
        <v>5020</v>
      </c>
      <c r="N35" s="19">
        <f t="shared" si="11"/>
        <v>4132</v>
      </c>
      <c r="O35" s="19">
        <f>SUM(O29:O33)</f>
        <v>0</v>
      </c>
      <c r="P35" s="19"/>
      <c r="Q35" s="19">
        <f t="shared" si="11"/>
        <v>37684</v>
      </c>
    </row>
    <row r="37" spans="1:19">
      <c r="A37" s="8"/>
      <c r="B37" s="9"/>
      <c r="C37" s="9"/>
      <c r="D37" s="9"/>
    </row>
    <row r="38" spans="1:19">
      <c r="A38" s="8"/>
      <c r="B38" s="9"/>
      <c r="C38" s="9"/>
      <c r="D38" s="9"/>
    </row>
    <row r="39" spans="1:19">
      <c r="A39" s="8"/>
      <c r="B39" s="9"/>
      <c r="C39" s="9"/>
      <c r="D39" s="9"/>
    </row>
    <row r="40" spans="1:19">
      <c r="A40" s="8"/>
      <c r="B40" s="9"/>
      <c r="C40" s="9"/>
      <c r="D40" s="9"/>
    </row>
    <row r="41" spans="1:19">
      <c r="A41" s="8"/>
      <c r="B41" s="9"/>
      <c r="C41" s="9"/>
      <c r="D41" s="9"/>
      <c r="H41" s="24"/>
    </row>
    <row r="42" spans="1:19">
      <c r="A42" s="8"/>
      <c r="B42" s="9"/>
      <c r="C42" s="9"/>
      <c r="D42" s="9"/>
      <c r="H42" s="24"/>
    </row>
    <row r="43" spans="1:19">
      <c r="A43" s="8"/>
      <c r="B43" s="9"/>
      <c r="C43" s="9"/>
      <c r="D43" s="9"/>
    </row>
    <row r="44" spans="1:19">
      <c r="A44" s="8"/>
      <c r="B44" s="9"/>
      <c r="C44" s="9"/>
      <c r="D44" s="9"/>
    </row>
    <row r="45" spans="1:19">
      <c r="A45" s="8"/>
      <c r="B45" s="9"/>
      <c r="C45" s="9"/>
      <c r="D45" s="9"/>
    </row>
    <row r="46" spans="1:19">
      <c r="A46" s="8"/>
      <c r="B46" s="9"/>
      <c r="C46" s="9"/>
      <c r="D46" s="9"/>
    </row>
    <row r="47" spans="1:19">
      <c r="A47" s="8"/>
      <c r="B47" s="9"/>
      <c r="C47" s="9"/>
      <c r="D47" s="9"/>
    </row>
    <row r="48" spans="1:19">
      <c r="A48" s="8"/>
      <c r="B48" s="9"/>
      <c r="C48" s="9"/>
      <c r="D48" s="9"/>
    </row>
    <row r="49" spans="1:4">
      <c r="A49" s="8"/>
      <c r="B49" s="9"/>
      <c r="C49" s="9"/>
      <c r="D49" s="9"/>
    </row>
    <row r="50" spans="1:4">
      <c r="A50" s="8"/>
      <c r="B50" s="9"/>
      <c r="C50" s="9"/>
      <c r="D50" s="9"/>
    </row>
    <row r="51" spans="1:4">
      <c r="A51" s="8"/>
      <c r="B51" s="9"/>
      <c r="C51" s="9"/>
      <c r="D51" s="9"/>
    </row>
    <row r="52" spans="1:4">
      <c r="A52" s="8"/>
      <c r="B52" s="9"/>
      <c r="C52" s="9"/>
      <c r="D52" s="9"/>
    </row>
    <row r="53" spans="1:4">
      <c r="A53" s="8"/>
      <c r="B53" s="9"/>
      <c r="C53" s="9"/>
      <c r="D53" s="9"/>
    </row>
    <row r="54" spans="1:4">
      <c r="A54" s="8"/>
      <c r="B54" s="9"/>
      <c r="C54" s="9"/>
      <c r="D54" s="9"/>
    </row>
    <row r="55" spans="1:4">
      <c r="A55" s="8"/>
      <c r="B55" s="9"/>
      <c r="C55" s="9"/>
      <c r="D55" s="9"/>
    </row>
    <row r="56" spans="1:4">
      <c r="A56" s="8"/>
      <c r="B56" s="9"/>
      <c r="C56" s="9"/>
      <c r="D56" s="9"/>
    </row>
    <row r="57" spans="1:4">
      <c r="A57" s="8"/>
      <c r="B57" s="9"/>
      <c r="C57" s="9"/>
      <c r="D57" s="9"/>
    </row>
    <row r="58" spans="1:4">
      <c r="A58" s="8"/>
      <c r="B58" s="9"/>
      <c r="C58" s="9"/>
      <c r="D58" s="9"/>
    </row>
    <row r="59" spans="1:4">
      <c r="A59" s="8"/>
      <c r="B59" s="9"/>
      <c r="C59" s="9"/>
      <c r="D59" s="9"/>
    </row>
    <row r="60" spans="1:4">
      <c r="A60" s="8"/>
      <c r="B60" s="9"/>
      <c r="C60" s="9"/>
      <c r="D60" s="9"/>
    </row>
    <row r="61" spans="1:4">
      <c r="A61" s="8"/>
      <c r="B61" s="9"/>
      <c r="C61" s="9"/>
      <c r="D61" s="9"/>
    </row>
    <row r="62" spans="1:4">
      <c r="A62" s="8"/>
      <c r="B62" s="9"/>
      <c r="C62" s="9"/>
      <c r="D62" s="9"/>
    </row>
    <row r="63" spans="1:4">
      <c r="A63" s="8"/>
      <c r="B63" s="9"/>
      <c r="C63" s="9"/>
      <c r="D63" s="9"/>
    </row>
    <row r="64" spans="1:4">
      <c r="A64" s="8"/>
      <c r="B64" s="10"/>
      <c r="C64" s="9"/>
      <c r="D64" s="9"/>
    </row>
    <row r="65" spans="1:4">
      <c r="A65" s="8"/>
      <c r="B65" s="9"/>
      <c r="C65" s="9"/>
      <c r="D65" s="9"/>
    </row>
    <row r="66" spans="1:4">
      <c r="A66" s="8"/>
      <c r="B66" s="9"/>
      <c r="C66" s="9"/>
      <c r="D66" s="9"/>
    </row>
    <row r="67" spans="1:4">
      <c r="A67" s="8"/>
      <c r="B67" s="9"/>
      <c r="C67" s="9"/>
      <c r="D67" s="9"/>
    </row>
    <row r="68" spans="1:4">
      <c r="A68" s="8"/>
      <c r="B68" s="9"/>
      <c r="C68" s="9"/>
      <c r="D68" s="9"/>
    </row>
  </sheetData>
  <phoneticPr fontId="14" type="noConversion"/>
  <pageMargins left="0.25" right="0.25" top="1" bottom="1" header="0.5" footer="0.5"/>
  <pageSetup scale="7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36">
    <pageSetUpPr fitToPage="1"/>
  </sheetPr>
  <dimension ref="A1:H31"/>
  <sheetViews>
    <sheetView workbookViewId="0">
      <selection activeCell="I21" sqref="I21"/>
    </sheetView>
  </sheetViews>
  <sheetFormatPr defaultRowHeight="12.75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</cols>
  <sheetData>
    <row r="1" spans="1:8" ht="33.75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40" t="s">
        <v>50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3.25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1" spans="1:1" ht="14.25">
      <c r="A31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32">
    <pageSetUpPr fitToPage="1"/>
  </sheetPr>
  <dimension ref="A1:H36"/>
  <sheetViews>
    <sheetView tabSelected="1" topLeftCell="A3" workbookViewId="0">
      <selection activeCell="I19" sqref="I19"/>
    </sheetView>
  </sheetViews>
  <sheetFormatPr defaultRowHeight="12.75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</cols>
  <sheetData>
    <row r="1" spans="1:8" ht="33.75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39" t="s">
        <v>33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 s="23" customFormat="1">
      <c r="D4" s="11"/>
      <c r="E4" s="11"/>
      <c r="F4" s="11"/>
      <c r="G4" s="11"/>
      <c r="H4" s="11"/>
    </row>
    <row r="5" spans="1:8" ht="23.25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6" spans="1:1" ht="14.25">
      <c r="A36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29">
    <pageSetUpPr fitToPage="1"/>
  </sheetPr>
  <dimension ref="A1:H36"/>
  <sheetViews>
    <sheetView workbookViewId="0">
      <selection activeCell="A36" sqref="A36"/>
    </sheetView>
  </sheetViews>
  <sheetFormatPr defaultRowHeight="12.75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</cols>
  <sheetData>
    <row r="1" spans="1:8" ht="33.75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39" t="s">
        <v>34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 s="23" customFormat="1">
      <c r="D4" s="11"/>
      <c r="E4" s="11"/>
      <c r="F4" s="11"/>
      <c r="G4" s="11"/>
      <c r="H4" s="11"/>
    </row>
    <row r="5" spans="1:8" ht="23.25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6" spans="1:1" ht="14.25">
      <c r="A36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17">
    <pageSetUpPr fitToPage="1"/>
  </sheetPr>
  <dimension ref="A1:H7"/>
  <sheetViews>
    <sheetView workbookViewId="0">
      <selection sqref="A1:H1"/>
    </sheetView>
  </sheetViews>
  <sheetFormatPr defaultRowHeight="12.75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</cols>
  <sheetData>
    <row r="1" spans="1:8" ht="33.75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40" t="s">
        <v>1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3.25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6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18">
    <pageSetUpPr fitToPage="1"/>
  </sheetPr>
  <dimension ref="A1:H7"/>
  <sheetViews>
    <sheetView workbookViewId="0">
      <selection sqref="A1:H1"/>
    </sheetView>
  </sheetViews>
  <sheetFormatPr defaultRowHeight="12.75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</cols>
  <sheetData>
    <row r="1" spans="1:8" ht="33.75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40" t="s">
        <v>1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3.25">
      <c r="A5" s="35" t="s">
        <v>5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19">
    <pageSetUpPr fitToPage="1"/>
  </sheetPr>
  <dimension ref="A1:H7"/>
  <sheetViews>
    <sheetView workbookViewId="0">
      <selection sqref="A1:H1"/>
    </sheetView>
  </sheetViews>
  <sheetFormatPr defaultRowHeight="12.75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</cols>
  <sheetData>
    <row r="1" spans="1:8" ht="33.75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40" t="s">
        <v>3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3.25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20">
    <pageSetUpPr fitToPage="1"/>
  </sheetPr>
  <dimension ref="A1:H7"/>
  <sheetViews>
    <sheetView workbookViewId="0">
      <selection sqref="A1:H1"/>
    </sheetView>
  </sheetViews>
  <sheetFormatPr defaultRowHeight="12.75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</cols>
  <sheetData>
    <row r="1" spans="1:8" ht="33.75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40" t="s">
        <v>3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>
      <c r="D4" s="11"/>
      <c r="E4" s="11"/>
      <c r="F4" s="11"/>
      <c r="G4" s="11"/>
      <c r="H4" s="11"/>
    </row>
    <row r="5" spans="1:8" ht="23.25">
      <c r="A5" s="35" t="s">
        <v>5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6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31">
    <pageSetUpPr fitToPage="1"/>
  </sheetPr>
  <dimension ref="A1:H36"/>
  <sheetViews>
    <sheetView topLeftCell="A9" workbookViewId="0">
      <selection activeCell="A36" sqref="A36"/>
    </sheetView>
  </sheetViews>
  <sheetFormatPr defaultRowHeight="12.75"/>
  <cols>
    <col min="2" max="2" width="28.7109375" customWidth="1"/>
    <col min="3" max="3" width="5" customWidth="1"/>
    <col min="5" max="5" width="28.7109375" customWidth="1"/>
    <col min="6" max="6" width="5" customWidth="1"/>
    <col min="8" max="8" width="28.7109375" customWidth="1"/>
  </cols>
  <sheetData>
    <row r="1" spans="1:8" ht="33.75">
      <c r="A1" s="38" t="s">
        <v>4</v>
      </c>
      <c r="B1" s="38"/>
      <c r="C1" s="38"/>
      <c r="D1" s="38"/>
      <c r="E1" s="38"/>
      <c r="F1" s="38"/>
      <c r="G1" s="38"/>
      <c r="H1" s="38"/>
    </row>
    <row r="2" spans="1:8" ht="30" customHeight="1">
      <c r="A2" s="39" t="s">
        <v>47</v>
      </c>
      <c r="B2" s="40"/>
      <c r="C2" s="40"/>
      <c r="D2" s="40"/>
      <c r="E2" s="40"/>
      <c r="F2" s="40"/>
      <c r="G2" s="40"/>
      <c r="H2" s="40"/>
    </row>
    <row r="3" spans="1:8" ht="30" customHeight="1">
      <c r="A3" s="40" t="s">
        <v>23</v>
      </c>
      <c r="B3" s="40"/>
      <c r="C3" s="40"/>
      <c r="D3" s="40"/>
      <c r="E3" s="40"/>
      <c r="F3" s="40"/>
      <c r="G3" s="40"/>
      <c r="H3" s="40"/>
    </row>
    <row r="4" spans="1:8" s="23" customFormat="1">
      <c r="D4" s="11"/>
      <c r="E4" s="11"/>
      <c r="F4" s="11"/>
      <c r="G4" s="11"/>
      <c r="H4" s="11"/>
    </row>
    <row r="5" spans="1:8" ht="23.25">
      <c r="A5" s="35" t="s">
        <v>7</v>
      </c>
      <c r="B5" s="36"/>
      <c r="C5" s="36"/>
      <c r="D5" s="36"/>
      <c r="E5" s="36"/>
      <c r="F5" s="36"/>
      <c r="G5" s="36"/>
      <c r="H5" s="37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  <row r="36" spans="1:1" ht="14.25">
      <c r="A36" s="26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19</vt:i4>
      </vt:variant>
    </vt:vector>
  </HeadingPairs>
  <TitlesOfParts>
    <vt:vector size="39" baseType="lpstr">
      <vt:lpstr>C&amp;P comm</vt:lpstr>
      <vt:lpstr>Actuals</vt:lpstr>
      <vt:lpstr>Crude - Physical</vt:lpstr>
      <vt:lpstr>Crude - Financial</vt:lpstr>
      <vt:lpstr>Coal</vt:lpstr>
      <vt:lpstr>Coal2</vt:lpstr>
      <vt:lpstr>Emissions</vt:lpstr>
      <vt:lpstr>Emissions2</vt:lpstr>
      <vt:lpstr>Crude - Mgmt</vt:lpstr>
      <vt:lpstr>Distillates</vt:lpstr>
      <vt:lpstr>Fuel Oil</vt:lpstr>
      <vt:lpstr>Gasoline</vt:lpstr>
      <vt:lpstr>LPG</vt:lpstr>
      <vt:lpstr>Petchem</vt:lpstr>
      <vt:lpstr>Pan Nat</vt:lpstr>
      <vt:lpstr>Finland</vt:lpstr>
      <vt:lpstr>FGH</vt:lpstr>
      <vt:lpstr>Other</vt:lpstr>
      <vt:lpstr>Orig</vt:lpstr>
      <vt:lpstr>Timber</vt:lpstr>
      <vt:lpstr>Actuals!Print_Area</vt:lpstr>
      <vt:lpstr>Coal!Print_Area</vt:lpstr>
      <vt:lpstr>Coal2!Print_Area</vt:lpstr>
      <vt:lpstr>'Crude - Financial'!Print_Area</vt:lpstr>
      <vt:lpstr>'Crude - Mgmt'!Print_Area</vt:lpstr>
      <vt:lpstr>'Crude - Physical'!Print_Area</vt:lpstr>
      <vt:lpstr>Distillates!Print_Area</vt:lpstr>
      <vt:lpstr>Emissions!Print_Area</vt:lpstr>
      <vt:lpstr>Emissions2!Print_Area</vt:lpstr>
      <vt:lpstr>FGH!Print_Area</vt:lpstr>
      <vt:lpstr>Finland!Print_Area</vt:lpstr>
      <vt:lpstr>'Fuel Oil'!Print_Area</vt:lpstr>
      <vt:lpstr>Gasoline!Print_Area</vt:lpstr>
      <vt:lpstr>LPG!Print_Area</vt:lpstr>
      <vt:lpstr>Orig!Print_Area</vt:lpstr>
      <vt:lpstr>Other!Print_Area</vt:lpstr>
      <vt:lpstr>'Pan Nat'!Print_Area</vt:lpstr>
      <vt:lpstr>Petchem!Print_Area</vt:lpstr>
      <vt:lpstr>Timber!Print_Area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Jan Havlíček</cp:lastModifiedBy>
  <cp:lastPrinted>2001-10-09T21:50:10Z</cp:lastPrinted>
  <dcterms:created xsi:type="dcterms:W3CDTF">1996-10-14T23:33:28Z</dcterms:created>
  <dcterms:modified xsi:type="dcterms:W3CDTF">2023-09-10T15:10:14Z</dcterms:modified>
</cp:coreProperties>
</file>