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59535A-3D34-4550-A04C-BCDF575E2D01}" xr6:coauthVersionLast="47" xr6:coauthVersionMax="47" xr10:uidLastSave="{00000000-0000-0000-0000-000000000000}"/>
  <bookViews>
    <workbookView xWindow="-120" yWindow="-120" windowWidth="38640" windowHeight="15720" tabRatio="599" activeTab="1"/>
  </bookViews>
  <sheets>
    <sheet name="Budget" sheetId="4" r:id="rId1"/>
    <sheet name="Schedule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F11" i="4"/>
  <c r="H12" i="4"/>
  <c r="H13" i="4"/>
  <c r="H14" i="4"/>
  <c r="B17" i="4"/>
  <c r="F17" i="4"/>
  <c r="H18" i="4"/>
  <c r="H19" i="4"/>
  <c r="H20" i="4"/>
  <c r="H21" i="4"/>
  <c r="H22" i="4"/>
  <c r="B23" i="4"/>
  <c r="H23" i="4"/>
  <c r="F26" i="4"/>
  <c r="B27" i="4"/>
  <c r="F27" i="4"/>
  <c r="F28" i="4"/>
  <c r="B29" i="4"/>
  <c r="F29" i="4"/>
</calcChain>
</file>

<file path=xl/sharedStrings.xml><?xml version="1.0" encoding="utf-8"?>
<sst xmlns="http://schemas.openxmlformats.org/spreadsheetml/2006/main" count="73" uniqueCount="66">
  <si>
    <t>Description</t>
  </si>
  <si>
    <t>Cost JPY</t>
  </si>
  <si>
    <t xml:space="preserve">Carpet </t>
  </si>
  <si>
    <t>Tenant Improvement (Interior/Mechanical/Electrical work)</t>
  </si>
  <si>
    <t>Security</t>
  </si>
  <si>
    <t xml:space="preserve">     Trading Desks (56 desks @Yen 347,322)</t>
  </si>
  <si>
    <t>Movers</t>
  </si>
  <si>
    <t xml:space="preserve">     Other Furniture</t>
  </si>
  <si>
    <t>Professional fees</t>
  </si>
  <si>
    <t xml:space="preserve">     Interior Design</t>
  </si>
  <si>
    <t xml:space="preserve">     Cabling</t>
  </si>
  <si>
    <t xml:space="preserve">     UPS</t>
  </si>
  <si>
    <t xml:space="preserve">     Rack</t>
  </si>
  <si>
    <t xml:space="preserve">     Other AV Equipment</t>
  </si>
  <si>
    <t>IT</t>
  </si>
  <si>
    <t xml:space="preserve">       Cabling</t>
  </si>
  <si>
    <t xml:space="preserve">       PBX New Phones</t>
  </si>
  <si>
    <t xml:space="preserve">Current Space </t>
  </si>
  <si>
    <t xml:space="preserve">       Plasma Display Relocation</t>
  </si>
  <si>
    <t>New Space + Existing Public Space</t>
  </si>
  <si>
    <t>Total (JPY)</t>
  </si>
  <si>
    <t>Cost in US $ (US$= JPY120)</t>
  </si>
  <si>
    <t>/square meter</t>
  </si>
  <si>
    <t>1 Tenant Improvement (TI) M&amp;E, HVAC incl.</t>
  </si>
  <si>
    <t>2 IT</t>
  </si>
  <si>
    <t>3 Furniture</t>
  </si>
  <si>
    <t>4 Movers (box move/staging)</t>
  </si>
  <si>
    <t>Assumption</t>
  </si>
  <si>
    <t>All the above costs exclude consumption tax</t>
  </si>
  <si>
    <t xml:space="preserve">      384,000/table x 8 = 3,072,000 (Price still negotiable)</t>
  </si>
  <si>
    <t xml:space="preserve">      31,850/chari x 48 = 1,528,800 (Price still negotiable)</t>
  </si>
  <si>
    <t>3-d Meeting room furniture - based on current Inter Office furniture</t>
  </si>
  <si>
    <t xml:space="preserve">       d Meeting room/Public area </t>
  </si>
  <si>
    <t xml:space="preserve">      File cabinets with white board @409,800 x 3sets = 1,229,400 (Price still negotiable)</t>
  </si>
  <si>
    <t xml:space="preserve">      Partitions with white board @204,870/unit x 2sets = 409,740 (Price still negotiable)</t>
  </si>
  <si>
    <t>square meter</t>
  </si>
  <si>
    <t>6 Contingency 10% of project Cost</t>
  </si>
  <si>
    <t>Preliminary</t>
  </si>
  <si>
    <t xml:space="preserve">       a Trading Desks</t>
  </si>
  <si>
    <t xml:space="preserve"> </t>
  </si>
  <si>
    <r>
      <t xml:space="preserve">3-c </t>
    </r>
    <r>
      <rPr>
        <sz val="8"/>
        <rFont val="Times New Roman"/>
        <family val="1"/>
      </rPr>
      <t xml:space="preserve">Pedestals(Knoll) @30,000/unit x 64 = 1,920,000 (SBFI: 47,700/pedestal) </t>
    </r>
  </si>
  <si>
    <t>&lt;A&gt; Expense for office build-out (Current Space)</t>
  </si>
  <si>
    <t>&lt;B&gt; Budget for office build-out (New Space+Existing Public Space)</t>
  </si>
  <si>
    <t xml:space="preserve">(346 + 82.8) square meter </t>
  </si>
  <si>
    <t xml:space="preserve">     AV Equipment PDP</t>
  </si>
  <si>
    <t>Furniture</t>
  </si>
  <si>
    <t xml:space="preserve">       b  Chairs (64 chairs @Yen 74,500)</t>
  </si>
  <si>
    <t xml:space="preserve">       c  Pedestals/file cabinets/whiteboards, misc. etc.</t>
  </si>
  <si>
    <t>Cost per square meter</t>
  </si>
  <si>
    <t>3-b Chairs- Herman Miller Aeron chairs quoted at 74,500 per chair (the same price as last year)</t>
  </si>
  <si>
    <t xml:space="preserve">     Project Management (Fox Co.)</t>
  </si>
  <si>
    <t>5 Professional Fees (Jones Lang Lassale)</t>
  </si>
  <si>
    <t>3-a Trading desks estimate based on (Knoll) JPY231,200  per desk including delivery and installation (v.s. SBFI:JPY289,100/desk)</t>
  </si>
  <si>
    <t>Revised (after meetings/negotiation)</t>
  </si>
  <si>
    <t>Project Schedule (Outline)</t>
  </si>
  <si>
    <t>1 week of Oct.</t>
  </si>
  <si>
    <t>1 week of Dec.</t>
  </si>
  <si>
    <t>4 week of November</t>
  </si>
  <si>
    <t>September 21</t>
  </si>
  <si>
    <t>September 28</t>
  </si>
  <si>
    <t>: Deadline for ordering Furniture</t>
  </si>
  <si>
    <t>: Deadline for placing order of A/C</t>
  </si>
  <si>
    <t xml:space="preserve">  Deadline for ordering construction parts (Ceiling board, OA floor, Doors/Frames, etc.)</t>
  </si>
  <si>
    <t>: Commence Construction (Interior, Electric, A/C)</t>
  </si>
  <si>
    <t>: Completion of construction/installation/testing</t>
  </si>
  <si>
    <t>: Start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</si>
</sst>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Times New Roman"/>
      <family val="1"/>
    </font>
    <font>
      <b/>
      <i/>
      <sz val="8"/>
      <color indexed="12"/>
      <name val="Times New Roman"/>
      <family val="1"/>
    </font>
    <font>
      <b/>
      <sz val="8"/>
      <color indexed="61"/>
      <name val="Times New Roman"/>
      <family val="1"/>
    </font>
    <font>
      <b/>
      <sz val="8"/>
      <name val="Times New Roman"/>
      <family val="1"/>
    </font>
    <font>
      <i/>
      <u/>
      <sz val="8"/>
      <name val="Times New Roman"/>
      <family val="1"/>
    </font>
    <font>
      <b/>
      <i/>
      <u/>
      <sz val="8"/>
      <name val="Times New Roman"/>
      <family val="1"/>
    </font>
    <font>
      <sz val="8"/>
      <color indexed="10"/>
      <name val="Times New Roman"/>
      <family val="1"/>
    </font>
    <font>
      <b/>
      <sz val="8"/>
      <color indexed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Border="1"/>
    <xf numFmtId="3" fontId="4" fillId="0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3" fontId="2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1" fillId="0" borderId="0" xfId="0" applyNumberFormat="1" applyFont="1" applyAlignment="1">
      <alignment horizontal="left"/>
    </xf>
    <xf numFmtId="0" fontId="4" fillId="0" borderId="0" xfId="0" applyFont="1"/>
    <xf numFmtId="3" fontId="1" fillId="0" borderId="3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4" fillId="3" borderId="5" xfId="0" applyNumberFormat="1" applyFont="1" applyFill="1" applyBorder="1" applyAlignment="1">
      <alignment horizontal="right"/>
    </xf>
    <xf numFmtId="3" fontId="6" fillId="0" borderId="6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4" borderId="1" xfId="0" applyFont="1" applyFill="1" applyBorder="1" applyAlignment="1">
      <alignment horizontal="right"/>
    </xf>
    <xf numFmtId="3" fontId="1" fillId="4" borderId="4" xfId="0" applyNumberFormat="1" applyFont="1" applyFill="1" applyBorder="1" applyAlignment="1">
      <alignment horizontal="right"/>
    </xf>
    <xf numFmtId="3" fontId="4" fillId="4" borderId="7" xfId="0" applyNumberFormat="1" applyFont="1" applyFill="1" applyBorder="1" applyAlignment="1">
      <alignment horizontal="right"/>
    </xf>
    <xf numFmtId="3" fontId="4" fillId="5" borderId="8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right"/>
    </xf>
    <xf numFmtId="3" fontId="4" fillId="0" borderId="0" xfId="0" applyNumberFormat="1" applyFont="1" applyAlignment="1">
      <alignment horizontal="left"/>
    </xf>
    <xf numFmtId="3" fontId="1" fillId="5" borderId="9" xfId="0" applyNumberFormat="1" applyFont="1" applyFill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0" fontId="4" fillId="3" borderId="12" xfId="0" applyFont="1" applyFill="1" applyBorder="1" applyAlignment="1">
      <alignment horizontal="center"/>
    </xf>
    <xf numFmtId="0" fontId="6" fillId="0" borderId="13" xfId="0" applyFont="1" applyBorder="1"/>
    <xf numFmtId="0" fontId="4" fillId="0" borderId="14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left"/>
    </xf>
    <xf numFmtId="0" fontId="7" fillId="0" borderId="14" xfId="0" applyFont="1" applyBorder="1"/>
    <xf numFmtId="15" fontId="4" fillId="0" borderId="0" xfId="0" applyNumberFormat="1" applyFont="1" applyAlignment="1">
      <alignment horizontal="right"/>
    </xf>
    <xf numFmtId="15" fontId="4" fillId="0" borderId="0" xfId="0" applyNumberFormat="1" applyFont="1"/>
    <xf numFmtId="3" fontId="7" fillId="0" borderId="0" xfId="0" applyNumberFormat="1" applyFont="1" applyAlignment="1">
      <alignment horizontal="left"/>
    </xf>
    <xf numFmtId="3" fontId="3" fillId="0" borderId="0" xfId="0" applyNumberFormat="1" applyFont="1" applyBorder="1" applyAlignment="1">
      <alignment horizontal="left"/>
    </xf>
    <xf numFmtId="0" fontId="4" fillId="0" borderId="16" xfId="0" applyFont="1" applyBorder="1"/>
    <xf numFmtId="0" fontId="3" fillId="0" borderId="18" xfId="0" applyFont="1" applyBorder="1" applyAlignment="1">
      <alignment horizontal="right"/>
    </xf>
    <xf numFmtId="4" fontId="3" fillId="0" borderId="19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0" fontId="6" fillId="0" borderId="14" xfId="0" applyFont="1" applyBorder="1"/>
    <xf numFmtId="3" fontId="6" fillId="0" borderId="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right"/>
    </xf>
    <xf numFmtId="3" fontId="8" fillId="0" borderId="21" xfId="0" applyNumberFormat="1" applyFont="1" applyBorder="1" applyAlignment="1">
      <alignment horizontal="right"/>
    </xf>
    <xf numFmtId="3" fontId="4" fillId="2" borderId="22" xfId="0" applyNumberFormat="1" applyFont="1" applyFill="1" applyBorder="1" applyAlignment="1">
      <alignment horizontal="right"/>
    </xf>
    <xf numFmtId="3" fontId="2" fillId="0" borderId="0" xfId="0" applyNumberFormat="1" applyFont="1"/>
    <xf numFmtId="3" fontId="4" fillId="0" borderId="0" xfId="0" applyNumberFormat="1" applyFont="1"/>
    <xf numFmtId="3" fontId="4" fillId="3" borderId="5" xfId="0" applyNumberFormat="1" applyFont="1" applyFill="1" applyBorder="1" applyAlignment="1">
      <alignment horizontal="center"/>
    </xf>
    <xf numFmtId="3" fontId="3" fillId="0" borderId="17" xfId="0" applyNumberFormat="1" applyFont="1" applyBorder="1" applyAlignment="1">
      <alignment horizontal="right"/>
    </xf>
    <xf numFmtId="3" fontId="4" fillId="0" borderId="0" xfId="0" applyNumberFormat="1" applyFont="1" applyBorder="1"/>
    <xf numFmtId="3" fontId="1" fillId="0" borderId="0" xfId="0" applyNumberFormat="1" applyFont="1" applyBorder="1"/>
    <xf numFmtId="3" fontId="1" fillId="0" borderId="0" xfId="0" applyNumberFormat="1" applyFont="1" applyBorder="1" applyAlignment="1">
      <alignment horizontal="left"/>
    </xf>
    <xf numFmtId="3" fontId="7" fillId="0" borderId="0" xfId="0" applyNumberFormat="1" applyFont="1" applyBorder="1"/>
    <xf numFmtId="3" fontId="1" fillId="0" borderId="0" xfId="0" applyNumberFormat="1" applyFont="1"/>
    <xf numFmtId="0" fontId="4" fillId="3" borderId="26" xfId="0" applyFont="1" applyFill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3" fontId="4" fillId="2" borderId="27" xfId="0" applyNumberFormat="1" applyFont="1" applyFill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0" fontId="1" fillId="0" borderId="28" xfId="0" applyFont="1" applyBorder="1"/>
    <xf numFmtId="0" fontId="1" fillId="2" borderId="29" xfId="0" applyFont="1" applyFill="1" applyBorder="1"/>
    <xf numFmtId="38" fontId="1" fillId="0" borderId="28" xfId="0" applyNumberFormat="1" applyFont="1" applyBorder="1"/>
    <xf numFmtId="1" fontId="1" fillId="0" borderId="28" xfId="0" applyNumberFormat="1" applyFont="1" applyBorder="1"/>
    <xf numFmtId="16" fontId="0" fillId="0" borderId="0" xfId="0" applyNumberFormat="1"/>
    <xf numFmtId="49" fontId="0" fillId="0" borderId="0" xfId="0" applyNumberFormat="1"/>
    <xf numFmtId="0" fontId="9" fillId="0" borderId="0" xfId="0" applyFont="1"/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" fontId="6" fillId="0" borderId="23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2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E41" sqref="E41:E44"/>
    </sheetView>
  </sheetViews>
  <sheetFormatPr defaultRowHeight="11.25" x14ac:dyDescent="0.2"/>
  <cols>
    <col min="1" max="1" width="41.7109375" style="15" customWidth="1"/>
    <col min="2" max="2" width="9.85546875" style="27" customWidth="1"/>
    <col min="3" max="3" width="9.7109375" style="20" customWidth="1"/>
    <col min="4" max="4" width="34.7109375" style="1" customWidth="1"/>
    <col min="5" max="5" width="11.28515625" style="66" customWidth="1"/>
    <col min="6" max="7" width="10.140625" style="27" customWidth="1"/>
    <col min="8" max="8" width="9.7109375" style="19" customWidth="1"/>
    <col min="9" max="9" width="31.42578125" style="1" customWidth="1"/>
    <col min="10" max="10" width="26.85546875" style="1" customWidth="1"/>
    <col min="11" max="11" width="21.85546875" style="1" customWidth="1"/>
    <col min="12" max="16384" width="9.140625" style="1"/>
  </cols>
  <sheetData>
    <row r="1" spans="1:10" x14ac:dyDescent="0.2">
      <c r="A1" s="12"/>
      <c r="B1" s="23"/>
      <c r="C1" s="23"/>
      <c r="D1" s="2"/>
      <c r="E1" s="58"/>
      <c r="F1" s="23"/>
      <c r="G1" s="23"/>
      <c r="H1" s="18"/>
      <c r="I1" s="2"/>
      <c r="J1" s="3"/>
    </row>
    <row r="2" spans="1:10" x14ac:dyDescent="0.2">
      <c r="A2" s="33" t="s">
        <v>41</v>
      </c>
      <c r="C2" s="27"/>
      <c r="D2" s="16" t="s">
        <v>42</v>
      </c>
      <c r="E2" s="59"/>
      <c r="H2" s="43"/>
      <c r="I2" s="44"/>
      <c r="J2" s="16"/>
    </row>
    <row r="3" spans="1:10" ht="12" thickBot="1" x14ac:dyDescent="0.25">
      <c r="A3" s="12"/>
      <c r="B3" s="23"/>
      <c r="C3" s="23"/>
      <c r="D3" s="4"/>
      <c r="E3" s="12"/>
      <c r="F3" s="23"/>
      <c r="G3" s="23"/>
    </row>
    <row r="4" spans="1:10" x14ac:dyDescent="0.2">
      <c r="A4" s="31" t="s">
        <v>17</v>
      </c>
      <c r="B4" s="32"/>
      <c r="C4" s="34"/>
      <c r="D4" s="37" t="s">
        <v>19</v>
      </c>
      <c r="E4" s="60"/>
      <c r="F4" s="24"/>
      <c r="G4" s="24"/>
      <c r="H4" s="67"/>
      <c r="I4" s="9"/>
    </row>
    <row r="5" spans="1:10" x14ac:dyDescent="0.2">
      <c r="A5" s="49">
        <v>1226.44</v>
      </c>
      <c r="B5" s="46" t="s">
        <v>35</v>
      </c>
      <c r="C5" s="35"/>
      <c r="D5" s="48">
        <v>428.88</v>
      </c>
      <c r="E5" s="61"/>
      <c r="F5" s="79" t="s">
        <v>43</v>
      </c>
      <c r="G5" s="79"/>
      <c r="H5" s="80"/>
      <c r="I5" s="7"/>
    </row>
    <row r="6" spans="1:10" ht="12.75" customHeight="1" x14ac:dyDescent="0.2">
      <c r="A6" s="13" t="s">
        <v>0</v>
      </c>
      <c r="B6" s="25" t="s">
        <v>1</v>
      </c>
      <c r="C6" s="36"/>
      <c r="D6" s="38" t="s">
        <v>0</v>
      </c>
      <c r="E6" s="84" t="s">
        <v>1</v>
      </c>
      <c r="F6" s="85"/>
      <c r="G6" s="85"/>
      <c r="H6" s="86"/>
      <c r="I6" s="8"/>
    </row>
    <row r="7" spans="1:10" x14ac:dyDescent="0.2">
      <c r="A7" s="50"/>
      <c r="B7" s="51"/>
      <c r="C7" s="52"/>
      <c r="D7" s="53"/>
      <c r="E7" s="54" t="s">
        <v>37</v>
      </c>
      <c r="F7" s="81" t="s">
        <v>53</v>
      </c>
      <c r="G7" s="82"/>
      <c r="H7" s="83"/>
      <c r="I7" s="8"/>
    </row>
    <row r="8" spans="1:10" x14ac:dyDescent="0.2">
      <c r="A8" s="14" t="s">
        <v>3</v>
      </c>
      <c r="B8" s="26">
        <v>147000000</v>
      </c>
      <c r="C8" s="35"/>
      <c r="D8" s="39" t="s">
        <v>23</v>
      </c>
      <c r="E8" s="63">
        <v>36000000</v>
      </c>
      <c r="F8" s="55">
        <v>36000000</v>
      </c>
      <c r="G8" s="21"/>
      <c r="H8" s="71"/>
      <c r="I8" s="6"/>
    </row>
    <row r="9" spans="1:10" x14ac:dyDescent="0.2">
      <c r="A9" s="17" t="s">
        <v>2</v>
      </c>
      <c r="B9" s="26">
        <v>8000000</v>
      </c>
      <c r="C9" s="35"/>
      <c r="D9" s="40"/>
      <c r="E9" s="63"/>
      <c r="F9" s="55"/>
      <c r="G9" s="21"/>
      <c r="H9" s="71"/>
      <c r="I9" s="6"/>
    </row>
    <row r="10" spans="1:10" x14ac:dyDescent="0.2">
      <c r="A10" s="17" t="s">
        <v>4</v>
      </c>
      <c r="B10" s="26">
        <v>7645000</v>
      </c>
      <c r="C10" s="35"/>
      <c r="D10" s="40"/>
      <c r="E10" s="63"/>
      <c r="F10" s="55"/>
      <c r="G10" s="21"/>
      <c r="H10" s="71"/>
      <c r="I10" s="6"/>
    </row>
    <row r="11" spans="1:10" x14ac:dyDescent="0.2">
      <c r="A11" s="17" t="s">
        <v>14</v>
      </c>
      <c r="B11" s="26">
        <f>SUM(C12:C16)</f>
        <v>42561760</v>
      </c>
      <c r="C11" s="35"/>
      <c r="D11" s="39" t="s">
        <v>24</v>
      </c>
      <c r="E11" s="62"/>
      <c r="F11" s="55">
        <f>SUM(G12:G14)</f>
        <v>15700000</v>
      </c>
      <c r="G11" s="21"/>
      <c r="H11" s="71"/>
      <c r="I11" s="6"/>
    </row>
    <row r="12" spans="1:10" x14ac:dyDescent="0.2">
      <c r="A12" s="17" t="s">
        <v>10</v>
      </c>
      <c r="B12" s="26"/>
      <c r="C12" s="35">
        <v>19005560</v>
      </c>
      <c r="D12" s="40" t="s">
        <v>15</v>
      </c>
      <c r="E12" s="63">
        <v>11500000</v>
      </c>
      <c r="F12" s="55"/>
      <c r="G12" s="35">
        <v>11300000</v>
      </c>
      <c r="H12" s="75">
        <f>G12-E12</f>
        <v>-200000</v>
      </c>
      <c r="I12" s="6"/>
    </row>
    <row r="13" spans="1:10" x14ac:dyDescent="0.2">
      <c r="A13" s="17" t="s">
        <v>11</v>
      </c>
      <c r="B13" s="26"/>
      <c r="C13" s="35">
        <v>4653000</v>
      </c>
      <c r="D13" s="41" t="s">
        <v>18</v>
      </c>
      <c r="E13" s="64"/>
      <c r="F13" s="55"/>
      <c r="G13" s="35">
        <v>1100000</v>
      </c>
      <c r="H13" s="75">
        <f t="shared" ref="H13:H21" si="0">G13-E13</f>
        <v>1100000</v>
      </c>
      <c r="I13" s="6"/>
    </row>
    <row r="14" spans="1:10" x14ac:dyDescent="0.2">
      <c r="A14" s="17" t="s">
        <v>12</v>
      </c>
      <c r="B14" s="26"/>
      <c r="C14" s="35">
        <v>1903650</v>
      </c>
      <c r="D14" s="40" t="s">
        <v>16</v>
      </c>
      <c r="E14" s="63">
        <v>3300000</v>
      </c>
      <c r="F14" s="55"/>
      <c r="G14" s="35">
        <v>3300000</v>
      </c>
      <c r="H14" s="75">
        <f t="shared" si="0"/>
        <v>0</v>
      </c>
      <c r="I14" s="6"/>
    </row>
    <row r="15" spans="1:10" x14ac:dyDescent="0.2">
      <c r="A15" s="17" t="s">
        <v>44</v>
      </c>
      <c r="B15" s="26"/>
      <c r="C15" s="35">
        <v>10111971</v>
      </c>
      <c r="D15" s="40"/>
      <c r="E15" s="63"/>
      <c r="F15" s="55"/>
      <c r="G15" s="35"/>
      <c r="H15" s="75"/>
      <c r="I15" s="6"/>
    </row>
    <row r="16" spans="1:10" x14ac:dyDescent="0.2">
      <c r="A16" s="17" t="s">
        <v>13</v>
      </c>
      <c r="B16" s="26"/>
      <c r="C16" s="35">
        <v>6887579</v>
      </c>
      <c r="D16" s="40"/>
      <c r="E16" s="63"/>
      <c r="F16" s="55"/>
      <c r="G16" s="35"/>
      <c r="H16" s="75"/>
      <c r="I16" s="6"/>
    </row>
    <row r="17" spans="1:9" x14ac:dyDescent="0.2">
      <c r="A17" s="17" t="s">
        <v>45</v>
      </c>
      <c r="B17" s="26">
        <f>SUM(C18:C19)</f>
        <v>70000000</v>
      </c>
      <c r="C17" s="35"/>
      <c r="D17" s="39" t="s">
        <v>25</v>
      </c>
      <c r="E17" s="62"/>
      <c r="F17" s="55">
        <f>SUM(G18:G21)</f>
        <v>27756740</v>
      </c>
      <c r="G17" s="35"/>
      <c r="H17" s="75"/>
      <c r="I17" s="6"/>
    </row>
    <row r="18" spans="1:9" x14ac:dyDescent="0.2">
      <c r="A18" s="17" t="s">
        <v>5</v>
      </c>
      <c r="B18" s="26"/>
      <c r="C18" s="35">
        <v>19450035</v>
      </c>
      <c r="D18" s="40" t="s">
        <v>38</v>
      </c>
      <c r="E18" s="63">
        <v>18502400</v>
      </c>
      <c r="F18" s="55"/>
      <c r="G18" s="35">
        <v>14796800</v>
      </c>
      <c r="H18" s="75">
        <f t="shared" si="0"/>
        <v>-3705600</v>
      </c>
      <c r="I18" s="6"/>
    </row>
    <row r="19" spans="1:9" x14ac:dyDescent="0.2">
      <c r="A19" s="17" t="s">
        <v>7</v>
      </c>
      <c r="B19" s="26"/>
      <c r="C19" s="35">
        <v>50549965</v>
      </c>
      <c r="D19" s="40" t="s">
        <v>46</v>
      </c>
      <c r="E19" s="63">
        <v>4800000</v>
      </c>
      <c r="F19" s="55"/>
      <c r="G19" s="35">
        <v>4800000</v>
      </c>
      <c r="H19" s="75">
        <f t="shared" si="0"/>
        <v>0</v>
      </c>
      <c r="I19" s="6"/>
    </row>
    <row r="20" spans="1:9" x14ac:dyDescent="0.2">
      <c r="A20" s="17"/>
      <c r="B20" s="26"/>
      <c r="C20" s="35"/>
      <c r="D20" s="42" t="s">
        <v>47</v>
      </c>
      <c r="E20" s="65">
        <v>5700000</v>
      </c>
      <c r="F20" s="56"/>
      <c r="G20" s="68">
        <v>3559140</v>
      </c>
      <c r="H20" s="75">
        <f t="shared" si="0"/>
        <v>-2140860</v>
      </c>
      <c r="I20" s="6"/>
    </row>
    <row r="21" spans="1:9" x14ac:dyDescent="0.2">
      <c r="A21" s="17"/>
      <c r="B21" s="26"/>
      <c r="C21" s="35"/>
      <c r="D21" s="42" t="s">
        <v>32</v>
      </c>
      <c r="E21" s="65">
        <v>4600800</v>
      </c>
      <c r="F21" s="56"/>
      <c r="G21" s="68">
        <v>4600800</v>
      </c>
      <c r="H21" s="75">
        <f t="shared" si="0"/>
        <v>0</v>
      </c>
      <c r="I21" s="6"/>
    </row>
    <row r="22" spans="1:9" x14ac:dyDescent="0.2">
      <c r="A22" s="17" t="s">
        <v>6</v>
      </c>
      <c r="B22" s="26">
        <v>1000000</v>
      </c>
      <c r="C22" s="35"/>
      <c r="D22" s="39" t="s">
        <v>26</v>
      </c>
      <c r="E22" s="63">
        <v>1120000</v>
      </c>
      <c r="F22" s="55">
        <v>500000</v>
      </c>
      <c r="G22" s="35"/>
      <c r="H22" s="75">
        <f>F22-E22</f>
        <v>-620000</v>
      </c>
      <c r="I22" s="6"/>
    </row>
    <row r="23" spans="1:9" x14ac:dyDescent="0.2">
      <c r="A23" s="17" t="s">
        <v>8</v>
      </c>
      <c r="B23" s="26">
        <f>SUM(C24:C25)</f>
        <v>19847127</v>
      </c>
      <c r="C23" s="35"/>
      <c r="D23" s="39" t="s">
        <v>51</v>
      </c>
      <c r="E23" s="63">
        <v>5000000</v>
      </c>
      <c r="F23" s="55">
        <v>3000000</v>
      </c>
      <c r="G23" s="35"/>
      <c r="H23" s="75">
        <f>F23-E23</f>
        <v>-2000000</v>
      </c>
      <c r="I23" s="6"/>
    </row>
    <row r="24" spans="1:9" x14ac:dyDescent="0.2">
      <c r="A24" s="17" t="s">
        <v>9</v>
      </c>
      <c r="B24" s="26"/>
      <c r="C24" s="35">
        <v>6727306</v>
      </c>
      <c r="D24" s="40"/>
      <c r="E24" s="63"/>
      <c r="F24" s="55"/>
      <c r="G24" s="69"/>
      <c r="H24" s="75"/>
      <c r="I24" s="6"/>
    </row>
    <row r="25" spans="1:9" x14ac:dyDescent="0.2">
      <c r="A25" s="17" t="s">
        <v>50</v>
      </c>
      <c r="B25" s="26"/>
      <c r="C25" s="35">
        <v>13119821</v>
      </c>
      <c r="D25" s="40"/>
      <c r="E25" s="63"/>
      <c r="F25" s="55" t="s">
        <v>39</v>
      </c>
      <c r="G25" s="69"/>
      <c r="H25" s="72"/>
      <c r="I25" s="6"/>
    </row>
    <row r="26" spans="1:9" ht="12" thickBot="1" x14ac:dyDescent="0.25">
      <c r="A26" s="17"/>
      <c r="B26" s="26"/>
      <c r="C26" s="35"/>
      <c r="D26" s="47" t="s">
        <v>36</v>
      </c>
      <c r="E26" s="62"/>
      <c r="F26" s="55">
        <f>SUM(F8:F23)*10%</f>
        <v>8295674</v>
      </c>
      <c r="G26" s="69"/>
      <c r="H26" s="74"/>
      <c r="I26" s="6"/>
    </row>
    <row r="27" spans="1:9" ht="12" thickBot="1" x14ac:dyDescent="0.25">
      <c r="A27" s="28" t="s">
        <v>20</v>
      </c>
      <c r="B27" s="29">
        <f>SUM(B8:B25)</f>
        <v>296053887</v>
      </c>
      <c r="C27" s="30"/>
      <c r="D27" s="11" t="s">
        <v>20</v>
      </c>
      <c r="E27" s="22"/>
      <c r="F27" s="57">
        <f>SUM(F8:F26)</f>
        <v>91252414</v>
      </c>
      <c r="G27" s="70"/>
      <c r="H27" s="73"/>
      <c r="I27" s="10"/>
    </row>
    <row r="28" spans="1:9" x14ac:dyDescent="0.2">
      <c r="A28" s="20" t="s">
        <v>48</v>
      </c>
      <c r="B28" s="20">
        <v>241393</v>
      </c>
      <c r="C28" s="15" t="s">
        <v>22</v>
      </c>
      <c r="D28" s="20" t="s">
        <v>48</v>
      </c>
      <c r="E28" s="20"/>
      <c r="F28" s="20">
        <f>F27/D5</f>
        <v>212769.10557731768</v>
      </c>
      <c r="G28" s="15" t="s">
        <v>22</v>
      </c>
      <c r="H28" s="1"/>
      <c r="I28" s="5"/>
    </row>
    <row r="29" spans="1:9" x14ac:dyDescent="0.2">
      <c r="A29" s="20" t="s">
        <v>21</v>
      </c>
      <c r="B29" s="20">
        <f>B27/120</f>
        <v>2467115.7250000001</v>
      </c>
      <c r="D29" s="27" t="s">
        <v>21</v>
      </c>
      <c r="E29" s="27"/>
      <c r="F29" s="27">
        <f>F27/120</f>
        <v>760436.78333333333</v>
      </c>
    </row>
    <row r="30" spans="1:9" x14ac:dyDescent="0.2">
      <c r="A30" s="33" t="s">
        <v>28</v>
      </c>
      <c r="D30" s="33" t="s">
        <v>28</v>
      </c>
      <c r="E30" s="33"/>
    </row>
    <row r="31" spans="1:9" x14ac:dyDescent="0.2">
      <c r="A31" s="1"/>
    </row>
    <row r="32" spans="1:9" x14ac:dyDescent="0.2">
      <c r="A32" s="15" t="s">
        <v>27</v>
      </c>
    </row>
    <row r="33" spans="1:1" x14ac:dyDescent="0.2">
      <c r="A33" s="15" t="s">
        <v>52</v>
      </c>
    </row>
    <row r="34" spans="1:1" x14ac:dyDescent="0.2">
      <c r="A34" s="15" t="s">
        <v>49</v>
      </c>
    </row>
    <row r="35" spans="1:1" x14ac:dyDescent="0.2">
      <c r="A35" s="45" t="s">
        <v>40</v>
      </c>
    </row>
    <row r="36" spans="1:1" x14ac:dyDescent="0.2">
      <c r="A36" s="45" t="s">
        <v>33</v>
      </c>
    </row>
    <row r="37" spans="1:1" x14ac:dyDescent="0.2">
      <c r="A37" s="45" t="s">
        <v>34</v>
      </c>
    </row>
    <row r="38" spans="1:1" x14ac:dyDescent="0.2">
      <c r="A38" s="45" t="s">
        <v>31</v>
      </c>
    </row>
    <row r="39" spans="1:1" x14ac:dyDescent="0.2">
      <c r="A39" s="45" t="s">
        <v>29</v>
      </c>
    </row>
    <row r="40" spans="1:1" x14ac:dyDescent="0.2">
      <c r="A40" s="45" t="s">
        <v>30</v>
      </c>
    </row>
  </sheetData>
  <mergeCells count="3">
    <mergeCell ref="F5:H5"/>
    <mergeCell ref="F7:H7"/>
    <mergeCell ref="E6:H6"/>
  </mergeCells>
  <phoneticPr fontId="0" type="noConversion"/>
  <printOptions horizontalCentered="1" verticalCentered="1"/>
  <pageMargins left="0.25" right="0.25" top="0.5" bottom="0.5" header="0.2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6" sqref="C16"/>
    </sheetView>
  </sheetViews>
  <sheetFormatPr defaultRowHeight="12.75" x14ac:dyDescent="0.2"/>
  <cols>
    <col min="2" max="2" width="8.42578125" customWidth="1"/>
  </cols>
  <sheetData>
    <row r="1" spans="1:3" x14ac:dyDescent="0.2">
      <c r="A1" s="78" t="s">
        <v>54</v>
      </c>
    </row>
    <row r="3" spans="1:3" x14ac:dyDescent="0.2">
      <c r="A3" s="77" t="s">
        <v>58</v>
      </c>
      <c r="C3" t="s">
        <v>61</v>
      </c>
    </row>
    <row r="4" spans="1:3" x14ac:dyDescent="0.2">
      <c r="A4" s="77"/>
    </row>
    <row r="5" spans="1:3" x14ac:dyDescent="0.2">
      <c r="A5" s="77" t="s">
        <v>59</v>
      </c>
      <c r="C5" t="s">
        <v>60</v>
      </c>
    </row>
    <row r="6" spans="1:3" x14ac:dyDescent="0.2">
      <c r="A6" s="76"/>
      <c r="C6" t="s">
        <v>62</v>
      </c>
    </row>
    <row r="7" spans="1:3" x14ac:dyDescent="0.2">
      <c r="A7" s="76"/>
    </row>
    <row r="8" spans="1:3" x14ac:dyDescent="0.2">
      <c r="A8" t="s">
        <v>55</v>
      </c>
      <c r="C8" t="s">
        <v>63</v>
      </c>
    </row>
    <row r="10" spans="1:3" x14ac:dyDescent="0.2">
      <c r="A10" t="s">
        <v>57</v>
      </c>
      <c r="C10" t="s">
        <v>64</v>
      </c>
    </row>
    <row r="12" spans="1:3" x14ac:dyDescent="0.2">
      <c r="A12" t="s">
        <v>56</v>
      </c>
      <c r="C12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Schedule</vt:lpstr>
      <vt:lpstr>Sheet3</vt:lpstr>
    </vt:vector>
  </TitlesOfParts>
  <Company>Jones Lang Lasalle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Keiko Senda</dc:creator>
  <cp:lastModifiedBy>Jan Havlíček</cp:lastModifiedBy>
  <cp:lastPrinted>2001-09-14T05:11:31Z</cp:lastPrinted>
  <dcterms:created xsi:type="dcterms:W3CDTF">2001-07-14T23:03:34Z</dcterms:created>
  <dcterms:modified xsi:type="dcterms:W3CDTF">2023-09-10T15:11:26Z</dcterms:modified>
</cp:coreProperties>
</file>