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0D1408-36BB-40C8-A9A4-2B4049427BF0}" xr6:coauthVersionLast="47" xr6:coauthVersionMax="47" xr10:uidLastSave="{00000000-0000-0000-0000-000000000000}"/>
  <bookViews>
    <workbookView xWindow="-120" yWindow="-120" windowWidth="38640" windowHeight="15720" tabRatio="691"/>
  </bookViews>
  <sheets>
    <sheet name="Sheet1" sheetId="16" r:id="rId1"/>
    <sheet name="Table" sheetId="15" r:id="rId2"/>
    <sheet name="Lines" sheetId="14" r:id="rId3"/>
    <sheet name="Sagarin" sheetId="1" r:id="rId4"/>
    <sheet name="Rush O" sheetId="4" r:id="rId5"/>
    <sheet name="PassO" sheetId="5" r:id="rId6"/>
    <sheet name="TotalO" sheetId="10" r:id="rId7"/>
    <sheet name="ScoringO" sheetId="11" r:id="rId8"/>
    <sheet name="RushingD" sheetId="12" r:id="rId9"/>
    <sheet name="PassD" sheetId="13" r:id="rId10"/>
    <sheet name="TotalD" sheetId="7" r:id="rId11"/>
    <sheet name="ScoringD" sheetId="8" r:id="rId12"/>
  </sheets>
  <definedNames>
    <definedName name="COLLEGE_FOOTBALL" localSheetId="0">Sheet1!$B$3:$F$292</definedName>
    <definedName name="IA_teampass" localSheetId="5">PassO!#REF!</definedName>
    <definedName name="IA_teampass_1" localSheetId="5">PassO!#REF!</definedName>
    <definedName name="IA_teampass_2" localSheetId="5">PassO!$B$3:$Q$120</definedName>
    <definedName name="IA_teampassdef" localSheetId="9">PassD!$B$3:$R$120</definedName>
    <definedName name="IA_teampassdef.html" localSheetId="9">PassD!#REF!</definedName>
    <definedName name="IA_teamrush" localSheetId="2">Lines!$B$1:$E$1</definedName>
    <definedName name="IA_teamrush" localSheetId="4">'Rush O'!#REF!</definedName>
    <definedName name="IA_teamrush" localSheetId="0">Sheet1!#REF!</definedName>
    <definedName name="IA_teamrush_1" localSheetId="2">Lines!#REF!</definedName>
    <definedName name="IA_teamrush_1" localSheetId="4">'Rush O'!#REF!</definedName>
    <definedName name="IA_teamrush_2" localSheetId="2">Lines!$B$3:$B$76</definedName>
    <definedName name="IA_teamrush_2" localSheetId="4">'Rush O'!#REF!</definedName>
    <definedName name="IA_teamrush_3" localSheetId="4">'Rush O'!$B$3:$Q$120</definedName>
    <definedName name="IA_teamrushdef" localSheetId="8">RushingD!$B$3:$Q$120</definedName>
    <definedName name="IA_teamrushdef.html" localSheetId="8">RushingD!#REF!</definedName>
    <definedName name="IA_teamscordef" localSheetId="11">ScoringD!$B$3:$Q$120</definedName>
    <definedName name="IA_teamscordef.html" localSheetId="11">ScoringD!#REF!</definedName>
    <definedName name="IA_teamscoroff" localSheetId="7">ScoringO!$B$3:$Q$120</definedName>
    <definedName name="IA_teamscoroff.html" localSheetId="7">ScoringO!#REF!</definedName>
    <definedName name="IA_teamtotdef" localSheetId="10">TotalD!$B$3:$Q$120</definedName>
    <definedName name="IA_teamtotdef.html" localSheetId="10">TotalD!#REF!</definedName>
    <definedName name="IA_teamtotoff" localSheetId="6">TotalO!$B$3:$Q$120</definedName>
    <definedName name="IA_teamtotoff.html" localSheetId="6">TotalO!#REF!</definedName>
    <definedName name="PassD">PassD!$C$6:$N$120</definedName>
    <definedName name="PassO">PassO!$C$6:$L$120</definedName>
    <definedName name="RushingD">RushingD!$C$6:$I$120</definedName>
    <definedName name="RushO">'Rush O'!$C$6:$I$120</definedName>
    <definedName name="Sagarin1">Sagarin!$C$3:$D$244</definedName>
    <definedName name="ScoringD">ScoringD!$C$6:$M$120</definedName>
    <definedName name="ScoringO">ScoringO!$C$6:$F$120</definedName>
    <definedName name="Table">Table!$B$3:$D$100</definedName>
    <definedName name="TotalD">TotalD!$C$6:$I$120</definedName>
    <definedName name="TotalO">TotalO!$C$6:$I$120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4" l="1"/>
  <c r="G4" i="14"/>
  <c r="H4" i="14"/>
  <c r="E5" i="14"/>
  <c r="G5" i="14"/>
  <c r="H5" i="14"/>
  <c r="E6" i="14"/>
  <c r="G6" i="14"/>
  <c r="H6" i="14"/>
  <c r="E7" i="14"/>
  <c r="G7" i="14"/>
  <c r="H7" i="14"/>
  <c r="E8" i="14"/>
  <c r="G8" i="14"/>
  <c r="H8" i="14"/>
  <c r="E9" i="14"/>
  <c r="G9" i="14"/>
  <c r="H9" i="14"/>
  <c r="E10" i="14"/>
  <c r="G10" i="14"/>
  <c r="H10" i="14"/>
  <c r="E11" i="14"/>
  <c r="G11" i="14"/>
  <c r="H11" i="14"/>
  <c r="E12" i="14"/>
  <c r="G12" i="14"/>
  <c r="H12" i="14"/>
  <c r="E13" i="14"/>
  <c r="G13" i="14"/>
  <c r="H13" i="14"/>
  <c r="E14" i="14"/>
  <c r="G14" i="14"/>
  <c r="H14" i="14"/>
  <c r="E15" i="14"/>
  <c r="G15" i="14"/>
  <c r="H15" i="14"/>
  <c r="E16" i="14"/>
  <c r="G16" i="14"/>
  <c r="H16" i="14"/>
  <c r="E17" i="14"/>
  <c r="G17" i="14"/>
  <c r="H17" i="14"/>
  <c r="E18" i="14"/>
  <c r="G18" i="14"/>
  <c r="H18" i="14"/>
  <c r="E19" i="14"/>
  <c r="G19" i="14"/>
  <c r="H19" i="14"/>
  <c r="E20" i="14"/>
  <c r="G20" i="14"/>
  <c r="H20" i="14"/>
  <c r="E21" i="14"/>
  <c r="G21" i="14"/>
  <c r="H21" i="14"/>
  <c r="E22" i="14"/>
  <c r="G22" i="14"/>
  <c r="H22" i="14"/>
  <c r="E23" i="14"/>
  <c r="G23" i="14"/>
  <c r="H23" i="14"/>
  <c r="E24" i="14"/>
  <c r="G24" i="14"/>
  <c r="H24" i="14"/>
  <c r="E25" i="14"/>
  <c r="G25" i="14"/>
  <c r="H25" i="14"/>
  <c r="E26" i="14"/>
  <c r="G26" i="14"/>
  <c r="H26" i="14"/>
  <c r="E27" i="14"/>
  <c r="G27" i="14"/>
  <c r="H27" i="14"/>
  <c r="E28" i="14"/>
  <c r="G28" i="14"/>
  <c r="H28" i="14"/>
  <c r="E29" i="14"/>
  <c r="G29" i="14"/>
  <c r="H29" i="14"/>
  <c r="E30" i="14"/>
  <c r="G30" i="14"/>
  <c r="H30" i="14"/>
  <c r="E31" i="14"/>
  <c r="G31" i="14"/>
  <c r="H31" i="14"/>
  <c r="E32" i="14"/>
  <c r="G32" i="14"/>
  <c r="H32" i="14"/>
  <c r="E33" i="14"/>
  <c r="G33" i="14"/>
  <c r="H33" i="14"/>
  <c r="E34" i="14"/>
  <c r="G34" i="14"/>
  <c r="H34" i="14"/>
  <c r="E35" i="14"/>
  <c r="G35" i="14"/>
  <c r="H35" i="14"/>
  <c r="E36" i="14"/>
  <c r="G36" i="14"/>
  <c r="H36" i="14"/>
  <c r="E37" i="14"/>
  <c r="G37" i="14"/>
  <c r="H37" i="14"/>
  <c r="E38" i="14"/>
  <c r="G38" i="14"/>
  <c r="H38" i="14"/>
  <c r="E39" i="14"/>
  <c r="G39" i="14"/>
  <c r="H39" i="14"/>
  <c r="E40" i="14"/>
  <c r="G40" i="14"/>
  <c r="H40" i="14"/>
  <c r="E41" i="14"/>
  <c r="G41" i="14"/>
  <c r="H41" i="14"/>
  <c r="E42" i="14"/>
  <c r="G42" i="14"/>
  <c r="H42" i="14"/>
  <c r="E43" i="14"/>
  <c r="G43" i="14"/>
  <c r="H43" i="14"/>
  <c r="E44" i="14"/>
  <c r="G44" i="14"/>
  <c r="H44" i="14"/>
  <c r="E45" i="14"/>
  <c r="G45" i="14"/>
  <c r="H45" i="14"/>
  <c r="E46" i="14"/>
  <c r="G46" i="14"/>
  <c r="H46" i="14"/>
  <c r="E47" i="14"/>
  <c r="G47" i="14"/>
  <c r="H47" i="14"/>
  <c r="E48" i="14"/>
  <c r="G48" i="14"/>
  <c r="H48" i="14"/>
  <c r="E49" i="14"/>
  <c r="G49" i="14"/>
  <c r="H49" i="14"/>
  <c r="E50" i="14"/>
  <c r="G50" i="14"/>
  <c r="H50" i="14"/>
  <c r="E51" i="14"/>
  <c r="G51" i="14"/>
  <c r="H51" i="14"/>
  <c r="E52" i="14"/>
  <c r="G52" i="14"/>
  <c r="H52" i="14"/>
  <c r="G62" i="14"/>
  <c r="H62" i="14"/>
  <c r="J62" i="14"/>
  <c r="K62" i="14"/>
  <c r="G63" i="14"/>
  <c r="H63" i="14"/>
  <c r="J63" i="14"/>
  <c r="K63" i="14"/>
  <c r="G64" i="14"/>
  <c r="H64" i="14"/>
  <c r="J64" i="14"/>
  <c r="K64" i="14"/>
  <c r="G65" i="14"/>
  <c r="H65" i="14"/>
  <c r="J65" i="14"/>
  <c r="K65" i="14"/>
  <c r="G66" i="14"/>
  <c r="H66" i="14"/>
  <c r="J66" i="14"/>
  <c r="K66" i="14"/>
  <c r="G67" i="14"/>
  <c r="H67" i="14"/>
  <c r="J67" i="14"/>
  <c r="K67" i="14"/>
  <c r="G68" i="14"/>
  <c r="H68" i="14"/>
  <c r="J68" i="14"/>
  <c r="K68" i="14"/>
  <c r="G69" i="14"/>
  <c r="H69" i="14"/>
  <c r="J69" i="14"/>
  <c r="K69" i="14"/>
  <c r="G70" i="14"/>
  <c r="H70" i="14"/>
  <c r="J70" i="14"/>
  <c r="K70" i="14"/>
  <c r="G71" i="14"/>
  <c r="H71" i="14"/>
  <c r="J71" i="14"/>
  <c r="K71" i="14"/>
  <c r="G72" i="14"/>
  <c r="H72" i="14"/>
  <c r="J72" i="14"/>
  <c r="K72" i="14"/>
  <c r="G73" i="14"/>
  <c r="H73" i="14"/>
  <c r="J73" i="14"/>
  <c r="K73" i="14"/>
  <c r="G74" i="14"/>
  <c r="H74" i="14"/>
  <c r="J74" i="14"/>
  <c r="K74" i="14"/>
  <c r="G75" i="14"/>
  <c r="H75" i="14"/>
  <c r="J75" i="14"/>
  <c r="K75" i="14"/>
  <c r="F6" i="16"/>
  <c r="H6" i="16"/>
  <c r="I6" i="16"/>
  <c r="J6" i="16"/>
  <c r="K6" i="16"/>
  <c r="L6" i="16"/>
  <c r="M6" i="16"/>
  <c r="N6" i="16"/>
  <c r="O6" i="16"/>
  <c r="P6" i="16"/>
  <c r="Q6" i="16"/>
  <c r="F7" i="16"/>
  <c r="H7" i="16"/>
  <c r="I7" i="16"/>
  <c r="J7" i="16"/>
  <c r="K7" i="16"/>
  <c r="L7" i="16"/>
  <c r="M7" i="16"/>
  <c r="N7" i="16"/>
  <c r="O7" i="16"/>
  <c r="P7" i="16"/>
  <c r="Q7" i="16"/>
  <c r="F8" i="16"/>
  <c r="G8" i="16"/>
  <c r="H8" i="16"/>
  <c r="I8" i="16"/>
  <c r="J8" i="16"/>
  <c r="K8" i="16"/>
  <c r="L8" i="16"/>
  <c r="M8" i="16"/>
  <c r="N8" i="16"/>
  <c r="O8" i="16"/>
  <c r="P8" i="16"/>
  <c r="Q8" i="16"/>
  <c r="F9" i="16"/>
  <c r="G9" i="16"/>
  <c r="H9" i="16"/>
  <c r="I9" i="16"/>
  <c r="J9" i="16"/>
  <c r="K9" i="16"/>
  <c r="L9" i="16"/>
  <c r="M9" i="16"/>
  <c r="N9" i="16"/>
  <c r="O9" i="16"/>
  <c r="P9" i="16"/>
  <c r="Q9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consecutive="1" xl2000="1" url="http://www.wsex.com/line/COLLEGE-FOOTBALL.html" htmlTables="1"/>
  </connection>
  <connection id="2" name="Connection1" type="4" refreshedVersion="0" background="1" saveData="1">
    <webPr consecutive="1" xl2000="1" url="http://www.nss.net/Line.asp" htmlTables="1"/>
  </connection>
  <connection id="3" name="Connection10" type="4" refreshedVersion="0" background="1" saveData="1">
    <webPr parsePre="1" consecutive="1" xl2000="1" url="http://www.ncaa.org/stats/division1%20football/national%20rankings/IA_teamscordef.html" htmlTables="1"/>
  </connection>
  <connection id="4" name="Connection2" type="4" refreshedVersion="0" background="1" saveData="1">
    <webPr parsePre="1" consecutive="1" xl2000="1" url="http://www.nss.net/Line.asp" htmlTables="1"/>
  </connection>
  <connection id="5" name="Connection3" type="4" refreshedVersion="0" background="1" saveData="1">
    <webPr parsePre="1" consecutive="1" xl2000="1" url="http://www.ncaa.org/stats/division1%20football/national%20rankings/IA_teamrush.html" htmlTables="1"/>
  </connection>
  <connection id="6" name="Connection4" type="4" refreshedVersion="0" background="1" saveData="1">
    <webPr parsePre="1" consecutive="1" xl2000="1" url="http://www.ncaa.org/stats/division1%20football/national%20rankings/IA_teampass.html" htmlTables="1"/>
  </connection>
  <connection id="7" name="Connection5" type="4" refreshedVersion="0" background="1" saveData="1">
    <webPr parsePre="1" consecutive="1" xl2000="1" url="http://www.ncaa.org/stats/division1%20football/national%20rankings/IA_teamtotoff.html" htmlTables="1"/>
  </connection>
  <connection id="8" name="Connection6" type="4" refreshedVersion="0" background="1" saveData="1">
    <webPr parsePre="1" consecutive="1" xl2000="1" url="http://www.ncaa.org/stats/division1%20football/national%20rankings/IA_teamscoroff.html" htmlTables="1"/>
  </connection>
  <connection id="9" name="Connection7" type="4" refreshedVersion="0" background="1" saveData="1">
    <webPr parsePre="1" consecutive="1" xl2000="1" url="http://www.ncaa.org/stats/division1%20football/national%20rankings/IA_teamrushdef.html" htmlTables="1"/>
  </connection>
  <connection id="10" name="Connection8" type="4" refreshedVersion="0" background="1" saveData="1">
    <webPr parsePre="1" consecutive="1" xl2000="1" url="http://www.ncaa.org/stats/division1%20football/national%20rankings/IA_teampassdef.html" htmlTables="1"/>
  </connection>
  <connection id="11" name="Connection9" type="4" refreshedVersion="0" background="1" saveData="1">
    <webPr parsePre="1" consecutive="1" xl2000="1" url="http://www.ncaa.org/stats/division1%20football/national%20rankings/IA_teamtotdef.html" htmlTables="1"/>
  </connection>
</connections>
</file>

<file path=xl/sharedStrings.xml><?xml version="1.0" encoding="utf-8"?>
<sst xmlns="http://schemas.openxmlformats.org/spreadsheetml/2006/main" count="1730" uniqueCount="501">
  <si>
    <t>North Texas</t>
  </si>
  <si>
    <t>Baylor</t>
  </si>
  <si>
    <t>Northern Iowa</t>
  </si>
  <si>
    <t>Western Illinois</t>
  </si>
  <si>
    <t>Army</t>
  </si>
  <si>
    <t>Ball St.</t>
  </si>
  <si>
    <t>SMU</t>
  </si>
  <si>
    <t>Delaware</t>
  </si>
  <si>
    <t>Wofford</t>
  </si>
  <si>
    <t>William &amp; Mary</t>
  </si>
  <si>
    <t>Hofstra</t>
  </si>
  <si>
    <t>Portland St.</t>
  </si>
  <si>
    <t>Tulsa</t>
  </si>
  <si>
    <t>Central Michigan</t>
  </si>
  <si>
    <t>Navy</t>
  </si>
  <si>
    <t>Arkansas St.</t>
  </si>
  <si>
    <t>Massachusetts</t>
  </si>
  <si>
    <t>Western Kentucky</t>
  </si>
  <si>
    <t>Murray St.</t>
  </si>
  <si>
    <t>McNeese St.</t>
  </si>
  <si>
    <t>Villanova</t>
  </si>
  <si>
    <t>Illinois St.</t>
  </si>
  <si>
    <t>James Madison</t>
  </si>
  <si>
    <t>Rhode Island</t>
  </si>
  <si>
    <t>Citadel</t>
  </si>
  <si>
    <t>New Hampshire</t>
  </si>
  <si>
    <t>Connecticut</t>
  </si>
  <si>
    <t>Western Carolina</t>
  </si>
  <si>
    <t>Eastern Michigan</t>
  </si>
  <si>
    <t>Tennessee Tech</t>
  </si>
  <si>
    <t>Lehigh</t>
  </si>
  <si>
    <t>NW Louisiana</t>
  </si>
  <si>
    <t>Northern Arizona</t>
  </si>
  <si>
    <t>Sam Houston St.</t>
  </si>
  <si>
    <t>SMS(SW Missouri St.)</t>
  </si>
  <si>
    <t>East Tennessee St.</t>
  </si>
  <si>
    <t>Maine</t>
  </si>
  <si>
    <t>Chattanooga</t>
  </si>
  <si>
    <t>Eastern Illinois</t>
  </si>
  <si>
    <t>Elon</t>
  </si>
  <si>
    <t>Eastern Kentucky</t>
  </si>
  <si>
    <t>Southern Utah</t>
  </si>
  <si>
    <t>SW Texas St.</t>
  </si>
  <si>
    <t>Louisiana-Monroe</t>
  </si>
  <si>
    <t>Stephen F. Austin</t>
  </si>
  <si>
    <t>Montana St.</t>
  </si>
  <si>
    <t>Pennsylvania</t>
  </si>
  <si>
    <t>Cal Poly</t>
  </si>
  <si>
    <t>Kent St.</t>
  </si>
  <si>
    <t>Louisiana-Lafayette</t>
  </si>
  <si>
    <t>Florida A&amp;M</t>
  </si>
  <si>
    <t>No. Carolina A&amp;T</t>
  </si>
  <si>
    <t>Colgate</t>
  </si>
  <si>
    <t>CS Northridge</t>
  </si>
  <si>
    <t>Brown</t>
  </si>
  <si>
    <t>Sacramento St.</t>
  </si>
  <si>
    <t>Northeastern</t>
  </si>
  <si>
    <t>Weber St.</t>
  </si>
  <si>
    <t>Yale</t>
  </si>
  <si>
    <t>Hampton</t>
  </si>
  <si>
    <t>Idaho St.</t>
  </si>
  <si>
    <t>Harvard</t>
  </si>
  <si>
    <t>Southern U.</t>
  </si>
  <si>
    <t>Buffalo</t>
  </si>
  <si>
    <t>Bucknell</t>
  </si>
  <si>
    <t>Florida Atlantic</t>
  </si>
  <si>
    <t>Tennessee St.</t>
  </si>
  <si>
    <t>Jackson St.</t>
  </si>
  <si>
    <t>Liberty</t>
  </si>
  <si>
    <t>Indiana St.</t>
  </si>
  <si>
    <t>Gardner-Webb</t>
  </si>
  <si>
    <t>Kentucky St.</t>
  </si>
  <si>
    <t>Cornell</t>
  </si>
  <si>
    <t>Grambling</t>
  </si>
  <si>
    <t>Saint Mary's-Cal.</t>
  </si>
  <si>
    <t>SE Missouri St.</t>
  </si>
  <si>
    <t>Southern Illinois</t>
  </si>
  <si>
    <t>Jacksonville St.</t>
  </si>
  <si>
    <t>Samford</t>
  </si>
  <si>
    <t>Princeton</t>
  </si>
  <si>
    <t>Bethune-Cookman</t>
  </si>
  <si>
    <t>Delaware St.</t>
  </si>
  <si>
    <t>Texas Southern</t>
  </si>
  <si>
    <t>Alabama A&amp;M</t>
  </si>
  <si>
    <t>Holy Cross</t>
  </si>
  <si>
    <t>Howard</t>
  </si>
  <si>
    <t>Nicholls St.</t>
  </si>
  <si>
    <t>Columbia</t>
  </si>
  <si>
    <t>Dartmouth</t>
  </si>
  <si>
    <t>Towson</t>
  </si>
  <si>
    <t>Ark.-Pine Bluff</t>
  </si>
  <si>
    <t>Drake</t>
  </si>
  <si>
    <t>Lafayette</t>
  </si>
  <si>
    <t>Dayton</t>
  </si>
  <si>
    <t>Fordham</t>
  </si>
  <si>
    <t>Savannah St.</t>
  </si>
  <si>
    <t>Morgan St.</t>
  </si>
  <si>
    <t>So. Carolina St.</t>
  </si>
  <si>
    <t>Albany (NY)</t>
  </si>
  <si>
    <t>VMI</t>
  </si>
  <si>
    <t>Charleston Southern</t>
  </si>
  <si>
    <t>Robert Morris</t>
  </si>
  <si>
    <t>Georgetown</t>
  </si>
  <si>
    <t>Duquesne</t>
  </si>
  <si>
    <t>Alcorn St.</t>
  </si>
  <si>
    <t>Alabama St.</t>
  </si>
  <si>
    <t>Morris Brown</t>
  </si>
  <si>
    <t>Norfolk St.</t>
  </si>
  <si>
    <t>Miss. Valley St.</t>
  </si>
  <si>
    <t>Davidson</t>
  </si>
  <si>
    <t>Morehead St.</t>
  </si>
  <si>
    <t>Valparaiso</t>
  </si>
  <si>
    <t>Tenn.-Martin</t>
  </si>
  <si>
    <t>Prairie View A&amp;M</t>
  </si>
  <si>
    <t>Jacksonville</t>
  </si>
  <si>
    <t>Fairfield</t>
  </si>
  <si>
    <t>Butler</t>
  </si>
  <si>
    <t>San Diego</t>
  </si>
  <si>
    <t>Monmouth-NJ</t>
  </si>
  <si>
    <t>Wagner</t>
  </si>
  <si>
    <t>St. John's</t>
  </si>
  <si>
    <t>Marist</t>
  </si>
  <si>
    <t>Stony Brook</t>
  </si>
  <si>
    <t>Austin Peay</t>
  </si>
  <si>
    <t>Sacred Heart</t>
  </si>
  <si>
    <t>Central Conn. St.</t>
  </si>
  <si>
    <t>St. Peter's</t>
  </si>
  <si>
    <t>La Salle</t>
  </si>
  <si>
    <t>Iona</t>
  </si>
  <si>
    <t>Siena</t>
  </si>
  <si>
    <t>St. Francis-Pa.</t>
  </si>
  <si>
    <t>Canisius</t>
  </si>
  <si>
    <t>Year: 2001</t>
  </si>
  <si>
    <t>Thru: 09/15/01</t>
  </si>
  <si>
    <t>Rank</t>
  </si>
  <si>
    <t>Name</t>
  </si>
  <si>
    <t>Games</t>
  </si>
  <si>
    <t>Carries</t>
  </si>
  <si>
    <t>Net</t>
  </si>
  <si>
    <t>Avg.</t>
  </si>
  <si>
    <t>TDs</t>
  </si>
  <si>
    <t>Ydspg</t>
  </si>
  <si>
    <t>Wins</t>
  </si>
  <si>
    <t>Losses</t>
  </si>
  <si>
    <t>Ties</t>
  </si>
  <si>
    <t>Middle Tenn. St.</t>
  </si>
  <si>
    <t>Ohio</t>
  </si>
  <si>
    <t>Miami (Fla.)</t>
  </si>
  <si>
    <t>Northern Ill.</t>
  </si>
  <si>
    <t>East Caro.</t>
  </si>
  <si>
    <t>Miami (Ohio)</t>
  </si>
  <si>
    <t>Central Mich.</t>
  </si>
  <si>
    <t>Southern California</t>
  </si>
  <si>
    <t>North Carolina St.</t>
  </si>
  <si>
    <t>Western Mich.</t>
  </si>
  <si>
    <t>Eastern Mich.</t>
  </si>
  <si>
    <t>South Fla.</t>
  </si>
  <si>
    <t>La.-Lafayette</t>
  </si>
  <si>
    <t>Central Fla.</t>
  </si>
  <si>
    <t>Southern Miss.</t>
  </si>
  <si>
    <t>Southern Methodist</t>
  </si>
  <si>
    <t>La.-Monroe</t>
  </si>
  <si>
    <t>Patt</t>
  </si>
  <si>
    <t>Pcom</t>
  </si>
  <si>
    <t>Int</t>
  </si>
  <si>
    <t>Papct</t>
  </si>
  <si>
    <t>Yds</t>
  </si>
  <si>
    <t>Ydsatt</t>
  </si>
  <si>
    <t>Ydspgm</t>
  </si>
  <si>
    <t>Intpct</t>
  </si>
  <si>
    <t>Ydscmp</t>
  </si>
  <si>
    <t>Plays</t>
  </si>
  <si>
    <t>Avg</t>
  </si>
  <si>
    <t>Points</t>
  </si>
  <si>
    <t>Kxp</t>
  </si>
  <si>
    <t>Oxp</t>
  </si>
  <si>
    <t>Dkxp</t>
  </si>
  <si>
    <t>Doxp</t>
  </si>
  <si>
    <t>FG</t>
  </si>
  <si>
    <t>Sf</t>
  </si>
  <si>
    <t>Pcomp</t>
  </si>
  <si>
    <t>CM</t>
  </si>
  <si>
    <t>Ptspgm</t>
  </si>
  <si>
    <t>FAVORITE</t>
  </si>
  <si>
    <t>UNDERDOG</t>
  </si>
  <si>
    <t>--------</t>
  </si>
  <si>
    <t>MISSISSIPPI STATE</t>
  </si>
  <si>
    <t>NEBRASKA - A</t>
  </si>
  <si>
    <t>RUTGERS</t>
  </si>
  <si>
    <t>MICHIGAN - B</t>
  </si>
  <si>
    <t>no line</t>
  </si>
  <si>
    <t>NAVY</t>
  </si>
  <si>
    <t>PENN STATE</t>
  </si>
  <si>
    <t>CLEMSON</t>
  </si>
  <si>
    <t>PURDUE</t>
  </si>
  <si>
    <t>ALABAMA</t>
  </si>
  <si>
    <t>WEST VIRGINIA</t>
  </si>
  <si>
    <t>Kent</t>
  </si>
  <si>
    <t>CONNECTICUT</t>
  </si>
  <si>
    <t>OHIO</t>
  </si>
  <si>
    <t>Iowa State</t>
  </si>
  <si>
    <t>INDIANA</t>
  </si>
  <si>
    <t>KENTUCKY</t>
  </si>
  <si>
    <t>MIAMI-OHIO</t>
  </si>
  <si>
    <t>KANSAS STATE</t>
  </si>
  <si>
    <t>NOTRE DAME</t>
  </si>
  <si>
    <t>Fresno State</t>
  </si>
  <si>
    <t>TULSA</t>
  </si>
  <si>
    <t>Ohio State</t>
  </si>
  <si>
    <t>WASHINGTON</t>
  </si>
  <si>
    <t>Florida State</t>
  </si>
  <si>
    <t>Central Florida</t>
  </si>
  <si>
    <t>TULANE</t>
  </si>
  <si>
    <t>COLORADO</t>
  </si>
  <si>
    <t>SYRACUSE</t>
  </si>
  <si>
    <t>WASHINGTON STATE</t>
  </si>
  <si>
    <t>ALABAMA-BIRMINGHAM</t>
  </si>
  <si>
    <t>WESTERN MICHIGAN - B</t>
  </si>
  <si>
    <t>Ball State</t>
  </si>
  <si>
    <t>BOWLING GREEN</t>
  </si>
  <si>
    <t>DUKE</t>
  </si>
  <si>
    <t>COLORADO STATE</t>
  </si>
  <si>
    <t>BAYLOR</t>
  </si>
  <si>
    <t>Middle Tennessee State</t>
  </si>
  <si>
    <t>UL MONROE</t>
  </si>
  <si>
    <t>Nc State</t>
  </si>
  <si>
    <t>TEXAS A&amp;M</t>
  </si>
  <si>
    <t>MEMPHIS</t>
  </si>
  <si>
    <t>BOISE STATE</t>
  </si>
  <si>
    <t>HOUSTON</t>
  </si>
  <si>
    <t>SAN JOSE STATE - C</t>
  </si>
  <si>
    <t>UTAH STATE</t>
  </si>
  <si>
    <t>STANFORD</t>
  </si>
  <si>
    <t>ARIZONA</t>
  </si>
  <si>
    <t>Unlv</t>
  </si>
  <si>
    <t>OREGON</t>
  </si>
  <si>
    <t>MICHIGAN - A</t>
  </si>
  <si>
    <t>ILLINOIS - A</t>
  </si>
  <si>
    <t>Hawaii - A</t>
  </si>
  <si>
    <t>A - Write In</t>
  </si>
  <si>
    <t>C - Postponed</t>
  </si>
  <si>
    <t>NFL PRO FOOTBALL/SUNDAY</t>
  </si>
  <si>
    <t>LINE     TOTAL</t>
  </si>
  <si>
    <t>----     -----</t>
  </si>
  <si>
    <t>INDIANAPOLIS COLTS</t>
  </si>
  <si>
    <t>MIAMI DOLPHINS</t>
  </si>
  <si>
    <t>JACKSONVILLE JAGUARS</t>
  </si>
  <si>
    <t>Baltimore Ravens</t>
  </si>
  <si>
    <t>ATLANTA FALCONS</t>
  </si>
  <si>
    <t>Detroit Lions</t>
  </si>
  <si>
    <t>Minnesota Vikings</t>
  </si>
  <si>
    <t>KANSAS CITY CHIEFS</t>
  </si>
  <si>
    <t>San Diego Chargers</t>
  </si>
  <si>
    <t>New York Jets</t>
  </si>
  <si>
    <t>St. Louis Rams</t>
  </si>
  <si>
    <t>Philadelphia Eagles</t>
  </si>
  <si>
    <t>Denver Broncos</t>
  </si>
  <si>
    <t>GREEN BAY PACKERS</t>
  </si>
  <si>
    <t>CENTRAL MICHIGAN</t>
  </si>
  <si>
    <t>New Mexico State</t>
  </si>
  <si>
    <t>Michigan State</t>
  </si>
  <si>
    <t>NORTH CAROLINA</t>
  </si>
  <si>
    <t>WAKE FOREST</t>
  </si>
  <si>
    <t>San Diego State</t>
  </si>
  <si>
    <t>Oklahoma State</t>
  </si>
  <si>
    <t>UL LAFAYETTE</t>
  </si>
  <si>
    <t>NORTH TEXAS</t>
  </si>
  <si>
    <t>Texas-El Paso</t>
  </si>
  <si>
    <t>Arizona State</t>
  </si>
  <si>
    <t>NEVADA-RENO</t>
  </si>
  <si>
    <t>B - Rescheduled for Sep.</t>
  </si>
  <si>
    <t>Buffalo Bills</t>
  </si>
  <si>
    <t>Oakland Raiders</t>
  </si>
  <si>
    <t>Tennessee Titans</t>
  </si>
  <si>
    <t>CINCINNATI BENGALS</t>
  </si>
  <si>
    <t>Carolina Panthers</t>
  </si>
  <si>
    <t>CLEVELAND BROWNS</t>
  </si>
  <si>
    <t>CHICAGO BEARS</t>
  </si>
  <si>
    <t>New York Giants</t>
  </si>
  <si>
    <t>DALLAS COWBOYS</t>
  </si>
  <si>
    <t>NEW ENGLAND PATRIOTS</t>
  </si>
  <si>
    <t>SAN FRANCISCO 49ERS</t>
  </si>
  <si>
    <t>SEATTLE SEAHAWKS</t>
  </si>
  <si>
    <t>ARIZONA CARDINALS</t>
  </si>
  <si>
    <t>Washington Redskins</t>
  </si>
  <si>
    <t>HOME</t>
  </si>
  <si>
    <t>ADVANTAGE=  3.36</t>
  </si>
  <si>
    <t>RATING</t>
  </si>
  <si>
    <t>Miami-Florida</t>
  </si>
  <si>
    <t>Kansas St.</t>
  </si>
  <si>
    <t>Florida St.</t>
  </si>
  <si>
    <t>Nebraska</t>
  </si>
  <si>
    <t>Tennessee</t>
  </si>
  <si>
    <t>Washington</t>
  </si>
  <si>
    <t>Michigan</t>
  </si>
  <si>
    <t>Florida</t>
  </si>
  <si>
    <t>Notre Dame</t>
  </si>
  <si>
    <t>Oklahoma</t>
  </si>
  <si>
    <t>Oregon</t>
  </si>
  <si>
    <t>Virginia Tech</t>
  </si>
  <si>
    <t>Texas</t>
  </si>
  <si>
    <t>UCLA</t>
  </si>
  <si>
    <t>Fresno St.</t>
  </si>
  <si>
    <t>Purdue</t>
  </si>
  <si>
    <t>Georgia Tech</t>
  </si>
  <si>
    <t>Wisconsin</t>
  </si>
  <si>
    <t>Penn St.</t>
  </si>
  <si>
    <t>Ohio St.</t>
  </si>
  <si>
    <t>Stanford</t>
  </si>
  <si>
    <t>Colorado</t>
  </si>
  <si>
    <t>Oregon St.</t>
  </si>
  <si>
    <t>Southern Miss</t>
  </si>
  <si>
    <t>Southern Cal</t>
  </si>
  <si>
    <t>Syracuse</t>
  </si>
  <si>
    <t>Mississippi St.</t>
  </si>
  <si>
    <t>Arizona</t>
  </si>
  <si>
    <t>Brigham Young</t>
  </si>
  <si>
    <t>Washington St.</t>
  </si>
  <si>
    <t>Auburn</t>
  </si>
  <si>
    <t>Texas A&amp;M</t>
  </si>
  <si>
    <t>Arizona St.</t>
  </si>
  <si>
    <t>Boston College</t>
  </si>
  <si>
    <t>South Carolina</t>
  </si>
  <si>
    <t>Arkansas</t>
  </si>
  <si>
    <t>Toledo</t>
  </si>
  <si>
    <t>TCU</t>
  </si>
  <si>
    <t>LSU</t>
  </si>
  <si>
    <t>Alabama</t>
  </si>
  <si>
    <t>Northwestern</t>
  </si>
  <si>
    <t>Clemson</t>
  </si>
  <si>
    <t>Georgia</t>
  </si>
  <si>
    <t>Virginia</t>
  </si>
  <si>
    <t>No. Carolina St.</t>
  </si>
  <si>
    <t>Illinois</t>
  </si>
  <si>
    <t>East Carolina</t>
  </si>
  <si>
    <t>Colorado St.</t>
  </si>
  <si>
    <t>Louisville</t>
  </si>
  <si>
    <t>Michigan St.</t>
  </si>
  <si>
    <t>Marshall</t>
  </si>
  <si>
    <t>Mississippi</t>
  </si>
  <si>
    <t>West Virginia</t>
  </si>
  <si>
    <t>Texas Tech</t>
  </si>
  <si>
    <t>Utah</t>
  </si>
  <si>
    <t>North Carolina</t>
  </si>
  <si>
    <t>Maryland</t>
  </si>
  <si>
    <t>Western Michigan</t>
  </si>
  <si>
    <t>Oklahoma St.</t>
  </si>
  <si>
    <t>Iowa St.</t>
  </si>
  <si>
    <t>Iowa</t>
  </si>
  <si>
    <t>Air Force</t>
  </si>
  <si>
    <t>UCF(Central Florida)</t>
  </si>
  <si>
    <t>Indiana</t>
  </si>
  <si>
    <t>Wake Forest</t>
  </si>
  <si>
    <t>Cincinnati</t>
  </si>
  <si>
    <t>Minnesota</t>
  </si>
  <si>
    <t>Miami-Ohio</t>
  </si>
  <si>
    <t>Boise St.</t>
  </si>
  <si>
    <t>San Diego St.</t>
  </si>
  <si>
    <t>UAB</t>
  </si>
  <si>
    <t>New Mexico</t>
  </si>
  <si>
    <t>San Jose St.</t>
  </si>
  <si>
    <t>Idaho</t>
  </si>
  <si>
    <t>Rice</t>
  </si>
  <si>
    <t>California</t>
  </si>
  <si>
    <t>Akron</t>
  </si>
  <si>
    <t>Memphis</t>
  </si>
  <si>
    <t>Kansas</t>
  </si>
  <si>
    <t>Louisiana Tech</t>
  </si>
  <si>
    <t>Georgia Southern</t>
  </si>
  <si>
    <t>UNLV</t>
  </si>
  <si>
    <t>Ohio U.</t>
  </si>
  <si>
    <t>Utah St.</t>
  </si>
  <si>
    <t>Kentucky</t>
  </si>
  <si>
    <t>Richmond</t>
  </si>
  <si>
    <t>Wyoming</t>
  </si>
  <si>
    <t>Tulane</t>
  </si>
  <si>
    <t>Northern Illinois</t>
  </si>
  <si>
    <t>Pittsburgh</t>
  </si>
  <si>
    <t>Middle Tennessee</t>
  </si>
  <si>
    <t>Duke</t>
  </si>
  <si>
    <t>Missouri</t>
  </si>
  <si>
    <t>Montana</t>
  </si>
  <si>
    <t>New Mexico St.</t>
  </si>
  <si>
    <t>Vanderbilt</t>
  </si>
  <si>
    <t>Temple</t>
  </si>
  <si>
    <t>Houston</t>
  </si>
  <si>
    <t>UTEP</t>
  </si>
  <si>
    <t>Bowling Green</t>
  </si>
  <si>
    <t>Troy St.            ?</t>
  </si>
  <si>
    <t>Rutgers</t>
  </si>
  <si>
    <t>Hawaii</t>
  </si>
  <si>
    <t>Nevada</t>
  </si>
  <si>
    <t>Eastern Washington</t>
  </si>
  <si>
    <t>Furman</t>
  </si>
  <si>
    <t>Appalachian St.</t>
  </si>
  <si>
    <t>Youngstown St.</t>
  </si>
  <si>
    <t>South Florida</t>
  </si>
  <si>
    <t>UC Davis</t>
  </si>
  <si>
    <t>L</t>
  </si>
  <si>
    <t>W</t>
  </si>
  <si>
    <t>P</t>
  </si>
  <si>
    <t>Arizona Cardinals</t>
  </si>
  <si>
    <t>Atlanta Falcons</t>
  </si>
  <si>
    <t>Chicago Bears</t>
  </si>
  <si>
    <t>Cincinnati Bengals</t>
  </si>
  <si>
    <t>Cleveland Browns</t>
  </si>
  <si>
    <t>Dallas Cowboys</t>
  </si>
  <si>
    <t>Green Bay Packers</t>
  </si>
  <si>
    <t>Indianapolis Colts</t>
  </si>
  <si>
    <t>Jacksonville Jaguars</t>
  </si>
  <si>
    <t>Kansas City Chiefs</t>
  </si>
  <si>
    <t>Miami Dolphins</t>
  </si>
  <si>
    <t>New England Patriots</t>
  </si>
  <si>
    <t>New Orleans Saints</t>
  </si>
  <si>
    <t>Pittsburgh Steelers</t>
  </si>
  <si>
    <t>San Francisco 49ers</t>
  </si>
  <si>
    <t>Seattle Seahawks</t>
  </si>
  <si>
    <t>Tampa Bay Buccaneers</t>
  </si>
  <si>
    <t>Back to Straight Wager Menu</t>
  </si>
  <si>
    <t>MIAMI</t>
  </si>
  <si>
    <t>PITTSBURGH</t>
  </si>
  <si>
    <t>ARMY</t>
  </si>
  <si>
    <t>BOSTON COLLEGE</t>
  </si>
  <si>
    <t>VIRGINIA</t>
  </si>
  <si>
    <t>GEORGIA TECH</t>
  </si>
  <si>
    <t>NORTH CAROLINA ST</t>
  </si>
  <si>
    <t>MINNESOTA</t>
  </si>
  <si>
    <t>OHIO ST</t>
  </si>
  <si>
    <t>IOWA</t>
  </si>
  <si>
    <t>TENNESSEE</t>
  </si>
  <si>
    <t>ARKANSAS</t>
  </si>
  <si>
    <t>GEORGIA</t>
  </si>
  <si>
    <t>MISSISSIPPI ST</t>
  </si>
  <si>
    <t>FLORIDA</t>
  </si>
  <si>
    <t>CENTRAL FLORIDA</t>
  </si>
  <si>
    <t>VIRGINIA TECH</t>
  </si>
  <si>
    <t>MISSISSIPPI</t>
  </si>
  <si>
    <t>IOWA ST</t>
  </si>
  <si>
    <t>LOUISVILLE</t>
  </si>
  <si>
    <t>MIAMI OHIO</t>
  </si>
  <si>
    <t>BALL ST</t>
  </si>
  <si>
    <t>KANSAS ST</t>
  </si>
  <si>
    <t>OKLAHOMA</t>
  </si>
  <si>
    <t>USC</t>
  </si>
  <si>
    <t>COLORADO ST</t>
  </si>
  <si>
    <t>WYOMING</t>
  </si>
  <si>
    <t>CALIFORNIA</t>
  </si>
  <si>
    <t>WESTERN MICH</t>
  </si>
  <si>
    <t>EASTERN MICHIGAN</t>
  </si>
  <si>
    <t>MICHIGAN ST</t>
  </si>
  <si>
    <t>NORTHWESTERN</t>
  </si>
  <si>
    <t>OREGON ST</t>
  </si>
  <si>
    <t>BYU</t>
  </si>
  <si>
    <t>ALA BIRMINGHAM</t>
  </si>
  <si>
    <t>SO MISSISSIPPI</t>
  </si>
  <si>
    <t>CENTRAL MICH</t>
  </si>
  <si>
    <t>BUFFALO</t>
  </si>
  <si>
    <t>MARSHALL</t>
  </si>
  <si>
    <t>SOUTH CAROLINA</t>
  </si>
  <si>
    <t>AUBURN</t>
  </si>
  <si>
    <t>VANDERBILT</t>
  </si>
  <si>
    <t>FLORIDA ST</t>
  </si>
  <si>
    <t>NEW MEXICO ST</t>
  </si>
  <si>
    <t>SOUTH FLORIDA</t>
  </si>
  <si>
    <t>NORTHERN ILL</t>
  </si>
  <si>
    <t>TOLEDO</t>
  </si>
  <si>
    <t>TEXAS TECH</t>
  </si>
  <si>
    <t>TEXAS</t>
  </si>
  <si>
    <t>NEBRASKA</t>
  </si>
  <si>
    <t>MISSOURI</t>
  </si>
  <si>
    <t>MIDDLE TENN ST</t>
  </si>
  <si>
    <t>LA LAFAYETTE</t>
  </si>
  <si>
    <t>BOISE ST</t>
  </si>
  <si>
    <t>IDAHO</t>
  </si>
  <si>
    <t>NEW MEXICO</t>
  </si>
  <si>
    <t>UTAH</t>
  </si>
  <si>
    <t>UTAH ST</t>
  </si>
  <si>
    <t>TEXAS EL PASO</t>
  </si>
  <si>
    <t>WASHINGTON ST</t>
  </si>
  <si>
    <t>SAN JOSE ST</t>
  </si>
  <si>
    <t>ARIZONA ST</t>
  </si>
  <si>
    <t>LA TECH</t>
  </si>
  <si>
    <t>FRESNO ST</t>
  </si>
  <si>
    <t>AIR FORCE</t>
  </si>
  <si>
    <t>SAN DIEGO ST</t>
  </si>
  <si>
    <t>RICE</t>
  </si>
  <si>
    <t>HAWAII</t>
  </si>
  <si>
    <t>Ball St</t>
  </si>
  <si>
    <t>Arizona St</t>
  </si>
  <si>
    <t>New Mexico St</t>
  </si>
  <si>
    <t>Oklahoma St</t>
  </si>
  <si>
    <t>San Diego St</t>
  </si>
  <si>
    <t>Rush</t>
  </si>
  <si>
    <t>Pass</t>
  </si>
  <si>
    <t>Total</t>
  </si>
  <si>
    <t>Score</t>
  </si>
  <si>
    <t>Offense</t>
  </si>
  <si>
    <t>Defense</t>
  </si>
  <si>
    <t>WSEX</t>
  </si>
  <si>
    <t>Sagarin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</si>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</sst>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2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0" xfId="0" applyFill="1" applyBorder="1"/>
    <xf numFmtId="0" fontId="0" fillId="0" borderId="0" xfId="0" applyBorder="1"/>
    <xf numFmtId="1" fontId="0" fillId="0" borderId="1" xfId="0" applyNumberFormat="1" applyBorder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67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LEGE-FOOTBAL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A_teamtotdef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A_teamscordef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A_teamrush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A_teamrush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A_teamrush_3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A_teampass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A_teamtotoff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A_teamscoroff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A_teamrushdef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A_teampassdef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Q101"/>
  <sheetViews>
    <sheetView showGridLines="0" tabSelected="1" workbookViewId="0">
      <selection activeCell="A25" sqref="A25"/>
    </sheetView>
  </sheetViews>
  <sheetFormatPr defaultRowHeight="12.75" x14ac:dyDescent="0.2"/>
  <cols>
    <col min="2" max="2" width="11.85546875" customWidth="1"/>
    <col min="3" max="3" width="20.28515625" bestFit="1" customWidth="1"/>
    <col min="4" max="4" width="6.28515625" customWidth="1"/>
    <col min="5" max="5" width="0" hidden="1" customWidth="1"/>
    <col min="6" max="6" width="6.42578125" hidden="1" customWidth="1"/>
    <col min="7" max="7" width="0" hidden="1" customWidth="1"/>
  </cols>
  <sheetData>
    <row r="3" spans="2:17" ht="13.5" thickBot="1" x14ac:dyDescent="0.25">
      <c r="B3" t="s">
        <v>418</v>
      </c>
    </row>
    <row r="4" spans="2:17" ht="13.5" thickBot="1" x14ac:dyDescent="0.25">
      <c r="D4" s="19" t="s">
        <v>498</v>
      </c>
      <c r="E4" s="19"/>
      <c r="F4" s="19"/>
      <c r="G4" s="19"/>
      <c r="H4" s="19" t="s">
        <v>499</v>
      </c>
      <c r="I4" s="19" t="s">
        <v>500</v>
      </c>
      <c r="J4" s="7" t="s">
        <v>496</v>
      </c>
      <c r="K4" s="8"/>
      <c r="L4" s="8"/>
      <c r="M4" s="9"/>
      <c r="N4" s="7" t="s">
        <v>497</v>
      </c>
      <c r="O4" s="8"/>
      <c r="P4" s="8"/>
      <c r="Q4" s="9"/>
    </row>
    <row r="5" spans="2:17" x14ac:dyDescent="0.2">
      <c r="J5" s="10" t="s">
        <v>492</v>
      </c>
      <c r="K5" s="11" t="s">
        <v>493</v>
      </c>
      <c r="L5" s="11" t="s">
        <v>494</v>
      </c>
      <c r="M5" s="12" t="s">
        <v>495</v>
      </c>
      <c r="N5" s="10"/>
      <c r="O5" s="11"/>
      <c r="P5" s="11"/>
      <c r="Q5" s="12"/>
    </row>
    <row r="6" spans="2:17" x14ac:dyDescent="0.2">
      <c r="B6">
        <v>5001</v>
      </c>
      <c r="C6" t="s">
        <v>419</v>
      </c>
      <c r="D6">
        <v>-24.5</v>
      </c>
      <c r="F6">
        <f>IF(ISERROR(VLOOKUP(C6,Sagarin1,2,FALSE))=TRUE,VLOOKUP(VLOOKUP(C6,Table,2,FALSE),Sagarin1,2,FALSE),VLOOKUP(C6,Sagarin1,2,FALSE))</f>
        <v>92.65</v>
      </c>
      <c r="G6">
        <v>0</v>
      </c>
      <c r="H6" s="3">
        <f>F7+G7-F6</f>
        <v>-24.36</v>
      </c>
      <c r="I6" s="3">
        <f>H6-D6</f>
        <v>0.14000000000000057</v>
      </c>
      <c r="J6" s="13">
        <f>IF(ISERROR(VLOOKUP(C6,RushO,7,FALSE))=TRUE,VLOOKUP(VLOOKUP(C6,Table,3,FALSE),RushO,7,FALSE),VLOOKUP(C6,RushO,7,FALSE))</f>
        <v>242.5</v>
      </c>
      <c r="K6" s="6">
        <f>IF(ISERROR(VLOOKUP(C6,PassO,10,FALSE))=TRUE,VLOOKUP(VLOOKUP(C6,Table,3,FALSE),PassO,10,FALSE),VLOOKUP(C6,PassO,10,FALSE))</f>
        <v>329.5</v>
      </c>
      <c r="L6" s="6">
        <f>IF(ISERROR(VLOOKUP(C6,TotalO,7,FALSE))=TRUE,VLOOKUP(VLOOKUP(C6,Table,3,FALSE),TotalO,7,FALSE),VLOOKUP(C6,TotalO,7,FALSE))</f>
        <v>572</v>
      </c>
      <c r="M6" s="14">
        <f>IF(ISERROR(VLOOKUP(C6,ScoringO,4,FALSE))=TRUE,VLOOKUP(VLOOKUP(C6,Table,3,FALSE),ScoringO,4,FALSE),VLOOKUP(C6,ScoringO,4,FALSE))</f>
        <v>47</v>
      </c>
      <c r="N6" s="13">
        <f>IF(ISERROR(VLOOKUP(C6,RushingD,7,FALSE))=TRUE,VLOOKUP(VLOOKUP(C6,Table,3,FALSE),RushingD,7,FALSE),VLOOKUP(C6,RushingD,7,FALSE))</f>
        <v>73</v>
      </c>
      <c r="O6" s="6">
        <f>IF(ISERROR(VLOOKUP(C6,PassD,12,FALSE))=TRUE,VLOOKUP(VLOOKUP(C6,Table,3,FALSE),PassD,12,FALSE),VLOOKUP(C6,PassD,12,FALSE))</f>
        <v>151.5</v>
      </c>
      <c r="P6" s="6">
        <f>IF(ISERROR(VLOOKUP(C6,TotalD,7,FALSE))=TRUE,VLOOKUP(VLOOKUP(C6,Table,3,FALSE),TotalD,7,FALSE),VLOOKUP(C6,TotalD,7,FALSE))</f>
        <v>224.5</v>
      </c>
      <c r="Q6" s="14">
        <f>IF(ISERROR(VLOOKUP(C6,ScoringD,11,FALSE))=TRUE,VLOOKUP(VLOOKUP(C6,Table,3,FALSE),ScoringD,11,FALSE),VLOOKUP(C6,ScoringD,11,FALSE))</f>
        <v>3.5</v>
      </c>
    </row>
    <row r="7" spans="2:17" x14ac:dyDescent="0.2">
      <c r="B7">
        <v>5002</v>
      </c>
      <c r="C7" t="s">
        <v>420</v>
      </c>
      <c r="D7">
        <v>24.5</v>
      </c>
      <c r="F7">
        <f t="shared" ref="F7:F70" si="0">IF(ISERROR(VLOOKUP(C7,Sagarin1,2,FALSE))=TRUE,VLOOKUP(VLOOKUP(C7,Table,2,FALSE),Sagarin1,2,FALSE),VLOOKUP(C7,Sagarin1,2,FALSE))</f>
        <v>64.930000000000007</v>
      </c>
      <c r="G7">
        <v>3.36</v>
      </c>
      <c r="H7" s="3">
        <f>F6-F7-G7</f>
        <v>24.36</v>
      </c>
      <c r="I7" s="3">
        <f t="shared" ref="I7:I70" si="1">H7-D7</f>
        <v>-0.14000000000000057</v>
      </c>
      <c r="J7" s="13">
        <f t="shared" ref="J7:J70" si="2">IF(ISERROR(VLOOKUP(C7,RushO,7,FALSE))=TRUE,VLOOKUP(VLOOKUP(C7,Table,3,FALSE),RushO,7,FALSE),VLOOKUP(C7,RushO,7,FALSE))</f>
        <v>120.5</v>
      </c>
      <c r="K7" s="6">
        <f t="shared" ref="K7:K70" si="3">IF(ISERROR(VLOOKUP(C7,PassO,10,FALSE))=TRUE,VLOOKUP(VLOOKUP(C7,Table,3,FALSE),PassO,10,FALSE),VLOOKUP(C7,PassO,10,FALSE))</f>
        <v>278</v>
      </c>
      <c r="L7" s="6">
        <f t="shared" ref="L7:L70" si="4">IF(ISERROR(VLOOKUP(C7,TotalO,7,FALSE))=TRUE,VLOOKUP(VLOOKUP(C7,Table,3,FALSE),TotalO,7,FALSE),VLOOKUP(C7,TotalO,7,FALSE))</f>
        <v>398.5</v>
      </c>
      <c r="M7" s="14">
        <f t="shared" ref="M7:M70" si="5">IF(ISERROR(VLOOKUP(C7,ScoringO,4,FALSE))=TRUE,VLOOKUP(VLOOKUP(C7,Table,3,FALSE),ScoringO,4,FALSE),VLOOKUP(C7,ScoringO,4,FALSE))</f>
        <v>28.5</v>
      </c>
      <c r="N7" s="13">
        <f t="shared" ref="N7:N70" si="6">IF(ISERROR(VLOOKUP(C7,RushingD,7,FALSE))=TRUE,VLOOKUP(VLOOKUP(C7,Table,3,FALSE),RushingD,7,FALSE),VLOOKUP(C7,RushingD,7,FALSE))</f>
        <v>89.5</v>
      </c>
      <c r="O7" s="6">
        <f t="shared" ref="O7:O70" si="7">IF(ISERROR(VLOOKUP(C7,PassD,12,FALSE))=TRUE,VLOOKUP(VLOOKUP(C7,Table,3,FALSE),PassD,12,FALSE),VLOOKUP(C7,PassD,12,FALSE))</f>
        <v>222</v>
      </c>
      <c r="P7" s="6">
        <f t="shared" ref="P7:P70" si="8">IF(ISERROR(VLOOKUP(C7,TotalD,7,FALSE))=TRUE,VLOOKUP(VLOOKUP(C7,Table,3,FALSE),TotalD,7,FALSE),VLOOKUP(C7,TotalD,7,FALSE))</f>
        <v>311.5</v>
      </c>
      <c r="Q7" s="14">
        <f t="shared" ref="Q7:Q70" si="9">IF(ISERROR(VLOOKUP(C7,ScoringD,11,FALSE))=TRUE,VLOOKUP(VLOOKUP(C7,Table,3,FALSE),ScoringD,11,FALSE),VLOOKUP(C7,ScoringD,11,FALSE))</f>
        <v>17.5</v>
      </c>
    </row>
    <row r="8" spans="2:17" x14ac:dyDescent="0.2">
      <c r="B8">
        <v>5003</v>
      </c>
      <c r="C8" t="s">
        <v>205</v>
      </c>
      <c r="D8">
        <v>3</v>
      </c>
      <c r="F8">
        <f t="shared" si="0"/>
        <v>86.43</v>
      </c>
      <c r="G8">
        <f>+G6</f>
        <v>0</v>
      </c>
      <c r="H8" s="3">
        <f>F9+G9-F8</f>
        <v>-4.3300000000000125</v>
      </c>
      <c r="I8" s="18">
        <f t="shared" si="1"/>
        <v>-7.3300000000000125</v>
      </c>
      <c r="J8" s="13">
        <f t="shared" si="2"/>
        <v>43</v>
      </c>
      <c r="K8" s="6">
        <f t="shared" si="3"/>
        <v>119</v>
      </c>
      <c r="L8" s="6">
        <f t="shared" si="4"/>
        <v>162</v>
      </c>
      <c r="M8" s="14">
        <f t="shared" si="5"/>
        <v>10</v>
      </c>
      <c r="N8" s="13">
        <f t="shared" si="6"/>
        <v>182</v>
      </c>
      <c r="O8" s="6">
        <f t="shared" si="7"/>
        <v>88</v>
      </c>
      <c r="P8" s="6">
        <f t="shared" si="8"/>
        <v>270</v>
      </c>
      <c r="Q8" s="14">
        <f t="shared" si="9"/>
        <v>27</v>
      </c>
    </row>
    <row r="9" spans="2:17" x14ac:dyDescent="0.2">
      <c r="B9">
        <v>5004</v>
      </c>
      <c r="C9" t="s">
        <v>226</v>
      </c>
      <c r="D9">
        <v>-3</v>
      </c>
      <c r="F9">
        <f t="shared" si="0"/>
        <v>78.739999999999995</v>
      </c>
      <c r="G9">
        <f>+G7</f>
        <v>3.36</v>
      </c>
      <c r="H9" s="3">
        <f>F8-F9-G9</f>
        <v>4.3300000000000125</v>
      </c>
      <c r="I9" s="3">
        <f t="shared" si="1"/>
        <v>7.3300000000000125</v>
      </c>
      <c r="J9" s="13">
        <f t="shared" si="2"/>
        <v>143</v>
      </c>
      <c r="K9" s="6">
        <f t="shared" si="3"/>
        <v>297.5</v>
      </c>
      <c r="L9" s="6">
        <f t="shared" si="4"/>
        <v>440.5</v>
      </c>
      <c r="M9" s="14">
        <f t="shared" si="5"/>
        <v>33</v>
      </c>
      <c r="N9" s="13">
        <f t="shared" si="6"/>
        <v>102.5</v>
      </c>
      <c r="O9" s="6">
        <f t="shared" si="7"/>
        <v>154.5</v>
      </c>
      <c r="P9" s="6">
        <f t="shared" si="8"/>
        <v>257</v>
      </c>
      <c r="Q9" s="14">
        <f t="shared" si="9"/>
        <v>22</v>
      </c>
    </row>
    <row r="10" spans="2:17" x14ac:dyDescent="0.2">
      <c r="B10">
        <v>5005</v>
      </c>
      <c r="C10" t="s">
        <v>421</v>
      </c>
      <c r="D10">
        <v>24</v>
      </c>
      <c r="F10">
        <f t="shared" si="0"/>
        <v>60.52</v>
      </c>
      <c r="G10">
        <f t="shared" ref="G10:G73" si="10">+G8</f>
        <v>0</v>
      </c>
      <c r="H10" s="3">
        <f>F11+G11-F10</f>
        <v>21.119999999999997</v>
      </c>
      <c r="I10" s="3">
        <f t="shared" si="1"/>
        <v>-2.8800000000000026</v>
      </c>
      <c r="J10" s="13">
        <f t="shared" si="2"/>
        <v>160</v>
      </c>
      <c r="K10" s="6">
        <f t="shared" si="3"/>
        <v>203</v>
      </c>
      <c r="L10" s="6">
        <f t="shared" si="4"/>
        <v>363</v>
      </c>
      <c r="M10" s="14">
        <f t="shared" si="5"/>
        <v>21</v>
      </c>
      <c r="N10" s="13">
        <f t="shared" si="6"/>
        <v>138</v>
      </c>
      <c r="O10" s="6">
        <f t="shared" si="7"/>
        <v>333</v>
      </c>
      <c r="P10" s="6">
        <f t="shared" si="8"/>
        <v>471</v>
      </c>
      <c r="Q10" s="14">
        <f t="shared" si="9"/>
        <v>24</v>
      </c>
    </row>
    <row r="11" spans="2:17" x14ac:dyDescent="0.2">
      <c r="B11">
        <v>5006</v>
      </c>
      <c r="C11" t="s">
        <v>422</v>
      </c>
      <c r="D11">
        <v>-24</v>
      </c>
      <c r="F11">
        <f t="shared" si="0"/>
        <v>78.28</v>
      </c>
      <c r="G11">
        <f t="shared" si="10"/>
        <v>3.36</v>
      </c>
      <c r="H11" s="3">
        <f>F10-F11-G11</f>
        <v>-21.119999999999997</v>
      </c>
      <c r="I11" s="3">
        <f t="shared" si="1"/>
        <v>2.8800000000000026</v>
      </c>
      <c r="J11" s="13">
        <f t="shared" si="2"/>
        <v>227.5</v>
      </c>
      <c r="K11" s="6">
        <f t="shared" si="3"/>
        <v>174</v>
      </c>
      <c r="L11" s="6">
        <f t="shared" si="4"/>
        <v>401.5</v>
      </c>
      <c r="M11" s="14">
        <f t="shared" si="5"/>
        <v>28</v>
      </c>
      <c r="N11" s="13">
        <f t="shared" si="6"/>
        <v>118</v>
      </c>
      <c r="O11" s="6">
        <f t="shared" si="7"/>
        <v>236</v>
      </c>
      <c r="P11" s="6">
        <f t="shared" si="8"/>
        <v>354</v>
      </c>
      <c r="Q11" s="14">
        <f t="shared" si="9"/>
        <v>24</v>
      </c>
    </row>
    <row r="12" spans="2:17" x14ac:dyDescent="0.2">
      <c r="B12">
        <v>5007</v>
      </c>
      <c r="C12" t="s">
        <v>198</v>
      </c>
      <c r="D12">
        <v>17</v>
      </c>
      <c r="F12">
        <f t="shared" si="0"/>
        <v>55.03</v>
      </c>
      <c r="G12">
        <f t="shared" si="10"/>
        <v>0</v>
      </c>
      <c r="H12" s="3">
        <f>F13+G13-F12</f>
        <v>10.980000000000004</v>
      </c>
      <c r="I12" s="3">
        <f t="shared" si="1"/>
        <v>-6.019999999999996</v>
      </c>
      <c r="J12" s="13" t="e">
        <f t="shared" si="2"/>
        <v>#N/A</v>
      </c>
      <c r="K12" s="6" t="e">
        <f t="shared" si="3"/>
        <v>#N/A</v>
      </c>
      <c r="L12" s="6" t="e">
        <f t="shared" si="4"/>
        <v>#N/A</v>
      </c>
      <c r="M12" s="14" t="e">
        <f t="shared" si="5"/>
        <v>#N/A</v>
      </c>
      <c r="N12" s="13" t="e">
        <f t="shared" si="6"/>
        <v>#N/A</v>
      </c>
      <c r="O12" s="6" t="e">
        <f t="shared" si="7"/>
        <v>#N/A</v>
      </c>
      <c r="P12" s="6" t="e">
        <f t="shared" si="8"/>
        <v>#N/A</v>
      </c>
      <c r="Q12" s="14" t="e">
        <f t="shared" si="9"/>
        <v>#N/A</v>
      </c>
    </row>
    <row r="13" spans="2:17" x14ac:dyDescent="0.2">
      <c r="B13">
        <v>5008</v>
      </c>
      <c r="C13" t="s">
        <v>188</v>
      </c>
      <c r="D13">
        <v>-17</v>
      </c>
      <c r="F13">
        <f t="shared" si="0"/>
        <v>62.65</v>
      </c>
      <c r="G13">
        <f t="shared" si="10"/>
        <v>3.36</v>
      </c>
      <c r="H13" s="3">
        <f>F12-F13-G13</f>
        <v>-10.979999999999997</v>
      </c>
      <c r="I13" s="3">
        <f t="shared" si="1"/>
        <v>6.0200000000000031</v>
      </c>
      <c r="J13" s="13">
        <f t="shared" si="2"/>
        <v>130</v>
      </c>
      <c r="K13" s="6">
        <f t="shared" si="3"/>
        <v>109.5</v>
      </c>
      <c r="L13" s="6">
        <f t="shared" si="4"/>
        <v>239.5</v>
      </c>
      <c r="M13" s="14">
        <f t="shared" si="5"/>
        <v>15.5</v>
      </c>
      <c r="N13" s="13">
        <f t="shared" si="6"/>
        <v>141</v>
      </c>
      <c r="O13" s="6">
        <f t="shared" si="7"/>
        <v>247.5</v>
      </c>
      <c r="P13" s="6">
        <f t="shared" si="8"/>
        <v>388.5</v>
      </c>
      <c r="Q13" s="14">
        <f t="shared" si="9"/>
        <v>38</v>
      </c>
    </row>
    <row r="14" spans="2:17" x14ac:dyDescent="0.2">
      <c r="B14">
        <v>5009</v>
      </c>
      <c r="C14" t="s">
        <v>220</v>
      </c>
      <c r="D14">
        <v>17</v>
      </c>
      <c r="F14">
        <f t="shared" si="0"/>
        <v>64.260000000000005</v>
      </c>
      <c r="G14">
        <f t="shared" si="10"/>
        <v>0</v>
      </c>
      <c r="H14" s="3">
        <f>F15+G15-F14</f>
        <v>15.47999999999999</v>
      </c>
      <c r="I14" s="3">
        <f t="shared" si="1"/>
        <v>-1.5200000000000102</v>
      </c>
      <c r="J14" s="13">
        <f t="shared" si="2"/>
        <v>85.5</v>
      </c>
      <c r="K14" s="6">
        <f t="shared" si="3"/>
        <v>191.5</v>
      </c>
      <c r="L14" s="6">
        <f t="shared" si="4"/>
        <v>277</v>
      </c>
      <c r="M14" s="14">
        <f t="shared" si="5"/>
        <v>13</v>
      </c>
      <c r="N14" s="13">
        <f t="shared" si="6"/>
        <v>177</v>
      </c>
      <c r="O14" s="6">
        <f t="shared" si="7"/>
        <v>152.5</v>
      </c>
      <c r="P14" s="6">
        <f t="shared" si="8"/>
        <v>329.5</v>
      </c>
      <c r="Q14" s="14">
        <f t="shared" si="9"/>
        <v>35</v>
      </c>
    </row>
    <row r="15" spans="2:17" x14ac:dyDescent="0.2">
      <c r="B15">
        <v>5010</v>
      </c>
      <c r="C15" t="s">
        <v>423</v>
      </c>
      <c r="D15">
        <v>-17</v>
      </c>
      <c r="F15">
        <f t="shared" si="0"/>
        <v>76.38</v>
      </c>
      <c r="G15">
        <f t="shared" si="10"/>
        <v>3.36</v>
      </c>
      <c r="H15" s="3">
        <f>F14-F15-G15</f>
        <v>-15.47999999999999</v>
      </c>
      <c r="I15" s="3">
        <f t="shared" si="1"/>
        <v>1.5200000000000102</v>
      </c>
      <c r="J15" s="13">
        <f t="shared" si="2"/>
        <v>119</v>
      </c>
      <c r="K15" s="6">
        <f t="shared" si="3"/>
        <v>210</v>
      </c>
      <c r="L15" s="6">
        <f t="shared" si="4"/>
        <v>329</v>
      </c>
      <c r="M15" s="14">
        <f t="shared" si="5"/>
        <v>17</v>
      </c>
      <c r="N15" s="13">
        <f t="shared" si="6"/>
        <v>212.5</v>
      </c>
      <c r="O15" s="6">
        <f t="shared" si="7"/>
        <v>160</v>
      </c>
      <c r="P15" s="6">
        <f t="shared" si="8"/>
        <v>372.5</v>
      </c>
      <c r="Q15" s="14">
        <f t="shared" si="9"/>
        <v>21</v>
      </c>
    </row>
    <row r="16" spans="2:17" x14ac:dyDescent="0.2">
      <c r="B16">
        <v>5011</v>
      </c>
      <c r="C16" t="s">
        <v>193</v>
      </c>
      <c r="D16">
        <v>10</v>
      </c>
      <c r="F16">
        <f t="shared" si="0"/>
        <v>76.680000000000007</v>
      </c>
      <c r="G16">
        <f t="shared" si="10"/>
        <v>0</v>
      </c>
      <c r="H16" s="3">
        <f>F17+G17-F16</f>
        <v>9.5799999999999983</v>
      </c>
      <c r="I16" s="3">
        <f t="shared" si="1"/>
        <v>-0.42000000000000171</v>
      </c>
      <c r="J16" s="13">
        <f t="shared" si="2"/>
        <v>169</v>
      </c>
      <c r="K16" s="6">
        <f t="shared" si="3"/>
        <v>217</v>
      </c>
      <c r="L16" s="6">
        <f t="shared" si="4"/>
        <v>386</v>
      </c>
      <c r="M16" s="14">
        <f t="shared" si="5"/>
        <v>29.5</v>
      </c>
      <c r="N16" s="13">
        <f t="shared" si="6"/>
        <v>155.5</v>
      </c>
      <c r="O16" s="6">
        <f t="shared" si="7"/>
        <v>166.5</v>
      </c>
      <c r="P16" s="6">
        <f t="shared" si="8"/>
        <v>322</v>
      </c>
      <c r="Q16" s="14">
        <f t="shared" si="9"/>
        <v>13.5</v>
      </c>
    </row>
    <row r="17" spans="2:17" x14ac:dyDescent="0.2">
      <c r="B17">
        <v>5012</v>
      </c>
      <c r="C17" t="s">
        <v>424</v>
      </c>
      <c r="D17">
        <v>-10</v>
      </c>
      <c r="F17">
        <f t="shared" si="0"/>
        <v>82.9</v>
      </c>
      <c r="G17">
        <f t="shared" si="10"/>
        <v>3.36</v>
      </c>
      <c r="H17" s="3">
        <f>F16-F17-G17</f>
        <v>-9.5799999999999983</v>
      </c>
      <c r="I17" s="3">
        <f t="shared" si="1"/>
        <v>0.42000000000000171</v>
      </c>
      <c r="J17" s="13">
        <f t="shared" si="2"/>
        <v>172.33</v>
      </c>
      <c r="K17" s="6">
        <f t="shared" si="3"/>
        <v>288.7</v>
      </c>
      <c r="L17" s="6">
        <f t="shared" si="4"/>
        <v>461</v>
      </c>
      <c r="M17" s="14">
        <f t="shared" si="5"/>
        <v>39.33</v>
      </c>
      <c r="N17" s="13">
        <f t="shared" si="6"/>
        <v>78.3</v>
      </c>
      <c r="O17" s="6">
        <f t="shared" si="7"/>
        <v>142</v>
      </c>
      <c r="P17" s="6">
        <f t="shared" si="8"/>
        <v>220.33</v>
      </c>
      <c r="Q17" s="14">
        <f t="shared" si="9"/>
        <v>7</v>
      </c>
    </row>
    <row r="18" spans="2:17" x14ac:dyDescent="0.2">
      <c r="B18">
        <v>5013</v>
      </c>
      <c r="C18" t="s">
        <v>261</v>
      </c>
      <c r="D18">
        <v>1</v>
      </c>
      <c r="F18">
        <f t="shared" si="0"/>
        <v>73.87</v>
      </c>
      <c r="G18">
        <f t="shared" si="10"/>
        <v>0</v>
      </c>
      <c r="H18" s="3">
        <f>F19+G19-F18</f>
        <v>5.7099999999999937</v>
      </c>
      <c r="I18" s="3">
        <f t="shared" si="1"/>
        <v>4.7099999999999937</v>
      </c>
      <c r="J18" s="13">
        <f t="shared" si="2"/>
        <v>92.33</v>
      </c>
      <c r="K18" s="6">
        <f t="shared" si="3"/>
        <v>166.7</v>
      </c>
      <c r="L18" s="6">
        <f t="shared" si="4"/>
        <v>259</v>
      </c>
      <c r="M18" s="14">
        <f t="shared" si="5"/>
        <v>16</v>
      </c>
      <c r="N18" s="13">
        <f t="shared" si="6"/>
        <v>142.69999999999999</v>
      </c>
      <c r="O18" s="6">
        <f t="shared" si="7"/>
        <v>143.66999999999999</v>
      </c>
      <c r="P18" s="6">
        <f t="shared" si="8"/>
        <v>286.33</v>
      </c>
      <c r="Q18" s="14">
        <f t="shared" si="9"/>
        <v>36</v>
      </c>
    </row>
    <row r="19" spans="2:17" x14ac:dyDescent="0.2">
      <c r="B19">
        <v>5014</v>
      </c>
      <c r="C19" t="s">
        <v>425</v>
      </c>
      <c r="D19">
        <v>-1</v>
      </c>
      <c r="F19">
        <f t="shared" si="0"/>
        <v>76.22</v>
      </c>
      <c r="G19">
        <f t="shared" si="10"/>
        <v>3.36</v>
      </c>
      <c r="H19" s="3">
        <f>F18-F19-G19</f>
        <v>-5.7099999999999937</v>
      </c>
      <c r="I19" s="3">
        <f t="shared" si="1"/>
        <v>-4.7099999999999937</v>
      </c>
      <c r="J19" s="13">
        <f t="shared" si="2"/>
        <v>118</v>
      </c>
      <c r="K19" s="6">
        <f t="shared" si="3"/>
        <v>243</v>
      </c>
      <c r="L19" s="6">
        <f t="shared" si="4"/>
        <v>361</v>
      </c>
      <c r="M19" s="14">
        <f t="shared" si="5"/>
        <v>35</v>
      </c>
      <c r="N19" s="13">
        <f t="shared" si="6"/>
        <v>106</v>
      </c>
      <c r="O19" s="6">
        <f t="shared" si="7"/>
        <v>170</v>
      </c>
      <c r="P19" s="6">
        <f t="shared" si="8"/>
        <v>276</v>
      </c>
      <c r="Q19" s="14">
        <f t="shared" si="9"/>
        <v>14</v>
      </c>
    </row>
    <row r="20" spans="2:17" x14ac:dyDescent="0.2">
      <c r="B20">
        <v>5015</v>
      </c>
      <c r="C20" t="s">
        <v>194</v>
      </c>
      <c r="D20">
        <v>-4</v>
      </c>
      <c r="F20">
        <f t="shared" si="0"/>
        <v>83.12</v>
      </c>
      <c r="G20">
        <f t="shared" si="10"/>
        <v>0</v>
      </c>
      <c r="H20" s="3">
        <f>F21+G21-F20</f>
        <v>-9.2400000000000091</v>
      </c>
      <c r="I20" s="3">
        <f t="shared" si="1"/>
        <v>-5.2400000000000091</v>
      </c>
      <c r="J20" s="13">
        <f t="shared" si="2"/>
        <v>153</v>
      </c>
      <c r="K20" s="6">
        <f t="shared" si="3"/>
        <v>117</v>
      </c>
      <c r="L20" s="6">
        <f t="shared" si="4"/>
        <v>270</v>
      </c>
      <c r="M20" s="14">
        <f t="shared" si="5"/>
        <v>19</v>
      </c>
      <c r="N20" s="13">
        <f t="shared" si="6"/>
        <v>87</v>
      </c>
      <c r="O20" s="6">
        <f t="shared" si="7"/>
        <v>220</v>
      </c>
      <c r="P20" s="6">
        <f t="shared" si="8"/>
        <v>307</v>
      </c>
      <c r="Q20" s="14">
        <f t="shared" si="9"/>
        <v>14</v>
      </c>
    </row>
    <row r="21" spans="2:17" x14ac:dyDescent="0.2">
      <c r="B21">
        <v>5016</v>
      </c>
      <c r="C21" t="s">
        <v>426</v>
      </c>
      <c r="D21">
        <v>4</v>
      </c>
      <c r="F21">
        <f t="shared" si="0"/>
        <v>70.52</v>
      </c>
      <c r="G21">
        <f t="shared" si="10"/>
        <v>3.36</v>
      </c>
      <c r="H21" s="3">
        <f>F20-F21-G21</f>
        <v>9.2400000000000091</v>
      </c>
      <c r="I21" s="3">
        <f t="shared" si="1"/>
        <v>5.2400000000000091</v>
      </c>
      <c r="J21" s="13">
        <f t="shared" si="2"/>
        <v>217</v>
      </c>
      <c r="K21" s="6">
        <f t="shared" si="3"/>
        <v>194.5</v>
      </c>
      <c r="L21" s="6">
        <f t="shared" si="4"/>
        <v>411.5</v>
      </c>
      <c r="M21" s="14">
        <f t="shared" si="5"/>
        <v>25.5</v>
      </c>
      <c r="N21" s="13">
        <f t="shared" si="6"/>
        <v>196.5</v>
      </c>
      <c r="O21" s="6">
        <f t="shared" si="7"/>
        <v>137.5</v>
      </c>
      <c r="P21" s="6">
        <f t="shared" si="8"/>
        <v>334</v>
      </c>
      <c r="Q21" s="14">
        <f t="shared" si="9"/>
        <v>26</v>
      </c>
    </row>
    <row r="22" spans="2:17" x14ac:dyDescent="0.2">
      <c r="B22">
        <v>5017</v>
      </c>
      <c r="C22" t="s">
        <v>427</v>
      </c>
      <c r="D22">
        <v>-9</v>
      </c>
      <c r="F22">
        <f t="shared" si="0"/>
        <v>82</v>
      </c>
      <c r="G22">
        <f t="shared" si="10"/>
        <v>0</v>
      </c>
      <c r="H22" s="3">
        <f>F23+G23-F22</f>
        <v>-7.8900000000000006</v>
      </c>
      <c r="I22" s="3">
        <f t="shared" si="1"/>
        <v>1.1099999999999994</v>
      </c>
      <c r="J22" s="13">
        <f t="shared" si="2"/>
        <v>236</v>
      </c>
      <c r="K22" s="6">
        <f t="shared" si="3"/>
        <v>289</v>
      </c>
      <c r="L22" s="6">
        <f t="shared" si="4"/>
        <v>525</v>
      </c>
      <c r="M22" s="14">
        <f t="shared" si="5"/>
        <v>28</v>
      </c>
      <c r="N22" s="13">
        <f t="shared" si="6"/>
        <v>114</v>
      </c>
      <c r="O22" s="6">
        <f t="shared" si="7"/>
        <v>134</v>
      </c>
      <c r="P22" s="6">
        <f t="shared" si="8"/>
        <v>248</v>
      </c>
      <c r="Q22" s="14">
        <f t="shared" si="9"/>
        <v>14</v>
      </c>
    </row>
    <row r="23" spans="2:17" x14ac:dyDescent="0.2">
      <c r="B23">
        <v>5018</v>
      </c>
      <c r="C23" t="s">
        <v>201</v>
      </c>
      <c r="D23">
        <v>9</v>
      </c>
      <c r="F23">
        <f t="shared" si="0"/>
        <v>70.75</v>
      </c>
      <c r="G23">
        <f t="shared" si="10"/>
        <v>3.36</v>
      </c>
      <c r="H23" s="3">
        <f>F22-F23-G23</f>
        <v>7.8900000000000006</v>
      </c>
      <c r="I23" s="3">
        <f t="shared" si="1"/>
        <v>-1.1099999999999994</v>
      </c>
      <c r="J23" s="13">
        <f t="shared" si="2"/>
        <v>106</v>
      </c>
      <c r="K23" s="6">
        <f t="shared" si="3"/>
        <v>170</v>
      </c>
      <c r="L23" s="6">
        <f t="shared" si="4"/>
        <v>276</v>
      </c>
      <c r="M23" s="14">
        <f t="shared" si="5"/>
        <v>14</v>
      </c>
      <c r="N23" s="13">
        <f t="shared" si="6"/>
        <v>118</v>
      </c>
      <c r="O23" s="6">
        <f t="shared" si="7"/>
        <v>243</v>
      </c>
      <c r="P23" s="6">
        <f t="shared" si="8"/>
        <v>361</v>
      </c>
      <c r="Q23" s="14">
        <f t="shared" si="9"/>
        <v>35</v>
      </c>
    </row>
    <row r="24" spans="2:17" x14ac:dyDescent="0.2">
      <c r="B24">
        <v>5019</v>
      </c>
      <c r="C24" t="s">
        <v>192</v>
      </c>
      <c r="D24">
        <v>9</v>
      </c>
      <c r="F24">
        <f t="shared" si="0"/>
        <v>82.63</v>
      </c>
      <c r="G24">
        <f t="shared" si="10"/>
        <v>0</v>
      </c>
      <c r="H24" s="3">
        <f>F25+G25-F24</f>
        <v>-7.3599999999999994</v>
      </c>
      <c r="I24" s="18">
        <f t="shared" si="1"/>
        <v>-16.36</v>
      </c>
      <c r="J24" s="13">
        <f t="shared" si="2"/>
        <v>82</v>
      </c>
      <c r="K24" s="6">
        <f t="shared" si="3"/>
        <v>241</v>
      </c>
      <c r="L24" s="6">
        <f t="shared" si="4"/>
        <v>323</v>
      </c>
      <c r="M24" s="14">
        <f t="shared" si="5"/>
        <v>7</v>
      </c>
      <c r="N24" s="13">
        <f t="shared" si="6"/>
        <v>258</v>
      </c>
      <c r="O24" s="6">
        <f t="shared" si="7"/>
        <v>344</v>
      </c>
      <c r="P24" s="6">
        <f t="shared" si="8"/>
        <v>602</v>
      </c>
      <c r="Q24" s="14">
        <f t="shared" si="9"/>
        <v>33</v>
      </c>
    </row>
    <row r="25" spans="2:17" x14ac:dyDescent="0.2">
      <c r="B25">
        <v>5020</v>
      </c>
      <c r="C25" t="s">
        <v>428</v>
      </c>
      <c r="D25">
        <v>-9</v>
      </c>
      <c r="F25">
        <f t="shared" si="0"/>
        <v>71.91</v>
      </c>
      <c r="G25">
        <f t="shared" si="10"/>
        <v>3.36</v>
      </c>
      <c r="H25" s="3">
        <f>F24-F25-G25</f>
        <v>7.3599999999999994</v>
      </c>
      <c r="I25" s="3">
        <f t="shared" si="1"/>
        <v>16.36</v>
      </c>
      <c r="J25" s="13">
        <f t="shared" si="2"/>
        <v>236</v>
      </c>
      <c r="K25" s="6">
        <f t="shared" si="3"/>
        <v>253</v>
      </c>
      <c r="L25" s="6">
        <f t="shared" si="4"/>
        <v>489</v>
      </c>
      <c r="M25" s="14">
        <f t="shared" si="5"/>
        <v>47.5</v>
      </c>
      <c r="N25" s="13">
        <f t="shared" si="6"/>
        <v>139</v>
      </c>
      <c r="O25" s="6">
        <f t="shared" si="7"/>
        <v>156.5</v>
      </c>
      <c r="P25" s="6">
        <f t="shared" si="8"/>
        <v>295.5</v>
      </c>
      <c r="Q25" s="14">
        <f t="shared" si="9"/>
        <v>9.5</v>
      </c>
    </row>
    <row r="26" spans="2:17" x14ac:dyDescent="0.2">
      <c r="B26">
        <v>5021</v>
      </c>
      <c r="C26" t="s">
        <v>326</v>
      </c>
      <c r="D26">
        <v>9</v>
      </c>
      <c r="F26">
        <f t="shared" si="0"/>
        <v>77.67</v>
      </c>
      <c r="G26">
        <f t="shared" si="10"/>
        <v>0</v>
      </c>
      <c r="H26" s="3">
        <f>F27+G27-F26</f>
        <v>16.200000000000003</v>
      </c>
      <c r="I26" s="3">
        <f t="shared" si="1"/>
        <v>7.2000000000000028</v>
      </c>
      <c r="J26" s="13">
        <f t="shared" si="2"/>
        <v>253.5</v>
      </c>
      <c r="K26" s="6">
        <f t="shared" si="3"/>
        <v>245.5</v>
      </c>
      <c r="L26" s="6">
        <f t="shared" si="4"/>
        <v>499</v>
      </c>
      <c r="M26" s="14">
        <f t="shared" si="5"/>
        <v>39.5</v>
      </c>
      <c r="N26" s="13">
        <f t="shared" si="6"/>
        <v>69.5</v>
      </c>
      <c r="O26" s="6">
        <f t="shared" si="7"/>
        <v>289</v>
      </c>
      <c r="P26" s="6">
        <f t="shared" si="8"/>
        <v>358.5</v>
      </c>
      <c r="Q26" s="14">
        <f t="shared" si="9"/>
        <v>15.5</v>
      </c>
    </row>
    <row r="27" spans="2:17" x14ac:dyDescent="0.2">
      <c r="B27">
        <v>5022</v>
      </c>
      <c r="C27" t="s">
        <v>429</v>
      </c>
      <c r="D27">
        <v>-9</v>
      </c>
      <c r="F27">
        <f t="shared" si="0"/>
        <v>90.51</v>
      </c>
      <c r="G27">
        <f t="shared" si="10"/>
        <v>3.36</v>
      </c>
      <c r="H27" s="3">
        <f>F26-F27-G27</f>
        <v>-16.200000000000003</v>
      </c>
      <c r="I27" s="18">
        <f t="shared" si="1"/>
        <v>-7.2000000000000028</v>
      </c>
      <c r="J27" s="13">
        <f t="shared" si="2"/>
        <v>190</v>
      </c>
      <c r="K27" s="6">
        <f t="shared" si="3"/>
        <v>136</v>
      </c>
      <c r="L27" s="6">
        <f t="shared" si="4"/>
        <v>326</v>
      </c>
      <c r="M27" s="14">
        <f t="shared" si="5"/>
        <v>23</v>
      </c>
      <c r="N27" s="13">
        <f t="shared" si="6"/>
        <v>47</v>
      </c>
      <c r="O27" s="6">
        <f t="shared" si="7"/>
        <v>94</v>
      </c>
      <c r="P27" s="6">
        <f t="shared" si="8"/>
        <v>141</v>
      </c>
      <c r="Q27" s="14">
        <f t="shared" si="9"/>
        <v>6</v>
      </c>
    </row>
    <row r="28" spans="2:17" x14ac:dyDescent="0.2">
      <c r="B28">
        <v>5023</v>
      </c>
      <c r="C28" t="s">
        <v>430</v>
      </c>
      <c r="D28">
        <v>10.5</v>
      </c>
      <c r="F28">
        <f t="shared" si="0"/>
        <v>77.89</v>
      </c>
      <c r="G28">
        <f t="shared" si="10"/>
        <v>0</v>
      </c>
      <c r="H28" s="3">
        <f>F29+G29-F28</f>
        <v>1.9099999999999966</v>
      </c>
      <c r="I28" s="18">
        <f t="shared" si="1"/>
        <v>-8.5900000000000034</v>
      </c>
      <c r="J28" s="13">
        <f t="shared" si="2"/>
        <v>22</v>
      </c>
      <c r="K28" s="6">
        <f t="shared" si="3"/>
        <v>81</v>
      </c>
      <c r="L28" s="6">
        <f t="shared" si="4"/>
        <v>103</v>
      </c>
      <c r="M28" s="14">
        <f t="shared" si="5"/>
        <v>8.5</v>
      </c>
      <c r="N28" s="13">
        <f t="shared" si="6"/>
        <v>220.5</v>
      </c>
      <c r="O28" s="6">
        <f t="shared" si="7"/>
        <v>88</v>
      </c>
      <c r="P28" s="6">
        <f t="shared" si="8"/>
        <v>308.5</v>
      </c>
      <c r="Q28" s="14">
        <f t="shared" si="9"/>
        <v>11.5</v>
      </c>
    </row>
    <row r="29" spans="2:17" x14ac:dyDescent="0.2">
      <c r="B29">
        <v>5024</v>
      </c>
      <c r="C29" t="s">
        <v>431</v>
      </c>
      <c r="D29">
        <v>-10.5</v>
      </c>
      <c r="F29">
        <f t="shared" si="0"/>
        <v>76.44</v>
      </c>
      <c r="G29">
        <f t="shared" si="10"/>
        <v>3.36</v>
      </c>
      <c r="H29" s="3">
        <f>F28-F29-G29</f>
        <v>-1.909999999999997</v>
      </c>
      <c r="I29" s="3">
        <f t="shared" si="1"/>
        <v>8.5900000000000034</v>
      </c>
      <c r="J29" s="13">
        <f t="shared" si="2"/>
        <v>162.5</v>
      </c>
      <c r="K29" s="6">
        <f t="shared" si="3"/>
        <v>277.5</v>
      </c>
      <c r="L29" s="6">
        <f t="shared" si="4"/>
        <v>440</v>
      </c>
      <c r="M29" s="14">
        <f t="shared" si="5"/>
        <v>27</v>
      </c>
      <c r="N29" s="13">
        <f t="shared" si="6"/>
        <v>93</v>
      </c>
      <c r="O29" s="6">
        <f t="shared" si="7"/>
        <v>186.5</v>
      </c>
      <c r="P29" s="6">
        <f t="shared" si="8"/>
        <v>279.5</v>
      </c>
      <c r="Q29" s="14">
        <f t="shared" si="9"/>
        <v>15.5</v>
      </c>
    </row>
    <row r="30" spans="2:17" x14ac:dyDescent="0.2">
      <c r="B30">
        <v>5025</v>
      </c>
      <c r="C30" t="s">
        <v>432</v>
      </c>
      <c r="D30">
        <v>16</v>
      </c>
      <c r="F30">
        <f t="shared" si="0"/>
        <v>79.5</v>
      </c>
      <c r="G30">
        <f t="shared" si="10"/>
        <v>0</v>
      </c>
      <c r="H30" s="3">
        <f>F31+G31-F30</f>
        <v>10.579999999999998</v>
      </c>
      <c r="I30" s="3">
        <f t="shared" si="1"/>
        <v>-5.4200000000000017</v>
      </c>
      <c r="J30" s="13">
        <f t="shared" si="2"/>
        <v>179</v>
      </c>
      <c r="K30" s="6">
        <f t="shared" si="3"/>
        <v>174</v>
      </c>
      <c r="L30" s="6">
        <f t="shared" si="4"/>
        <v>353</v>
      </c>
      <c r="M30" s="14">
        <f t="shared" si="5"/>
        <v>30</v>
      </c>
      <c r="N30" s="13">
        <f t="shared" si="6"/>
        <v>86</v>
      </c>
      <c r="O30" s="6">
        <f t="shared" si="7"/>
        <v>76</v>
      </c>
      <c r="P30" s="6">
        <f t="shared" si="8"/>
        <v>162</v>
      </c>
      <c r="Q30" s="14">
        <f t="shared" si="9"/>
        <v>10</v>
      </c>
    </row>
    <row r="31" spans="2:17" x14ac:dyDescent="0.2">
      <c r="B31">
        <v>5026</v>
      </c>
      <c r="C31" t="s">
        <v>433</v>
      </c>
      <c r="D31">
        <v>-16</v>
      </c>
      <c r="F31">
        <f t="shared" si="0"/>
        <v>86.72</v>
      </c>
      <c r="G31">
        <f t="shared" si="10"/>
        <v>3.36</v>
      </c>
      <c r="H31" s="3">
        <f>F30-F31-G31</f>
        <v>-10.579999999999998</v>
      </c>
      <c r="I31" s="3">
        <f t="shared" si="1"/>
        <v>5.4200000000000017</v>
      </c>
      <c r="J31" s="13">
        <f t="shared" si="2"/>
        <v>139.5</v>
      </c>
      <c r="K31" s="6">
        <f t="shared" si="3"/>
        <v>431</v>
      </c>
      <c r="L31" s="6">
        <f t="shared" si="4"/>
        <v>570.5</v>
      </c>
      <c r="M31" s="14">
        <f t="shared" si="5"/>
        <v>52</v>
      </c>
      <c r="N31" s="13">
        <f t="shared" si="6"/>
        <v>46.5</v>
      </c>
      <c r="O31" s="6">
        <f t="shared" si="7"/>
        <v>176</v>
      </c>
      <c r="P31" s="6">
        <f t="shared" si="8"/>
        <v>222.5</v>
      </c>
      <c r="Q31" s="14">
        <f t="shared" si="9"/>
        <v>10</v>
      </c>
    </row>
    <row r="32" spans="2:17" x14ac:dyDescent="0.2">
      <c r="B32">
        <v>5027</v>
      </c>
      <c r="C32" t="s">
        <v>434</v>
      </c>
      <c r="D32">
        <v>24</v>
      </c>
      <c r="F32">
        <f t="shared" si="0"/>
        <v>71.09</v>
      </c>
      <c r="G32">
        <f t="shared" si="10"/>
        <v>0</v>
      </c>
      <c r="H32" s="3">
        <f>F33+G33-F32</f>
        <v>17.810000000000002</v>
      </c>
      <c r="I32" s="3">
        <f t="shared" si="1"/>
        <v>-6.1899999999999977</v>
      </c>
      <c r="J32" s="13">
        <f t="shared" si="2"/>
        <v>67.5</v>
      </c>
      <c r="K32" s="6">
        <f t="shared" si="3"/>
        <v>275</v>
      </c>
      <c r="L32" s="6">
        <f t="shared" si="4"/>
        <v>342.5</v>
      </c>
      <c r="M32" s="14">
        <f t="shared" si="5"/>
        <v>11.5</v>
      </c>
      <c r="N32" s="13">
        <f t="shared" si="6"/>
        <v>171.5</v>
      </c>
      <c r="O32" s="6">
        <f t="shared" si="7"/>
        <v>153</v>
      </c>
      <c r="P32" s="6">
        <f t="shared" si="8"/>
        <v>324.5</v>
      </c>
      <c r="Q32" s="14">
        <f t="shared" si="9"/>
        <v>21</v>
      </c>
    </row>
    <row r="33" spans="2:17" x14ac:dyDescent="0.2">
      <c r="B33">
        <v>5028</v>
      </c>
      <c r="C33" t="s">
        <v>435</v>
      </c>
      <c r="D33">
        <v>-24</v>
      </c>
      <c r="F33">
        <f t="shared" si="0"/>
        <v>85.54</v>
      </c>
      <c r="G33">
        <f t="shared" si="10"/>
        <v>3.36</v>
      </c>
      <c r="H33" s="3">
        <f>F32-F33-G33</f>
        <v>-17.810000000000002</v>
      </c>
      <c r="I33" s="3">
        <f t="shared" si="1"/>
        <v>6.1899999999999977</v>
      </c>
      <c r="J33" s="13">
        <f t="shared" si="2"/>
        <v>277</v>
      </c>
      <c r="K33" s="6">
        <f t="shared" si="3"/>
        <v>239.5</v>
      </c>
      <c r="L33" s="6">
        <f t="shared" si="4"/>
        <v>516.5</v>
      </c>
      <c r="M33" s="14">
        <f t="shared" si="5"/>
        <v>41.5</v>
      </c>
      <c r="N33" s="13">
        <f t="shared" si="6"/>
        <v>54</v>
      </c>
      <c r="O33" s="6">
        <f t="shared" si="7"/>
        <v>121</v>
      </c>
      <c r="P33" s="6">
        <f t="shared" si="8"/>
        <v>175</v>
      </c>
      <c r="Q33" s="14">
        <f t="shared" si="9"/>
        <v>5</v>
      </c>
    </row>
    <row r="34" spans="2:17" x14ac:dyDescent="0.2">
      <c r="B34">
        <v>5029</v>
      </c>
      <c r="C34" t="s">
        <v>436</v>
      </c>
      <c r="D34">
        <v>-8.5</v>
      </c>
      <c r="F34">
        <f t="shared" si="0"/>
        <v>74.97</v>
      </c>
      <c r="G34">
        <f t="shared" si="10"/>
        <v>0</v>
      </c>
      <c r="H34" s="3">
        <f>F35+G35-F34</f>
        <v>-4.8900000000000006</v>
      </c>
      <c r="I34" s="3">
        <f t="shared" si="1"/>
        <v>3.6099999999999994</v>
      </c>
      <c r="J34" s="13">
        <f t="shared" si="2"/>
        <v>123</v>
      </c>
      <c r="K34" s="6">
        <f t="shared" si="3"/>
        <v>284</v>
      </c>
      <c r="L34" s="6">
        <f t="shared" si="4"/>
        <v>407</v>
      </c>
      <c r="M34" s="14">
        <f t="shared" si="5"/>
        <v>35</v>
      </c>
      <c r="N34" s="13">
        <f t="shared" si="6"/>
        <v>160</v>
      </c>
      <c r="O34" s="6">
        <f t="shared" si="7"/>
        <v>134</v>
      </c>
      <c r="P34" s="6">
        <f t="shared" si="8"/>
        <v>294</v>
      </c>
      <c r="Q34" s="14">
        <f t="shared" si="9"/>
        <v>20.5</v>
      </c>
    </row>
    <row r="35" spans="2:17" x14ac:dyDescent="0.2">
      <c r="B35">
        <v>5030</v>
      </c>
      <c r="C35" t="s">
        <v>202</v>
      </c>
      <c r="D35">
        <v>8.5</v>
      </c>
      <c r="F35">
        <f t="shared" si="0"/>
        <v>66.72</v>
      </c>
      <c r="G35">
        <f t="shared" si="10"/>
        <v>3.36</v>
      </c>
      <c r="H35" s="3">
        <f>F34-F35-G35</f>
        <v>4.8900000000000006</v>
      </c>
      <c r="I35" s="3">
        <f t="shared" si="1"/>
        <v>-3.6099999999999994</v>
      </c>
      <c r="J35" s="13">
        <f t="shared" si="2"/>
        <v>102</v>
      </c>
      <c r="K35" s="6">
        <f t="shared" si="3"/>
        <v>185</v>
      </c>
      <c r="L35" s="6">
        <f t="shared" si="4"/>
        <v>287</v>
      </c>
      <c r="M35" s="14">
        <f t="shared" si="5"/>
        <v>19</v>
      </c>
      <c r="N35" s="13">
        <f t="shared" si="6"/>
        <v>187.5</v>
      </c>
      <c r="O35" s="6">
        <f t="shared" si="7"/>
        <v>269</v>
      </c>
      <c r="P35" s="6">
        <f t="shared" si="8"/>
        <v>456.5</v>
      </c>
      <c r="Q35" s="14">
        <f t="shared" si="9"/>
        <v>28</v>
      </c>
    </row>
    <row r="36" spans="2:17" x14ac:dyDescent="0.2">
      <c r="B36">
        <v>5031</v>
      </c>
      <c r="C36" t="s">
        <v>222</v>
      </c>
      <c r="D36">
        <v>14.5</v>
      </c>
      <c r="F36">
        <f t="shared" si="0"/>
        <v>60.89</v>
      </c>
      <c r="G36">
        <f t="shared" si="10"/>
        <v>0</v>
      </c>
      <c r="H36" s="3">
        <f>F37+G37-F36</f>
        <v>14.590000000000003</v>
      </c>
      <c r="I36" s="3">
        <f t="shared" si="1"/>
        <v>9.0000000000003411E-2</v>
      </c>
      <c r="J36" s="13">
        <f t="shared" si="2"/>
        <v>175</v>
      </c>
      <c r="K36" s="6">
        <f t="shared" si="3"/>
        <v>192</v>
      </c>
      <c r="L36" s="6">
        <f t="shared" si="4"/>
        <v>367</v>
      </c>
      <c r="M36" s="14">
        <f t="shared" si="5"/>
        <v>24</v>
      </c>
      <c r="N36" s="13">
        <f t="shared" si="6"/>
        <v>66</v>
      </c>
      <c r="O36" s="6">
        <f t="shared" si="7"/>
        <v>106</v>
      </c>
      <c r="P36" s="6">
        <f t="shared" si="8"/>
        <v>172</v>
      </c>
      <c r="Q36" s="14">
        <f t="shared" si="9"/>
        <v>3</v>
      </c>
    </row>
    <row r="37" spans="2:17" x14ac:dyDescent="0.2">
      <c r="B37">
        <v>5032</v>
      </c>
      <c r="C37" t="s">
        <v>437</v>
      </c>
      <c r="D37">
        <v>-14.5</v>
      </c>
      <c r="F37">
        <f t="shared" si="0"/>
        <v>72.12</v>
      </c>
      <c r="G37">
        <f t="shared" si="10"/>
        <v>3.36</v>
      </c>
      <c r="H37" s="3">
        <f>F36-F37-G37</f>
        <v>-14.590000000000003</v>
      </c>
      <c r="I37" s="3">
        <f t="shared" si="1"/>
        <v>-9.0000000000003411E-2</v>
      </c>
      <c r="J37" s="13">
        <f t="shared" si="2"/>
        <v>249</v>
      </c>
      <c r="K37" s="6">
        <f t="shared" si="3"/>
        <v>88</v>
      </c>
      <c r="L37" s="6">
        <f t="shared" si="4"/>
        <v>337</v>
      </c>
      <c r="M37" s="14">
        <f t="shared" si="5"/>
        <v>45</v>
      </c>
      <c r="N37" s="13">
        <f t="shared" si="6"/>
        <v>183</v>
      </c>
      <c r="O37" s="6">
        <f t="shared" si="7"/>
        <v>116</v>
      </c>
      <c r="P37" s="6">
        <f t="shared" si="8"/>
        <v>299</v>
      </c>
      <c r="Q37" s="14">
        <f t="shared" si="9"/>
        <v>0</v>
      </c>
    </row>
    <row r="38" spans="2:17" x14ac:dyDescent="0.2">
      <c r="B38">
        <v>5033</v>
      </c>
      <c r="C38" t="s">
        <v>227</v>
      </c>
      <c r="D38">
        <v>10.5</v>
      </c>
      <c r="F38">
        <f t="shared" si="0"/>
        <v>67.69</v>
      </c>
      <c r="G38">
        <f t="shared" si="10"/>
        <v>0</v>
      </c>
      <c r="H38" s="3">
        <f>F39+G39-F38</f>
        <v>10.790000000000006</v>
      </c>
      <c r="I38" s="3">
        <f t="shared" si="1"/>
        <v>0.29000000000000625</v>
      </c>
      <c r="J38" s="13">
        <f t="shared" si="2"/>
        <v>165.5</v>
      </c>
      <c r="K38" s="6">
        <f t="shared" si="3"/>
        <v>137</v>
      </c>
      <c r="L38" s="6">
        <f t="shared" si="4"/>
        <v>302.5</v>
      </c>
      <c r="M38" s="14">
        <f t="shared" si="5"/>
        <v>26.5</v>
      </c>
      <c r="N38" s="13">
        <f t="shared" si="6"/>
        <v>104.5</v>
      </c>
      <c r="O38" s="6">
        <f t="shared" si="7"/>
        <v>187.5</v>
      </c>
      <c r="P38" s="6">
        <f t="shared" si="8"/>
        <v>292</v>
      </c>
      <c r="Q38" s="14">
        <f t="shared" si="9"/>
        <v>20</v>
      </c>
    </row>
    <row r="39" spans="2:17" x14ac:dyDescent="0.2">
      <c r="B39">
        <v>5034</v>
      </c>
      <c r="C39" t="s">
        <v>438</v>
      </c>
      <c r="D39">
        <v>-10.5</v>
      </c>
      <c r="F39">
        <f t="shared" si="0"/>
        <v>75.12</v>
      </c>
      <c r="G39">
        <f t="shared" si="10"/>
        <v>3.36</v>
      </c>
      <c r="H39" s="3">
        <f>F38-F39-G39</f>
        <v>-10.790000000000006</v>
      </c>
      <c r="I39" s="3">
        <f t="shared" si="1"/>
        <v>-0.29000000000000625</v>
      </c>
      <c r="J39" s="13">
        <f t="shared" si="2"/>
        <v>131.66999999999999</v>
      </c>
      <c r="K39" s="6">
        <f t="shared" si="3"/>
        <v>286</v>
      </c>
      <c r="L39" s="6">
        <f t="shared" si="4"/>
        <v>417.67</v>
      </c>
      <c r="M39" s="14">
        <f t="shared" si="5"/>
        <v>37.33</v>
      </c>
      <c r="N39" s="13">
        <f t="shared" si="6"/>
        <v>212.7</v>
      </c>
      <c r="O39" s="6">
        <f t="shared" si="7"/>
        <v>132</v>
      </c>
      <c r="P39" s="6">
        <f t="shared" si="8"/>
        <v>344.67</v>
      </c>
      <c r="Q39" s="14">
        <f t="shared" si="9"/>
        <v>13.7</v>
      </c>
    </row>
    <row r="40" spans="2:17" x14ac:dyDescent="0.2">
      <c r="B40">
        <v>5035</v>
      </c>
      <c r="C40" t="s">
        <v>439</v>
      </c>
      <c r="D40">
        <v>-6.5</v>
      </c>
      <c r="F40">
        <f t="shared" si="0"/>
        <v>70.33</v>
      </c>
      <c r="G40">
        <f t="shared" si="10"/>
        <v>0</v>
      </c>
      <c r="H40" s="3">
        <f>F41+G41-F40</f>
        <v>-6.5799999999999983</v>
      </c>
      <c r="I40" s="3">
        <f t="shared" si="1"/>
        <v>-7.9999999999998295E-2</v>
      </c>
      <c r="J40" s="13">
        <f t="shared" si="2"/>
        <v>146</v>
      </c>
      <c r="K40" s="6">
        <f t="shared" si="3"/>
        <v>223</v>
      </c>
      <c r="L40" s="6">
        <f t="shared" si="4"/>
        <v>369</v>
      </c>
      <c r="M40" s="14">
        <f t="shared" si="5"/>
        <v>16</v>
      </c>
      <c r="N40" s="13">
        <f t="shared" si="6"/>
        <v>165</v>
      </c>
      <c r="O40" s="6">
        <f t="shared" si="7"/>
        <v>242</v>
      </c>
      <c r="P40" s="6">
        <f t="shared" si="8"/>
        <v>407</v>
      </c>
      <c r="Q40" s="14">
        <f t="shared" si="9"/>
        <v>37.5</v>
      </c>
    </row>
    <row r="41" spans="2:17" x14ac:dyDescent="0.2">
      <c r="B41">
        <v>5036</v>
      </c>
      <c r="C41" t="s">
        <v>440</v>
      </c>
      <c r="D41">
        <v>6.5</v>
      </c>
      <c r="F41">
        <f t="shared" si="0"/>
        <v>60.39</v>
      </c>
      <c r="G41">
        <f t="shared" si="10"/>
        <v>3.36</v>
      </c>
      <c r="H41" s="3">
        <f>F40-F41-G41</f>
        <v>6.5799999999999983</v>
      </c>
      <c r="I41" s="3">
        <f t="shared" si="1"/>
        <v>7.9999999999998295E-2</v>
      </c>
      <c r="J41" s="13">
        <f t="shared" si="2"/>
        <v>158.5</v>
      </c>
      <c r="K41" s="6">
        <f t="shared" si="3"/>
        <v>101</v>
      </c>
      <c r="L41" s="6">
        <f t="shared" si="4"/>
        <v>259.5</v>
      </c>
      <c r="M41" s="14">
        <f t="shared" si="5"/>
        <v>10</v>
      </c>
      <c r="N41" s="13">
        <f t="shared" si="6"/>
        <v>144</v>
      </c>
      <c r="O41" s="6">
        <f t="shared" si="7"/>
        <v>229</v>
      </c>
      <c r="P41" s="6">
        <f t="shared" si="8"/>
        <v>373</v>
      </c>
      <c r="Q41" s="14">
        <f t="shared" si="9"/>
        <v>29</v>
      </c>
    </row>
    <row r="42" spans="2:17" x14ac:dyDescent="0.2">
      <c r="B42">
        <v>5037</v>
      </c>
      <c r="C42" t="s">
        <v>441</v>
      </c>
      <c r="D42">
        <v>4.5</v>
      </c>
      <c r="F42">
        <f t="shared" si="0"/>
        <v>92.52</v>
      </c>
      <c r="G42">
        <f t="shared" si="10"/>
        <v>0</v>
      </c>
      <c r="H42" s="3">
        <f>F43+G43-F42</f>
        <v>-3.019999999999996</v>
      </c>
      <c r="I42" s="3">
        <f t="shared" si="1"/>
        <v>-7.519999999999996</v>
      </c>
      <c r="J42" s="13">
        <f t="shared" si="2"/>
        <v>340</v>
      </c>
      <c r="K42" s="6">
        <f t="shared" si="3"/>
        <v>26</v>
      </c>
      <c r="L42" s="6">
        <f t="shared" si="4"/>
        <v>366</v>
      </c>
      <c r="M42" s="14">
        <f t="shared" si="5"/>
        <v>10</v>
      </c>
      <c r="N42" s="13">
        <f t="shared" si="6"/>
        <v>100</v>
      </c>
      <c r="O42" s="6">
        <f t="shared" si="7"/>
        <v>197</v>
      </c>
      <c r="P42" s="6">
        <f t="shared" si="8"/>
        <v>297</v>
      </c>
      <c r="Q42" s="14">
        <f t="shared" si="9"/>
        <v>6</v>
      </c>
    </row>
    <row r="43" spans="2:17" x14ac:dyDescent="0.2">
      <c r="B43">
        <v>5038</v>
      </c>
      <c r="C43" t="s">
        <v>442</v>
      </c>
      <c r="D43">
        <v>-4.5</v>
      </c>
      <c r="F43">
        <f t="shared" si="0"/>
        <v>86.14</v>
      </c>
      <c r="G43">
        <f t="shared" si="10"/>
        <v>3.36</v>
      </c>
      <c r="H43" s="3">
        <f>F42-F43-G43</f>
        <v>3.0199999999999956</v>
      </c>
      <c r="I43" s="3">
        <f t="shared" si="1"/>
        <v>7.519999999999996</v>
      </c>
      <c r="J43" s="13">
        <f t="shared" si="2"/>
        <v>178.33</v>
      </c>
      <c r="K43" s="6">
        <f t="shared" si="3"/>
        <v>230.7</v>
      </c>
      <c r="L43" s="6">
        <f t="shared" si="4"/>
        <v>409</v>
      </c>
      <c r="M43" s="14">
        <f t="shared" si="5"/>
        <v>40.67</v>
      </c>
      <c r="N43" s="13">
        <f t="shared" si="6"/>
        <v>106</v>
      </c>
      <c r="O43" s="6">
        <f t="shared" si="7"/>
        <v>172.67</v>
      </c>
      <c r="P43" s="6">
        <f t="shared" si="8"/>
        <v>278.67</v>
      </c>
      <c r="Q43" s="14">
        <f t="shared" si="9"/>
        <v>13.3</v>
      </c>
    </row>
    <row r="44" spans="2:17" x14ac:dyDescent="0.2">
      <c r="B44">
        <v>5039</v>
      </c>
      <c r="C44" t="s">
        <v>232</v>
      </c>
      <c r="D44">
        <v>1.5</v>
      </c>
      <c r="F44">
        <f t="shared" si="0"/>
        <v>80.86</v>
      </c>
      <c r="G44">
        <f t="shared" si="10"/>
        <v>0</v>
      </c>
      <c r="H44" s="3">
        <f>F45+G45-F44</f>
        <v>2.1500000000000057</v>
      </c>
      <c r="I44" s="3">
        <f t="shared" si="1"/>
        <v>0.65000000000000568</v>
      </c>
      <c r="J44" s="13">
        <f t="shared" si="2"/>
        <v>160</v>
      </c>
      <c r="K44" s="6">
        <f t="shared" si="3"/>
        <v>232</v>
      </c>
      <c r="L44" s="6">
        <f t="shared" si="4"/>
        <v>392</v>
      </c>
      <c r="M44" s="14">
        <f t="shared" si="5"/>
        <v>38</v>
      </c>
      <c r="N44" s="13">
        <f t="shared" si="6"/>
        <v>130</v>
      </c>
      <c r="O44" s="6">
        <f t="shared" si="7"/>
        <v>202</v>
      </c>
      <c r="P44" s="6">
        <f t="shared" si="8"/>
        <v>332</v>
      </c>
      <c r="Q44" s="14">
        <f t="shared" si="9"/>
        <v>22</v>
      </c>
    </row>
    <row r="45" spans="2:17" x14ac:dyDescent="0.2">
      <c r="B45">
        <v>5040</v>
      </c>
      <c r="C45" t="s">
        <v>443</v>
      </c>
      <c r="D45">
        <v>-1.5</v>
      </c>
      <c r="F45">
        <f t="shared" si="0"/>
        <v>79.650000000000006</v>
      </c>
      <c r="G45">
        <f t="shared" si="10"/>
        <v>3.36</v>
      </c>
      <c r="H45" s="3">
        <f>F44-F45-G45</f>
        <v>-2.1500000000000061</v>
      </c>
      <c r="I45" s="3">
        <f t="shared" si="1"/>
        <v>-0.65000000000000613</v>
      </c>
      <c r="J45" s="13">
        <f t="shared" si="2"/>
        <v>132.5</v>
      </c>
      <c r="K45" s="6">
        <f t="shared" si="3"/>
        <v>205</v>
      </c>
      <c r="L45" s="6">
        <f t="shared" si="4"/>
        <v>337.5</v>
      </c>
      <c r="M45" s="14">
        <f t="shared" si="5"/>
        <v>13.5</v>
      </c>
      <c r="N45" s="13">
        <f t="shared" si="6"/>
        <v>227.5</v>
      </c>
      <c r="O45" s="6">
        <f t="shared" si="7"/>
        <v>119.5</v>
      </c>
      <c r="P45" s="6">
        <f t="shared" si="8"/>
        <v>347</v>
      </c>
      <c r="Q45" s="14">
        <f t="shared" si="9"/>
        <v>10</v>
      </c>
    </row>
    <row r="46" spans="2:17" x14ac:dyDescent="0.2">
      <c r="B46">
        <v>5041</v>
      </c>
      <c r="C46" t="s">
        <v>444</v>
      </c>
      <c r="D46">
        <v>-3</v>
      </c>
      <c r="F46">
        <f t="shared" si="0"/>
        <v>75.28</v>
      </c>
      <c r="G46">
        <f t="shared" si="10"/>
        <v>0</v>
      </c>
      <c r="H46" s="3">
        <f>F47+G47-F46</f>
        <v>-6.0100000000000051</v>
      </c>
      <c r="I46" s="3">
        <f t="shared" si="1"/>
        <v>-3.0100000000000051</v>
      </c>
      <c r="J46" s="13">
        <f t="shared" si="2"/>
        <v>119</v>
      </c>
      <c r="K46" s="6">
        <f t="shared" si="3"/>
        <v>168.5</v>
      </c>
      <c r="L46" s="6">
        <f t="shared" si="4"/>
        <v>287.5</v>
      </c>
      <c r="M46" s="14">
        <f t="shared" si="5"/>
        <v>17.5</v>
      </c>
      <c r="N46" s="13">
        <f t="shared" si="6"/>
        <v>221.5</v>
      </c>
      <c r="O46" s="6">
        <f t="shared" si="7"/>
        <v>98</v>
      </c>
      <c r="P46" s="6">
        <f t="shared" si="8"/>
        <v>319.5</v>
      </c>
      <c r="Q46" s="14">
        <f t="shared" si="9"/>
        <v>25.5</v>
      </c>
    </row>
    <row r="47" spans="2:17" x14ac:dyDescent="0.2">
      <c r="B47">
        <v>5042</v>
      </c>
      <c r="C47" t="s">
        <v>445</v>
      </c>
      <c r="D47">
        <v>3</v>
      </c>
      <c r="F47">
        <f t="shared" si="0"/>
        <v>65.91</v>
      </c>
      <c r="G47">
        <f t="shared" si="10"/>
        <v>3.36</v>
      </c>
      <c r="H47" s="3">
        <f>F46-F47-G47</f>
        <v>6.0100000000000051</v>
      </c>
      <c r="I47" s="3">
        <f t="shared" si="1"/>
        <v>3.0100000000000051</v>
      </c>
      <c r="J47" s="13">
        <f t="shared" si="2"/>
        <v>96.5</v>
      </c>
      <c r="K47" s="6">
        <f t="shared" si="3"/>
        <v>251</v>
      </c>
      <c r="L47" s="6">
        <f t="shared" si="4"/>
        <v>347.5</v>
      </c>
      <c r="M47" s="14">
        <f t="shared" si="5"/>
        <v>20</v>
      </c>
      <c r="N47" s="13">
        <f t="shared" si="6"/>
        <v>173</v>
      </c>
      <c r="O47" s="6">
        <f t="shared" si="7"/>
        <v>255</v>
      </c>
      <c r="P47" s="6">
        <f t="shared" si="8"/>
        <v>428</v>
      </c>
      <c r="Q47" s="14">
        <f t="shared" si="9"/>
        <v>21</v>
      </c>
    </row>
    <row r="48" spans="2:17" x14ac:dyDescent="0.2">
      <c r="B48">
        <v>5043</v>
      </c>
      <c r="C48" t="s">
        <v>209</v>
      </c>
      <c r="D48">
        <v>-14.5</v>
      </c>
      <c r="F48">
        <f t="shared" si="0"/>
        <v>89.59</v>
      </c>
      <c r="G48">
        <f t="shared" si="10"/>
        <v>0</v>
      </c>
      <c r="H48" s="3">
        <f>F49+G49-F48</f>
        <v>-18.5</v>
      </c>
      <c r="I48" s="3">
        <f t="shared" si="1"/>
        <v>-4</v>
      </c>
      <c r="J48" s="13">
        <f t="shared" si="2"/>
        <v>69</v>
      </c>
      <c r="K48" s="6">
        <f t="shared" si="3"/>
        <v>199</v>
      </c>
      <c r="L48" s="6">
        <f t="shared" si="4"/>
        <v>268</v>
      </c>
      <c r="M48" s="14">
        <f t="shared" si="5"/>
        <v>23</v>
      </c>
      <c r="N48" s="13">
        <f t="shared" si="6"/>
        <v>124</v>
      </c>
      <c r="O48" s="6">
        <f t="shared" si="7"/>
        <v>248</v>
      </c>
      <c r="P48" s="6">
        <f t="shared" si="8"/>
        <v>372</v>
      </c>
      <c r="Q48" s="14">
        <f t="shared" si="9"/>
        <v>18</v>
      </c>
    </row>
    <row r="49" spans="2:17" x14ac:dyDescent="0.2">
      <c r="B49">
        <v>5044</v>
      </c>
      <c r="C49" t="s">
        <v>446</v>
      </c>
      <c r="D49">
        <v>14.5</v>
      </c>
      <c r="F49">
        <f t="shared" si="0"/>
        <v>67.73</v>
      </c>
      <c r="G49">
        <f t="shared" si="10"/>
        <v>3.36</v>
      </c>
      <c r="H49" s="3">
        <f>F48-F49-G49</f>
        <v>18.5</v>
      </c>
      <c r="I49" s="3">
        <f t="shared" si="1"/>
        <v>4</v>
      </c>
      <c r="J49" s="13">
        <f t="shared" si="2"/>
        <v>142</v>
      </c>
      <c r="K49" s="6">
        <f t="shared" si="3"/>
        <v>254</v>
      </c>
      <c r="L49" s="6">
        <f t="shared" si="4"/>
        <v>396</v>
      </c>
      <c r="M49" s="14">
        <f t="shared" si="5"/>
        <v>16.5</v>
      </c>
      <c r="N49" s="13">
        <f t="shared" si="6"/>
        <v>134.5</v>
      </c>
      <c r="O49" s="6">
        <f t="shared" si="7"/>
        <v>296</v>
      </c>
      <c r="P49" s="6">
        <f t="shared" si="8"/>
        <v>430.5</v>
      </c>
      <c r="Q49" s="14">
        <f t="shared" si="9"/>
        <v>44</v>
      </c>
    </row>
    <row r="50" spans="2:17" x14ac:dyDescent="0.2">
      <c r="B50">
        <v>5045</v>
      </c>
      <c r="C50" t="s">
        <v>447</v>
      </c>
      <c r="D50">
        <v>-21</v>
      </c>
      <c r="F50">
        <f t="shared" si="0"/>
        <v>72.709999999999994</v>
      </c>
      <c r="G50">
        <f t="shared" si="10"/>
        <v>0</v>
      </c>
      <c r="H50" s="3">
        <f>F51+G51-F50</f>
        <v>-14.589999999999996</v>
      </c>
      <c r="I50" s="3">
        <f t="shared" si="1"/>
        <v>6.4100000000000037</v>
      </c>
      <c r="J50" s="13">
        <f t="shared" si="2"/>
        <v>92.5</v>
      </c>
      <c r="K50" s="6">
        <f t="shared" si="3"/>
        <v>297</v>
      </c>
      <c r="L50" s="6">
        <f t="shared" si="4"/>
        <v>389.5</v>
      </c>
      <c r="M50" s="14">
        <f t="shared" si="5"/>
        <v>24</v>
      </c>
      <c r="N50" s="13">
        <f t="shared" si="6"/>
        <v>181.5</v>
      </c>
      <c r="O50" s="6">
        <f t="shared" si="7"/>
        <v>147.5</v>
      </c>
      <c r="P50" s="6">
        <f t="shared" si="8"/>
        <v>329</v>
      </c>
      <c r="Q50" s="14">
        <f t="shared" si="9"/>
        <v>19</v>
      </c>
    </row>
    <row r="51" spans="2:17" x14ac:dyDescent="0.2">
      <c r="B51">
        <v>5046</v>
      </c>
      <c r="C51" t="s">
        <v>448</v>
      </c>
      <c r="D51">
        <v>21</v>
      </c>
      <c r="F51">
        <f t="shared" si="0"/>
        <v>54.76</v>
      </c>
      <c r="G51">
        <f t="shared" si="10"/>
        <v>3.36</v>
      </c>
      <c r="H51" s="3">
        <f>F50-F51-G51</f>
        <v>14.589999999999996</v>
      </c>
      <c r="I51" s="3">
        <f t="shared" si="1"/>
        <v>-6.4100000000000037</v>
      </c>
      <c r="J51" s="13">
        <f t="shared" si="2"/>
        <v>91.5</v>
      </c>
      <c r="K51" s="6">
        <f t="shared" si="3"/>
        <v>145.5</v>
      </c>
      <c r="L51" s="6">
        <f t="shared" si="4"/>
        <v>237</v>
      </c>
      <c r="M51" s="14">
        <f t="shared" si="5"/>
        <v>9.5</v>
      </c>
      <c r="N51" s="13">
        <f t="shared" si="6"/>
        <v>192.5</v>
      </c>
      <c r="O51" s="6">
        <f t="shared" si="7"/>
        <v>209</v>
      </c>
      <c r="P51" s="6">
        <f t="shared" si="8"/>
        <v>401.5</v>
      </c>
      <c r="Q51" s="14">
        <f t="shared" si="9"/>
        <v>31</v>
      </c>
    </row>
    <row r="52" spans="2:17" x14ac:dyDescent="0.2">
      <c r="B52">
        <v>5047</v>
      </c>
      <c r="C52" t="s">
        <v>449</v>
      </c>
      <c r="D52">
        <v>7</v>
      </c>
      <c r="F52">
        <f t="shared" si="0"/>
        <v>75.11</v>
      </c>
      <c r="G52">
        <f t="shared" si="10"/>
        <v>0</v>
      </c>
      <c r="H52" s="3">
        <f>F53+G53-F52</f>
        <v>5.0100000000000051</v>
      </c>
      <c r="I52" s="3">
        <f t="shared" si="1"/>
        <v>-1.9899999999999949</v>
      </c>
      <c r="J52" s="13">
        <f t="shared" si="2"/>
        <v>196</v>
      </c>
      <c r="K52" s="6">
        <f t="shared" si="3"/>
        <v>290</v>
      </c>
      <c r="L52" s="6">
        <f t="shared" si="4"/>
        <v>486</v>
      </c>
      <c r="M52" s="14">
        <f t="shared" si="5"/>
        <v>35</v>
      </c>
      <c r="N52" s="13">
        <f t="shared" si="6"/>
        <v>165</v>
      </c>
      <c r="O52" s="6">
        <f t="shared" si="7"/>
        <v>122</v>
      </c>
      <c r="P52" s="6">
        <f t="shared" si="8"/>
        <v>287</v>
      </c>
      <c r="Q52" s="14">
        <f t="shared" si="9"/>
        <v>21</v>
      </c>
    </row>
    <row r="53" spans="2:17" x14ac:dyDescent="0.2">
      <c r="B53">
        <v>5048</v>
      </c>
      <c r="C53" t="s">
        <v>450</v>
      </c>
      <c r="D53">
        <v>-7</v>
      </c>
      <c r="F53">
        <f t="shared" si="0"/>
        <v>76.760000000000005</v>
      </c>
      <c r="G53">
        <f t="shared" si="10"/>
        <v>3.36</v>
      </c>
      <c r="H53" s="3">
        <f>F52-F53-G53</f>
        <v>-5.0100000000000051</v>
      </c>
      <c r="I53" s="3">
        <f t="shared" si="1"/>
        <v>1.9899999999999949</v>
      </c>
      <c r="J53" s="13">
        <f t="shared" si="2"/>
        <v>187</v>
      </c>
      <c r="K53" s="6">
        <f t="shared" si="3"/>
        <v>224</v>
      </c>
      <c r="L53" s="6">
        <f t="shared" si="4"/>
        <v>411</v>
      </c>
      <c r="M53" s="14">
        <f t="shared" si="5"/>
        <v>37</v>
      </c>
      <c r="N53" s="13">
        <f t="shared" si="6"/>
        <v>149</v>
      </c>
      <c r="O53" s="6">
        <f t="shared" si="7"/>
        <v>304</v>
      </c>
      <c r="P53" s="6">
        <f t="shared" si="8"/>
        <v>453</v>
      </c>
      <c r="Q53" s="14">
        <f t="shared" si="9"/>
        <v>28</v>
      </c>
    </row>
    <row r="54" spans="2:17" x14ac:dyDescent="0.2">
      <c r="B54">
        <v>5049</v>
      </c>
      <c r="C54" t="s">
        <v>301</v>
      </c>
      <c r="D54">
        <v>-4</v>
      </c>
      <c r="F54">
        <f t="shared" si="0"/>
        <v>83.79</v>
      </c>
      <c r="G54">
        <f t="shared" si="10"/>
        <v>0</v>
      </c>
      <c r="H54" s="3">
        <f>F55+G55-F54</f>
        <v>-0.35000000000000853</v>
      </c>
      <c r="I54" s="3">
        <f t="shared" si="1"/>
        <v>3.6499999999999915</v>
      </c>
      <c r="J54" s="13">
        <f t="shared" si="2"/>
        <v>230</v>
      </c>
      <c r="K54" s="6">
        <f t="shared" si="3"/>
        <v>153</v>
      </c>
      <c r="L54" s="6">
        <f t="shared" si="4"/>
        <v>383</v>
      </c>
      <c r="M54" s="14">
        <f t="shared" si="5"/>
        <v>30.5</v>
      </c>
      <c r="N54" s="13">
        <f t="shared" si="6"/>
        <v>122.5</v>
      </c>
      <c r="O54" s="6">
        <f t="shared" si="7"/>
        <v>227.5</v>
      </c>
      <c r="P54" s="6">
        <f t="shared" si="8"/>
        <v>350</v>
      </c>
      <c r="Q54" s="14">
        <f t="shared" si="9"/>
        <v>17</v>
      </c>
    </row>
    <row r="55" spans="2:17" x14ac:dyDescent="0.2">
      <c r="B55">
        <v>5050</v>
      </c>
      <c r="C55" t="s">
        <v>451</v>
      </c>
      <c r="D55">
        <v>4</v>
      </c>
      <c r="F55">
        <f t="shared" si="0"/>
        <v>80.08</v>
      </c>
      <c r="G55">
        <f t="shared" si="10"/>
        <v>3.36</v>
      </c>
      <c r="H55" s="3">
        <f>F54-F55-G55</f>
        <v>0.35000000000000808</v>
      </c>
      <c r="I55" s="3">
        <f t="shared" si="1"/>
        <v>-3.6499999999999919</v>
      </c>
      <c r="J55" s="13">
        <f t="shared" si="2"/>
        <v>122</v>
      </c>
      <c r="K55" s="6">
        <f t="shared" si="3"/>
        <v>251.5</v>
      </c>
      <c r="L55" s="6">
        <f t="shared" si="4"/>
        <v>373.5</v>
      </c>
      <c r="M55" s="14">
        <f t="shared" si="5"/>
        <v>25.5</v>
      </c>
      <c r="N55" s="13">
        <f t="shared" si="6"/>
        <v>141.5</v>
      </c>
      <c r="O55" s="6">
        <f t="shared" si="7"/>
        <v>273</v>
      </c>
      <c r="P55" s="6">
        <f t="shared" si="8"/>
        <v>414.5</v>
      </c>
      <c r="Q55" s="14">
        <f t="shared" si="9"/>
        <v>33</v>
      </c>
    </row>
    <row r="56" spans="2:17" x14ac:dyDescent="0.2">
      <c r="B56">
        <v>5051</v>
      </c>
      <c r="C56" t="s">
        <v>452</v>
      </c>
      <c r="D56">
        <v>-6.5</v>
      </c>
      <c r="F56">
        <f t="shared" si="0"/>
        <v>79.12</v>
      </c>
      <c r="G56">
        <f t="shared" si="10"/>
        <v>0</v>
      </c>
      <c r="H56" s="3">
        <f>F57+G57-F56</f>
        <v>-8.6700000000000017</v>
      </c>
      <c r="I56" s="3">
        <f t="shared" si="1"/>
        <v>-2.1700000000000017</v>
      </c>
      <c r="J56" s="13">
        <f t="shared" si="2"/>
        <v>279.67</v>
      </c>
      <c r="K56" s="6">
        <f t="shared" si="3"/>
        <v>327</v>
      </c>
      <c r="L56" s="6">
        <f t="shared" si="4"/>
        <v>606.66999999999996</v>
      </c>
      <c r="M56" s="14">
        <f t="shared" si="5"/>
        <v>55.33</v>
      </c>
      <c r="N56" s="13">
        <f t="shared" si="6"/>
        <v>166.3</v>
      </c>
      <c r="O56" s="6">
        <f t="shared" si="7"/>
        <v>235.67</v>
      </c>
      <c r="P56" s="6">
        <f t="shared" si="8"/>
        <v>402</v>
      </c>
      <c r="Q56" s="14">
        <f t="shared" si="9"/>
        <v>19.3</v>
      </c>
    </row>
    <row r="57" spans="2:17" x14ac:dyDescent="0.2">
      <c r="B57">
        <v>5052</v>
      </c>
      <c r="C57" t="s">
        <v>369</v>
      </c>
      <c r="D57">
        <v>6.5</v>
      </c>
      <c r="F57">
        <f t="shared" si="0"/>
        <v>67.09</v>
      </c>
      <c r="G57">
        <f t="shared" si="10"/>
        <v>3.36</v>
      </c>
      <c r="H57" s="3">
        <f>F56-F57-G57</f>
        <v>8.6700000000000017</v>
      </c>
      <c r="I57" s="3">
        <f t="shared" si="1"/>
        <v>2.1700000000000017</v>
      </c>
      <c r="J57" s="13">
        <f t="shared" si="2"/>
        <v>203.5</v>
      </c>
      <c r="K57" s="6">
        <f t="shared" si="3"/>
        <v>172</v>
      </c>
      <c r="L57" s="6">
        <f t="shared" si="4"/>
        <v>375.5</v>
      </c>
      <c r="M57" s="14">
        <f t="shared" si="5"/>
        <v>19</v>
      </c>
      <c r="N57" s="13">
        <f t="shared" si="6"/>
        <v>106</v>
      </c>
      <c r="O57" s="6">
        <f t="shared" si="7"/>
        <v>156.5</v>
      </c>
      <c r="P57" s="6">
        <f t="shared" si="8"/>
        <v>262.5</v>
      </c>
      <c r="Q57" s="14">
        <f t="shared" si="9"/>
        <v>25.5</v>
      </c>
    </row>
    <row r="58" spans="2:17" x14ac:dyDescent="0.2">
      <c r="B58">
        <v>5053</v>
      </c>
      <c r="C58" t="s">
        <v>453</v>
      </c>
      <c r="D58">
        <v>5.5</v>
      </c>
      <c r="F58">
        <f t="shared" si="0"/>
        <v>69.69</v>
      </c>
      <c r="G58">
        <f t="shared" si="10"/>
        <v>0</v>
      </c>
      <c r="H58" s="3">
        <f>F59+G59-F58</f>
        <v>13.570000000000007</v>
      </c>
      <c r="I58" s="3">
        <f t="shared" si="1"/>
        <v>8.0700000000000074</v>
      </c>
      <c r="J58" s="13">
        <f t="shared" si="2"/>
        <v>175</v>
      </c>
      <c r="K58" s="6">
        <f t="shared" si="3"/>
        <v>155</v>
      </c>
      <c r="L58" s="6">
        <f t="shared" si="4"/>
        <v>330</v>
      </c>
      <c r="M58" s="14">
        <f t="shared" si="5"/>
        <v>24</v>
      </c>
      <c r="N58" s="13">
        <f t="shared" si="6"/>
        <v>67</v>
      </c>
      <c r="O58" s="6">
        <f t="shared" si="7"/>
        <v>201</v>
      </c>
      <c r="P58" s="6">
        <f t="shared" si="8"/>
        <v>268</v>
      </c>
      <c r="Q58" s="14">
        <f t="shared" si="9"/>
        <v>21</v>
      </c>
    </row>
    <row r="59" spans="2:17" x14ac:dyDescent="0.2">
      <c r="B59">
        <v>5054</v>
      </c>
      <c r="C59" t="s">
        <v>454</v>
      </c>
      <c r="D59">
        <v>-5.5</v>
      </c>
      <c r="F59">
        <f t="shared" si="0"/>
        <v>79.900000000000006</v>
      </c>
      <c r="G59">
        <f t="shared" si="10"/>
        <v>3.36</v>
      </c>
      <c r="H59" s="3">
        <f>F58-F59-G59</f>
        <v>-13.570000000000007</v>
      </c>
      <c r="I59" s="3">
        <f t="shared" si="1"/>
        <v>-8.0700000000000074</v>
      </c>
      <c r="J59" s="13">
        <f t="shared" si="2"/>
        <v>57</v>
      </c>
      <c r="K59" s="6">
        <f t="shared" si="3"/>
        <v>277</v>
      </c>
      <c r="L59" s="6">
        <f t="shared" si="4"/>
        <v>334</v>
      </c>
      <c r="M59" s="14">
        <f t="shared" si="5"/>
        <v>17</v>
      </c>
      <c r="N59" s="13">
        <f t="shared" si="6"/>
        <v>45</v>
      </c>
      <c r="O59" s="6">
        <f t="shared" si="7"/>
        <v>294</v>
      </c>
      <c r="P59" s="6">
        <f t="shared" si="8"/>
        <v>339</v>
      </c>
      <c r="Q59" s="14">
        <f t="shared" si="9"/>
        <v>9</v>
      </c>
    </row>
    <row r="60" spans="2:17" x14ac:dyDescent="0.2">
      <c r="B60">
        <v>5055</v>
      </c>
      <c r="C60" t="s">
        <v>455</v>
      </c>
      <c r="D60">
        <v>-7</v>
      </c>
      <c r="F60">
        <f t="shared" si="0"/>
        <v>58.52</v>
      </c>
      <c r="G60">
        <f t="shared" si="10"/>
        <v>0</v>
      </c>
      <c r="H60" s="3">
        <f>F61+G61-F60</f>
        <v>-9.970000000000006</v>
      </c>
      <c r="I60" s="3">
        <f t="shared" si="1"/>
        <v>-2.970000000000006</v>
      </c>
      <c r="J60" s="13">
        <f t="shared" si="2"/>
        <v>144.5</v>
      </c>
      <c r="K60" s="6">
        <f t="shared" si="3"/>
        <v>158.5</v>
      </c>
      <c r="L60" s="6">
        <f t="shared" si="4"/>
        <v>303</v>
      </c>
      <c r="M60" s="14">
        <f t="shared" si="5"/>
        <v>31.5</v>
      </c>
      <c r="N60" s="13">
        <f t="shared" si="6"/>
        <v>210</v>
      </c>
      <c r="O60" s="6">
        <f t="shared" si="7"/>
        <v>209.5</v>
      </c>
      <c r="P60" s="6">
        <f t="shared" si="8"/>
        <v>419.5</v>
      </c>
      <c r="Q60" s="14">
        <f t="shared" si="9"/>
        <v>31.5</v>
      </c>
    </row>
    <row r="61" spans="2:17" x14ac:dyDescent="0.2">
      <c r="B61">
        <v>5056</v>
      </c>
      <c r="C61" t="s">
        <v>456</v>
      </c>
      <c r="D61">
        <v>7</v>
      </c>
      <c r="F61">
        <f t="shared" si="0"/>
        <v>45.19</v>
      </c>
      <c r="G61">
        <f t="shared" si="10"/>
        <v>3.36</v>
      </c>
      <c r="H61" s="3">
        <f>F60-F61-G61</f>
        <v>9.970000000000006</v>
      </c>
      <c r="I61" s="3">
        <f t="shared" si="1"/>
        <v>2.970000000000006</v>
      </c>
      <c r="J61" s="13">
        <f t="shared" si="2"/>
        <v>49</v>
      </c>
      <c r="K61" s="6">
        <f t="shared" si="3"/>
        <v>171</v>
      </c>
      <c r="L61" s="6">
        <f t="shared" si="4"/>
        <v>220</v>
      </c>
      <c r="M61" s="14">
        <f t="shared" si="5"/>
        <v>7.5</v>
      </c>
      <c r="N61" s="13">
        <f t="shared" si="6"/>
        <v>190</v>
      </c>
      <c r="O61" s="6">
        <f t="shared" si="7"/>
        <v>145</v>
      </c>
      <c r="P61" s="6">
        <f t="shared" si="8"/>
        <v>335</v>
      </c>
      <c r="Q61" s="14">
        <f t="shared" si="9"/>
        <v>33</v>
      </c>
    </row>
    <row r="62" spans="2:17" x14ac:dyDescent="0.2">
      <c r="B62">
        <v>5057</v>
      </c>
      <c r="C62" t="s">
        <v>219</v>
      </c>
      <c r="D62">
        <v>5.5</v>
      </c>
      <c r="F62">
        <f t="shared" si="0"/>
        <v>62.97</v>
      </c>
      <c r="G62">
        <f t="shared" si="10"/>
        <v>0</v>
      </c>
      <c r="H62" s="3">
        <f>F63+G63-F62</f>
        <v>15.420000000000002</v>
      </c>
      <c r="I62" s="3">
        <f t="shared" si="1"/>
        <v>9.9200000000000017</v>
      </c>
      <c r="J62" s="13">
        <f t="shared" si="2"/>
        <v>189</v>
      </c>
      <c r="K62" s="6">
        <f t="shared" si="3"/>
        <v>140.5</v>
      </c>
      <c r="L62" s="6">
        <f t="shared" si="4"/>
        <v>329.5</v>
      </c>
      <c r="M62" s="14">
        <f t="shared" si="5"/>
        <v>27.5</v>
      </c>
      <c r="N62" s="13">
        <f t="shared" si="6"/>
        <v>59.5</v>
      </c>
      <c r="O62" s="6">
        <f t="shared" si="7"/>
        <v>160</v>
      </c>
      <c r="P62" s="6">
        <f t="shared" si="8"/>
        <v>219.5</v>
      </c>
      <c r="Q62" s="14">
        <f t="shared" si="9"/>
        <v>6.5</v>
      </c>
    </row>
    <row r="63" spans="2:17" x14ac:dyDescent="0.2">
      <c r="B63">
        <v>5058</v>
      </c>
      <c r="C63" t="s">
        <v>457</v>
      </c>
      <c r="D63">
        <v>-5.5</v>
      </c>
      <c r="F63">
        <f t="shared" si="0"/>
        <v>75.03</v>
      </c>
      <c r="G63">
        <f t="shared" si="10"/>
        <v>3.36</v>
      </c>
      <c r="H63" s="3">
        <f>F62-F63-G63</f>
        <v>-15.420000000000002</v>
      </c>
      <c r="I63" s="3">
        <f t="shared" si="1"/>
        <v>-9.9200000000000017</v>
      </c>
      <c r="J63" s="13">
        <f t="shared" si="2"/>
        <v>140</v>
      </c>
      <c r="K63" s="6">
        <f t="shared" si="3"/>
        <v>302.5</v>
      </c>
      <c r="L63" s="6">
        <f t="shared" si="4"/>
        <v>442.5</v>
      </c>
      <c r="M63" s="14">
        <f t="shared" si="5"/>
        <v>31.5</v>
      </c>
      <c r="N63" s="13">
        <f t="shared" si="6"/>
        <v>163</v>
      </c>
      <c r="O63" s="6">
        <f t="shared" si="7"/>
        <v>287</v>
      </c>
      <c r="P63" s="6">
        <f t="shared" si="8"/>
        <v>450</v>
      </c>
      <c r="Q63" s="14">
        <f t="shared" si="9"/>
        <v>34.5</v>
      </c>
    </row>
    <row r="64" spans="2:17" x14ac:dyDescent="0.2">
      <c r="B64">
        <v>5059</v>
      </c>
      <c r="C64" t="s">
        <v>195</v>
      </c>
      <c r="D64">
        <v>6</v>
      </c>
      <c r="F64">
        <f t="shared" si="0"/>
        <v>77.67</v>
      </c>
      <c r="G64">
        <f t="shared" si="10"/>
        <v>0</v>
      </c>
      <c r="H64" s="3">
        <f>F65+G65-F64</f>
        <v>3.9599999999999937</v>
      </c>
      <c r="I64" s="3">
        <f t="shared" si="1"/>
        <v>-2.0400000000000063</v>
      </c>
      <c r="J64" s="13">
        <f t="shared" si="2"/>
        <v>194</v>
      </c>
      <c r="K64" s="6">
        <f t="shared" si="3"/>
        <v>213.5</v>
      </c>
      <c r="L64" s="6">
        <f t="shared" si="4"/>
        <v>407.5</v>
      </c>
      <c r="M64" s="14">
        <f t="shared" si="5"/>
        <v>14.5</v>
      </c>
      <c r="N64" s="13">
        <f t="shared" si="6"/>
        <v>155.5</v>
      </c>
      <c r="O64" s="6">
        <f t="shared" si="7"/>
        <v>188</v>
      </c>
      <c r="P64" s="6">
        <f t="shared" si="8"/>
        <v>343.5</v>
      </c>
      <c r="Q64" s="14">
        <f t="shared" si="9"/>
        <v>14.5</v>
      </c>
    </row>
    <row r="65" spans="2:17" x14ac:dyDescent="0.2">
      <c r="B65">
        <v>5060</v>
      </c>
      <c r="C65" t="s">
        <v>458</v>
      </c>
      <c r="D65">
        <v>-6</v>
      </c>
      <c r="F65">
        <f t="shared" si="0"/>
        <v>78.27</v>
      </c>
      <c r="G65">
        <f t="shared" si="10"/>
        <v>3.36</v>
      </c>
      <c r="H65" s="3">
        <f>F64-F65-G65</f>
        <v>-3.9599999999999942</v>
      </c>
      <c r="I65" s="3">
        <f t="shared" si="1"/>
        <v>2.0400000000000058</v>
      </c>
      <c r="J65" s="13">
        <f t="shared" si="2"/>
        <v>107.5</v>
      </c>
      <c r="K65" s="6">
        <f t="shared" si="3"/>
        <v>206.5</v>
      </c>
      <c r="L65" s="6">
        <f t="shared" si="4"/>
        <v>314</v>
      </c>
      <c r="M65" s="14">
        <f t="shared" si="5"/>
        <v>23</v>
      </c>
      <c r="N65" s="13">
        <f t="shared" si="6"/>
        <v>102</v>
      </c>
      <c r="O65" s="6">
        <f t="shared" si="7"/>
        <v>165.5</v>
      </c>
      <c r="P65" s="6">
        <f t="shared" si="8"/>
        <v>267.5</v>
      </c>
      <c r="Q65" s="14">
        <f t="shared" si="9"/>
        <v>11</v>
      </c>
    </row>
    <row r="66" spans="2:17" x14ac:dyDescent="0.2">
      <c r="B66">
        <v>5061</v>
      </c>
      <c r="C66" t="s">
        <v>459</v>
      </c>
      <c r="D66">
        <v>-6</v>
      </c>
      <c r="F66">
        <f t="shared" si="0"/>
        <v>78.8</v>
      </c>
      <c r="G66">
        <f t="shared" si="10"/>
        <v>0</v>
      </c>
      <c r="H66" s="3">
        <f>F67+G67-F66</f>
        <v>-11.689999999999998</v>
      </c>
      <c r="I66" s="3">
        <f t="shared" si="1"/>
        <v>-5.6899999999999977</v>
      </c>
      <c r="J66" s="13">
        <f t="shared" si="2"/>
        <v>168</v>
      </c>
      <c r="K66" s="6">
        <f t="shared" si="3"/>
        <v>192.5</v>
      </c>
      <c r="L66" s="6">
        <f t="shared" si="4"/>
        <v>360.5</v>
      </c>
      <c r="M66" s="14">
        <f t="shared" si="5"/>
        <v>28.5</v>
      </c>
      <c r="N66" s="13">
        <f t="shared" si="6"/>
        <v>55</v>
      </c>
      <c r="O66" s="6">
        <f t="shared" si="7"/>
        <v>148.5</v>
      </c>
      <c r="P66" s="6">
        <f t="shared" si="8"/>
        <v>203.5</v>
      </c>
      <c r="Q66" s="14">
        <f t="shared" si="9"/>
        <v>10.5</v>
      </c>
    </row>
    <row r="67" spans="2:17" x14ac:dyDescent="0.2">
      <c r="B67">
        <v>5062</v>
      </c>
      <c r="C67" t="s">
        <v>460</v>
      </c>
      <c r="D67">
        <v>6</v>
      </c>
      <c r="F67">
        <f t="shared" si="0"/>
        <v>63.75</v>
      </c>
      <c r="G67">
        <f t="shared" si="10"/>
        <v>3.36</v>
      </c>
      <c r="H67" s="3">
        <f>F66-F67-G67</f>
        <v>11.689999999999998</v>
      </c>
      <c r="I67" s="3">
        <f t="shared" si="1"/>
        <v>5.6899999999999977</v>
      </c>
      <c r="J67" s="13">
        <f t="shared" si="2"/>
        <v>160</v>
      </c>
      <c r="K67" s="6">
        <f t="shared" si="3"/>
        <v>276.5</v>
      </c>
      <c r="L67" s="6">
        <f t="shared" si="4"/>
        <v>436.5</v>
      </c>
      <c r="M67" s="14">
        <f t="shared" si="5"/>
        <v>18.5</v>
      </c>
      <c r="N67" s="13">
        <f t="shared" si="6"/>
        <v>264.5</v>
      </c>
      <c r="O67" s="6">
        <f t="shared" si="7"/>
        <v>218</v>
      </c>
      <c r="P67" s="6">
        <f t="shared" si="8"/>
        <v>482.5</v>
      </c>
      <c r="Q67" s="14">
        <f t="shared" si="9"/>
        <v>24.5</v>
      </c>
    </row>
    <row r="68" spans="2:17" x14ac:dyDescent="0.2">
      <c r="B68">
        <v>5063</v>
      </c>
      <c r="C68" t="s">
        <v>262</v>
      </c>
      <c r="D68">
        <v>25.5</v>
      </c>
      <c r="F68">
        <f t="shared" si="0"/>
        <v>70.75</v>
      </c>
      <c r="G68">
        <f t="shared" si="10"/>
        <v>0</v>
      </c>
      <c r="H68" s="3">
        <f>F69+G69-F68</f>
        <v>25.129999999999995</v>
      </c>
      <c r="I68" s="3">
        <f t="shared" si="1"/>
        <v>-0.37000000000000455</v>
      </c>
      <c r="J68" s="13">
        <f t="shared" si="2"/>
        <v>249.5</v>
      </c>
      <c r="K68" s="6">
        <f t="shared" si="3"/>
        <v>167.5</v>
      </c>
      <c r="L68" s="6">
        <f t="shared" si="4"/>
        <v>417</v>
      </c>
      <c r="M68" s="14">
        <f t="shared" si="5"/>
        <v>20.5</v>
      </c>
      <c r="N68" s="13">
        <f t="shared" si="6"/>
        <v>110</v>
      </c>
      <c r="O68" s="6">
        <f t="shared" si="7"/>
        <v>178</v>
      </c>
      <c r="P68" s="6">
        <f t="shared" si="8"/>
        <v>288</v>
      </c>
      <c r="Q68" s="14">
        <f t="shared" si="9"/>
        <v>14.5</v>
      </c>
    </row>
    <row r="69" spans="2:17" x14ac:dyDescent="0.2">
      <c r="B69">
        <v>5064</v>
      </c>
      <c r="C69" t="s">
        <v>461</v>
      </c>
      <c r="D69">
        <v>-25.5</v>
      </c>
      <c r="F69">
        <f t="shared" si="0"/>
        <v>92.52</v>
      </c>
      <c r="G69">
        <f t="shared" si="10"/>
        <v>3.36</v>
      </c>
      <c r="H69" s="3">
        <f>F68-F69-G69</f>
        <v>-25.129999999999995</v>
      </c>
      <c r="I69" s="3">
        <f t="shared" si="1"/>
        <v>0.37000000000000455</v>
      </c>
      <c r="J69" s="13">
        <f t="shared" si="2"/>
        <v>167.5</v>
      </c>
      <c r="K69" s="6">
        <f t="shared" si="3"/>
        <v>217.5</v>
      </c>
      <c r="L69" s="6">
        <f t="shared" si="4"/>
        <v>385</v>
      </c>
      <c r="M69" s="14">
        <f t="shared" si="5"/>
        <v>42</v>
      </c>
      <c r="N69" s="13">
        <f t="shared" si="6"/>
        <v>57.5</v>
      </c>
      <c r="O69" s="6">
        <f t="shared" si="7"/>
        <v>171.5</v>
      </c>
      <c r="P69" s="6">
        <f t="shared" si="8"/>
        <v>229</v>
      </c>
      <c r="Q69" s="14">
        <f t="shared" si="9"/>
        <v>10</v>
      </c>
    </row>
    <row r="70" spans="2:17" x14ac:dyDescent="0.2">
      <c r="B70">
        <v>5065</v>
      </c>
      <c r="C70" t="s">
        <v>462</v>
      </c>
      <c r="D70">
        <v>-13</v>
      </c>
      <c r="F70">
        <f t="shared" si="0"/>
        <v>64.14</v>
      </c>
      <c r="G70">
        <f t="shared" si="10"/>
        <v>0</v>
      </c>
      <c r="H70" s="3">
        <f>F71+G71-F70</f>
        <v>-10</v>
      </c>
      <c r="I70" s="3">
        <f t="shared" si="1"/>
        <v>3</v>
      </c>
      <c r="J70" s="13">
        <f t="shared" si="2"/>
        <v>245.67</v>
      </c>
      <c r="K70" s="6">
        <f t="shared" si="3"/>
        <v>135.30000000000001</v>
      </c>
      <c r="L70" s="6">
        <f t="shared" si="4"/>
        <v>381</v>
      </c>
      <c r="M70" s="14">
        <f t="shared" si="5"/>
        <v>17.670000000000002</v>
      </c>
      <c r="N70" s="13">
        <f t="shared" si="6"/>
        <v>163</v>
      </c>
      <c r="O70" s="6">
        <f t="shared" si="7"/>
        <v>235.67</v>
      </c>
      <c r="P70" s="6">
        <f t="shared" si="8"/>
        <v>398.67</v>
      </c>
      <c r="Q70" s="14">
        <f t="shared" si="9"/>
        <v>37.700000000000003</v>
      </c>
    </row>
    <row r="71" spans="2:17" x14ac:dyDescent="0.2">
      <c r="B71">
        <v>5066</v>
      </c>
      <c r="C71" t="s">
        <v>224</v>
      </c>
      <c r="D71">
        <v>13</v>
      </c>
      <c r="F71">
        <f t="shared" ref="F71:F101" si="11">IF(ISERROR(VLOOKUP(C71,Sagarin1,2,FALSE))=TRUE,VLOOKUP(VLOOKUP(C71,Table,2,FALSE),Sagarin1,2,FALSE),VLOOKUP(C71,Sagarin1,2,FALSE))</f>
        <v>50.78</v>
      </c>
      <c r="G71">
        <f t="shared" si="10"/>
        <v>3.36</v>
      </c>
      <c r="H71" s="3">
        <f>F70-F71-G71</f>
        <v>10</v>
      </c>
      <c r="I71" s="3">
        <f t="shared" ref="I71:I101" si="12">H71-D71</f>
        <v>-3</v>
      </c>
      <c r="J71" s="13">
        <f t="shared" ref="J71:J101" si="13">IF(ISERROR(VLOOKUP(C71,RushO,7,FALSE))=TRUE,VLOOKUP(VLOOKUP(C71,Table,3,FALSE),RushO,7,FALSE),VLOOKUP(C71,RushO,7,FALSE))</f>
        <v>43.5</v>
      </c>
      <c r="K71" s="6">
        <f t="shared" ref="K71:K101" si="14">IF(ISERROR(VLOOKUP(C71,PassO,10,FALSE))=TRUE,VLOOKUP(VLOOKUP(C71,Table,3,FALSE),PassO,10,FALSE),VLOOKUP(C71,PassO,10,FALSE))</f>
        <v>132</v>
      </c>
      <c r="L71" s="6">
        <f t="shared" ref="L71:L101" si="15">IF(ISERROR(VLOOKUP(C71,TotalO,7,FALSE))=TRUE,VLOOKUP(VLOOKUP(C71,Table,3,FALSE),TotalO,7,FALSE),VLOOKUP(C71,TotalO,7,FALSE))</f>
        <v>175.5</v>
      </c>
      <c r="M71" s="14">
        <f t="shared" ref="M71:M101" si="16">IF(ISERROR(VLOOKUP(C71,ScoringO,4,FALSE))=TRUE,VLOOKUP(VLOOKUP(C71,Table,3,FALSE),ScoringO,4,FALSE),VLOOKUP(C71,ScoringO,4,FALSE))</f>
        <v>7.5</v>
      </c>
      <c r="N71" s="13">
        <f t="shared" ref="N71:N101" si="17">IF(ISERROR(VLOOKUP(C71,RushingD,7,FALSE))=TRUE,VLOOKUP(VLOOKUP(C71,Table,3,FALSE),RushingD,7,FALSE),VLOOKUP(C71,RushingD,7,FALSE))</f>
        <v>122.5</v>
      </c>
      <c r="O71" s="6">
        <f t="shared" ref="O71:O101" si="18">IF(ISERROR(VLOOKUP(C71,PassD,12,FALSE))=TRUE,VLOOKUP(VLOOKUP(C71,Table,3,FALSE),PassD,12,FALSE),VLOOKUP(C71,PassD,12,FALSE))</f>
        <v>310</v>
      </c>
      <c r="P71" s="6">
        <f t="shared" ref="P71:P101" si="19">IF(ISERROR(VLOOKUP(C71,TotalD,7,FALSE))=TRUE,VLOOKUP(VLOOKUP(C71,Table,3,FALSE),TotalD,7,FALSE),VLOOKUP(C71,TotalD,7,FALSE))</f>
        <v>432.5</v>
      </c>
      <c r="Q71" s="14">
        <f t="shared" ref="Q71:Q101" si="20">IF(ISERROR(VLOOKUP(C71,ScoringD,11,FALSE))=TRUE,VLOOKUP(VLOOKUP(C71,Table,3,FALSE),ScoringD,11,FALSE),VLOOKUP(C71,ScoringD,11,FALSE))</f>
        <v>37.5</v>
      </c>
    </row>
    <row r="72" spans="2:17" x14ac:dyDescent="0.2">
      <c r="B72">
        <v>5067</v>
      </c>
      <c r="C72" t="s">
        <v>266</v>
      </c>
      <c r="D72">
        <v>11</v>
      </c>
      <c r="F72">
        <f t="shared" si="11"/>
        <v>61.28</v>
      </c>
      <c r="G72">
        <f t="shared" si="10"/>
        <v>0</v>
      </c>
      <c r="H72" s="3">
        <f>F73+G73-F72</f>
        <v>3.6700000000000017</v>
      </c>
      <c r="I72" s="3">
        <f t="shared" si="12"/>
        <v>-7.3299999999999983</v>
      </c>
      <c r="J72" s="13">
        <f t="shared" si="13"/>
        <v>111.5</v>
      </c>
      <c r="K72" s="6">
        <f t="shared" si="14"/>
        <v>101.5</v>
      </c>
      <c r="L72" s="6">
        <f t="shared" si="15"/>
        <v>213</v>
      </c>
      <c r="M72" s="14">
        <f t="shared" si="16"/>
        <v>7.5</v>
      </c>
      <c r="N72" s="13">
        <f t="shared" si="17"/>
        <v>148</v>
      </c>
      <c r="O72" s="6">
        <f t="shared" si="18"/>
        <v>222.5</v>
      </c>
      <c r="P72" s="6">
        <f t="shared" si="19"/>
        <v>370.5</v>
      </c>
      <c r="Q72" s="14">
        <f t="shared" si="20"/>
        <v>28</v>
      </c>
    </row>
    <row r="73" spans="2:17" x14ac:dyDescent="0.2">
      <c r="B73">
        <v>5068</v>
      </c>
      <c r="C73" t="s">
        <v>463</v>
      </c>
      <c r="D73">
        <v>-11</v>
      </c>
      <c r="F73">
        <f t="shared" si="11"/>
        <v>61.59</v>
      </c>
      <c r="G73">
        <f t="shared" si="10"/>
        <v>3.36</v>
      </c>
      <c r="H73" s="3">
        <f>F72-F73-G73</f>
        <v>-3.6700000000000021</v>
      </c>
      <c r="I73" s="3">
        <f t="shared" si="12"/>
        <v>7.3299999999999983</v>
      </c>
      <c r="J73" s="13">
        <f t="shared" si="13"/>
        <v>75.5</v>
      </c>
      <c r="K73" s="6">
        <f t="shared" si="14"/>
        <v>283</v>
      </c>
      <c r="L73" s="6">
        <f t="shared" si="15"/>
        <v>358.5</v>
      </c>
      <c r="M73" s="14">
        <f t="shared" si="16"/>
        <v>26</v>
      </c>
      <c r="N73" s="13">
        <f t="shared" si="17"/>
        <v>106</v>
      </c>
      <c r="O73" s="6">
        <f t="shared" si="18"/>
        <v>257.5</v>
      </c>
      <c r="P73" s="6">
        <f t="shared" si="19"/>
        <v>363.5</v>
      </c>
      <c r="Q73" s="14">
        <f t="shared" si="20"/>
        <v>23</v>
      </c>
    </row>
    <row r="74" spans="2:17" x14ac:dyDescent="0.2">
      <c r="B74">
        <v>5069</v>
      </c>
      <c r="C74" t="s">
        <v>464</v>
      </c>
      <c r="D74">
        <v>17</v>
      </c>
      <c r="F74">
        <f t="shared" si="11"/>
        <v>65.53</v>
      </c>
      <c r="G74">
        <f t="shared" ref="G74:G101" si="21">+G72</f>
        <v>0</v>
      </c>
      <c r="H74" s="3">
        <f>F75+G75-F74</f>
        <v>15.709999999999994</v>
      </c>
      <c r="I74" s="3">
        <f t="shared" si="12"/>
        <v>-1.2900000000000063</v>
      </c>
      <c r="J74" s="13">
        <f t="shared" si="13"/>
        <v>207</v>
      </c>
      <c r="K74" s="6">
        <f t="shared" si="14"/>
        <v>151.5</v>
      </c>
      <c r="L74" s="6">
        <f t="shared" si="15"/>
        <v>358.5</v>
      </c>
      <c r="M74" s="14">
        <f t="shared" si="16"/>
        <v>16</v>
      </c>
      <c r="N74" s="13">
        <f t="shared" si="17"/>
        <v>76.5</v>
      </c>
      <c r="O74" s="6">
        <f t="shared" si="18"/>
        <v>232</v>
      </c>
      <c r="P74" s="6">
        <f t="shared" si="19"/>
        <v>308.5</v>
      </c>
      <c r="Q74" s="14">
        <f t="shared" si="20"/>
        <v>17</v>
      </c>
    </row>
    <row r="75" spans="2:17" x14ac:dyDescent="0.2">
      <c r="B75">
        <v>5070</v>
      </c>
      <c r="C75" t="s">
        <v>465</v>
      </c>
      <c r="D75">
        <v>-17</v>
      </c>
      <c r="F75">
        <f t="shared" si="11"/>
        <v>77.88</v>
      </c>
      <c r="G75">
        <f t="shared" si="21"/>
        <v>3.36</v>
      </c>
      <c r="H75" s="3">
        <f>F74-F75-G75</f>
        <v>-15.709999999999994</v>
      </c>
      <c r="I75" s="3">
        <f t="shared" si="12"/>
        <v>1.2900000000000063</v>
      </c>
      <c r="J75" s="13">
        <f t="shared" si="13"/>
        <v>271</v>
      </c>
      <c r="K75" s="6">
        <f t="shared" si="14"/>
        <v>190</v>
      </c>
      <c r="L75" s="6">
        <f t="shared" si="15"/>
        <v>461</v>
      </c>
      <c r="M75" s="14">
        <f t="shared" si="16"/>
        <v>35.5</v>
      </c>
      <c r="N75" s="13">
        <f t="shared" si="17"/>
        <v>38</v>
      </c>
      <c r="O75" s="6">
        <f t="shared" si="18"/>
        <v>176.5</v>
      </c>
      <c r="P75" s="6">
        <f t="shared" si="19"/>
        <v>214.5</v>
      </c>
      <c r="Q75" s="14">
        <f t="shared" si="20"/>
        <v>7</v>
      </c>
    </row>
    <row r="76" spans="2:17" x14ac:dyDescent="0.2">
      <c r="B76">
        <v>5071</v>
      </c>
      <c r="C76" t="s">
        <v>466</v>
      </c>
      <c r="D76">
        <v>17.5</v>
      </c>
      <c r="F76">
        <f t="shared" si="11"/>
        <v>74.8</v>
      </c>
      <c r="G76">
        <f t="shared" si="21"/>
        <v>0</v>
      </c>
      <c r="H76" s="3">
        <f>F77+G77-F76</f>
        <v>12.460000000000008</v>
      </c>
      <c r="I76" s="3">
        <f t="shared" si="12"/>
        <v>-5.039999999999992</v>
      </c>
      <c r="J76" s="13">
        <f t="shared" si="13"/>
        <v>62</v>
      </c>
      <c r="K76" s="6">
        <f t="shared" si="14"/>
        <v>364</v>
      </c>
      <c r="L76" s="6">
        <f t="shared" si="15"/>
        <v>426</v>
      </c>
      <c r="M76" s="14">
        <f t="shared" si="16"/>
        <v>42</v>
      </c>
      <c r="N76" s="13">
        <f t="shared" si="17"/>
        <v>210</v>
      </c>
      <c r="O76" s="6">
        <f t="shared" si="18"/>
        <v>122</v>
      </c>
      <c r="P76" s="6">
        <f t="shared" si="19"/>
        <v>332</v>
      </c>
      <c r="Q76" s="14">
        <f t="shared" si="20"/>
        <v>30</v>
      </c>
    </row>
    <row r="77" spans="2:17" x14ac:dyDescent="0.2">
      <c r="B77">
        <v>5072</v>
      </c>
      <c r="C77" t="s">
        <v>467</v>
      </c>
      <c r="D77">
        <v>-17.5</v>
      </c>
      <c r="F77">
        <f t="shared" si="11"/>
        <v>83.9</v>
      </c>
      <c r="G77">
        <f t="shared" si="21"/>
        <v>3.36</v>
      </c>
      <c r="H77" s="3">
        <f>F76-F77-G77</f>
        <v>-12.460000000000008</v>
      </c>
      <c r="I77" s="3">
        <f t="shared" si="12"/>
        <v>5.039999999999992</v>
      </c>
      <c r="J77" s="13">
        <f t="shared" si="13"/>
        <v>165</v>
      </c>
      <c r="K77" s="6">
        <f t="shared" si="14"/>
        <v>197.5</v>
      </c>
      <c r="L77" s="6">
        <f t="shared" si="15"/>
        <v>362.5</v>
      </c>
      <c r="M77" s="14">
        <f t="shared" si="16"/>
        <v>42.5</v>
      </c>
      <c r="N77" s="13">
        <f t="shared" si="17"/>
        <v>132</v>
      </c>
      <c r="O77" s="6">
        <f t="shared" si="18"/>
        <v>89.5</v>
      </c>
      <c r="P77" s="6">
        <f t="shared" si="19"/>
        <v>221.5</v>
      </c>
      <c r="Q77" s="14">
        <f t="shared" si="20"/>
        <v>10.5</v>
      </c>
    </row>
    <row r="78" spans="2:17" x14ac:dyDescent="0.2">
      <c r="B78">
        <v>5073</v>
      </c>
      <c r="C78" t="s">
        <v>468</v>
      </c>
      <c r="D78">
        <v>-22.5</v>
      </c>
      <c r="F78">
        <f t="shared" si="11"/>
        <v>91.98</v>
      </c>
      <c r="G78">
        <f t="shared" si="21"/>
        <v>0</v>
      </c>
      <c r="H78" s="3">
        <f>F79+G79-F78</f>
        <v>-24.39</v>
      </c>
      <c r="I78" s="3">
        <f t="shared" si="12"/>
        <v>-1.8900000000000006</v>
      </c>
      <c r="J78" s="13">
        <f t="shared" si="13"/>
        <v>223.67</v>
      </c>
      <c r="K78" s="6">
        <f t="shared" si="14"/>
        <v>122</v>
      </c>
      <c r="L78" s="6">
        <f t="shared" si="15"/>
        <v>345.67</v>
      </c>
      <c r="M78" s="14">
        <f t="shared" si="16"/>
        <v>30</v>
      </c>
      <c r="N78" s="13">
        <f t="shared" si="17"/>
        <v>24.7</v>
      </c>
      <c r="O78" s="6">
        <f t="shared" si="18"/>
        <v>146.33000000000001</v>
      </c>
      <c r="P78" s="6">
        <f t="shared" si="19"/>
        <v>171</v>
      </c>
      <c r="Q78" s="14">
        <f t="shared" si="20"/>
        <v>10.3</v>
      </c>
    </row>
    <row r="79" spans="2:17" x14ac:dyDescent="0.2">
      <c r="B79">
        <v>5074</v>
      </c>
      <c r="C79" t="s">
        <v>469</v>
      </c>
      <c r="D79">
        <v>22.5</v>
      </c>
      <c r="F79">
        <f t="shared" si="11"/>
        <v>64.23</v>
      </c>
      <c r="G79">
        <f t="shared" si="21"/>
        <v>3.36</v>
      </c>
      <c r="H79" s="3">
        <f>F78-F79-G79</f>
        <v>24.39</v>
      </c>
      <c r="I79" s="3">
        <f t="shared" si="12"/>
        <v>1.8900000000000006</v>
      </c>
      <c r="J79" s="13">
        <f t="shared" si="13"/>
        <v>157</v>
      </c>
      <c r="K79" s="6">
        <f t="shared" si="14"/>
        <v>130.5</v>
      </c>
      <c r="L79" s="6">
        <f t="shared" si="15"/>
        <v>287.5</v>
      </c>
      <c r="M79" s="14">
        <f t="shared" si="16"/>
        <v>26.5</v>
      </c>
      <c r="N79" s="13">
        <f t="shared" si="17"/>
        <v>108.5</v>
      </c>
      <c r="O79" s="6">
        <f t="shared" si="18"/>
        <v>120.5</v>
      </c>
      <c r="P79" s="6">
        <f t="shared" si="19"/>
        <v>229</v>
      </c>
      <c r="Q79" s="14">
        <f t="shared" si="20"/>
        <v>13</v>
      </c>
    </row>
    <row r="80" spans="2:17" x14ac:dyDescent="0.2">
      <c r="B80">
        <v>5075</v>
      </c>
      <c r="C80" t="s">
        <v>325</v>
      </c>
      <c r="D80">
        <v>-6.5</v>
      </c>
      <c r="F80">
        <f t="shared" si="11"/>
        <v>77.83</v>
      </c>
      <c r="G80">
        <f t="shared" si="21"/>
        <v>0</v>
      </c>
      <c r="H80" s="3">
        <f>F81+G81-F80</f>
        <v>-11.36999999999999</v>
      </c>
      <c r="I80" s="3">
        <f t="shared" si="12"/>
        <v>-4.8699999999999903</v>
      </c>
      <c r="J80" s="13">
        <f t="shared" si="13"/>
        <v>111</v>
      </c>
      <c r="K80" s="6">
        <f t="shared" si="14"/>
        <v>113.7</v>
      </c>
      <c r="L80" s="6">
        <f t="shared" si="15"/>
        <v>224.67</v>
      </c>
      <c r="M80" s="14">
        <f t="shared" si="16"/>
        <v>21.33</v>
      </c>
      <c r="N80" s="13">
        <f t="shared" si="17"/>
        <v>101.3</v>
      </c>
      <c r="O80" s="6">
        <f t="shared" si="18"/>
        <v>94.33</v>
      </c>
      <c r="P80" s="6">
        <f t="shared" si="19"/>
        <v>195.67</v>
      </c>
      <c r="Q80" s="14">
        <f t="shared" si="20"/>
        <v>12</v>
      </c>
    </row>
    <row r="81" spans="2:17" x14ac:dyDescent="0.2">
      <c r="B81">
        <v>5076</v>
      </c>
      <c r="C81" t="s">
        <v>229</v>
      </c>
      <c r="D81">
        <v>6.5</v>
      </c>
      <c r="F81">
        <f t="shared" si="11"/>
        <v>63.1</v>
      </c>
      <c r="G81">
        <f t="shared" si="21"/>
        <v>3.36</v>
      </c>
      <c r="H81" s="3">
        <f>F80-F81-G81</f>
        <v>11.369999999999997</v>
      </c>
      <c r="I81" s="3">
        <f t="shared" si="12"/>
        <v>4.8699999999999974</v>
      </c>
      <c r="J81" s="13">
        <f t="shared" si="13"/>
        <v>7</v>
      </c>
      <c r="K81" s="6">
        <f t="shared" si="14"/>
        <v>192</v>
      </c>
      <c r="L81" s="6">
        <f t="shared" si="15"/>
        <v>199</v>
      </c>
      <c r="M81" s="14">
        <f t="shared" si="16"/>
        <v>14</v>
      </c>
      <c r="N81" s="13">
        <f t="shared" si="17"/>
        <v>354</v>
      </c>
      <c r="O81" s="6">
        <f t="shared" si="18"/>
        <v>42</v>
      </c>
      <c r="P81" s="6">
        <f t="shared" si="19"/>
        <v>396</v>
      </c>
      <c r="Q81" s="14">
        <f t="shared" si="20"/>
        <v>21</v>
      </c>
    </row>
    <row r="82" spans="2:17" x14ac:dyDescent="0.2">
      <c r="B82">
        <v>5077</v>
      </c>
      <c r="C82" t="s">
        <v>470</v>
      </c>
      <c r="D82">
        <v>-21</v>
      </c>
      <c r="F82">
        <f t="shared" si="11"/>
        <v>64.58</v>
      </c>
      <c r="G82">
        <f t="shared" si="21"/>
        <v>0</v>
      </c>
      <c r="H82" s="3">
        <f>F83+G83-F82</f>
        <v>-11.619999999999997</v>
      </c>
      <c r="I82" s="3">
        <f t="shared" si="12"/>
        <v>9.3800000000000026</v>
      </c>
      <c r="J82" s="13">
        <f t="shared" si="13"/>
        <v>306.5</v>
      </c>
      <c r="K82" s="6">
        <f t="shared" si="14"/>
        <v>318</v>
      </c>
      <c r="L82" s="6">
        <f t="shared" si="15"/>
        <v>624.5</v>
      </c>
      <c r="M82" s="14">
        <f t="shared" si="16"/>
        <v>45.5</v>
      </c>
      <c r="N82" s="13">
        <f t="shared" si="17"/>
        <v>119</v>
      </c>
      <c r="O82" s="6">
        <f t="shared" si="18"/>
        <v>284</v>
      </c>
      <c r="P82" s="6">
        <f t="shared" si="19"/>
        <v>403</v>
      </c>
      <c r="Q82" s="14">
        <f t="shared" si="20"/>
        <v>22.5</v>
      </c>
    </row>
    <row r="83" spans="2:17" x14ac:dyDescent="0.2">
      <c r="B83">
        <v>5078</v>
      </c>
      <c r="C83" t="s">
        <v>471</v>
      </c>
      <c r="D83">
        <v>21</v>
      </c>
      <c r="F83">
        <f t="shared" si="11"/>
        <v>49.6</v>
      </c>
      <c r="G83">
        <f t="shared" si="21"/>
        <v>3.36</v>
      </c>
      <c r="H83" s="3">
        <f>F82-F83-G83</f>
        <v>11.619999999999997</v>
      </c>
      <c r="I83" s="3">
        <f t="shared" si="12"/>
        <v>-9.3800000000000026</v>
      </c>
      <c r="J83" s="13">
        <f t="shared" si="13"/>
        <v>70</v>
      </c>
      <c r="K83" s="6">
        <f t="shared" si="14"/>
        <v>152.5</v>
      </c>
      <c r="L83" s="6">
        <f t="shared" si="15"/>
        <v>222.5</v>
      </c>
      <c r="M83" s="14">
        <f t="shared" si="16"/>
        <v>17</v>
      </c>
      <c r="N83" s="13">
        <f t="shared" si="17"/>
        <v>194</v>
      </c>
      <c r="O83" s="6">
        <f t="shared" si="18"/>
        <v>101</v>
      </c>
      <c r="P83" s="6">
        <f t="shared" si="19"/>
        <v>295</v>
      </c>
      <c r="Q83" s="14">
        <f t="shared" si="20"/>
        <v>22</v>
      </c>
    </row>
    <row r="84" spans="2:17" x14ac:dyDescent="0.2">
      <c r="B84">
        <v>5079</v>
      </c>
      <c r="C84" t="s">
        <v>472</v>
      </c>
      <c r="D84">
        <v>-11.5</v>
      </c>
      <c r="F84">
        <f t="shared" si="11"/>
        <v>70.31</v>
      </c>
      <c r="G84">
        <f t="shared" si="21"/>
        <v>0</v>
      </c>
      <c r="H84" s="3">
        <f>F85+G85-F84</f>
        <v>1.2099999999999937</v>
      </c>
      <c r="I84" s="3">
        <f t="shared" si="12"/>
        <v>12.709999999999994</v>
      </c>
      <c r="J84" s="13">
        <f t="shared" si="13"/>
        <v>72.5</v>
      </c>
      <c r="K84" s="6">
        <f t="shared" si="14"/>
        <v>239</v>
      </c>
      <c r="L84" s="6">
        <f t="shared" si="15"/>
        <v>311.5</v>
      </c>
      <c r="M84" s="14">
        <f t="shared" si="16"/>
        <v>16.5</v>
      </c>
      <c r="N84" s="13">
        <f t="shared" si="17"/>
        <v>141</v>
      </c>
      <c r="O84" s="6">
        <f t="shared" si="18"/>
        <v>300</v>
      </c>
      <c r="P84" s="6">
        <f t="shared" si="19"/>
        <v>441</v>
      </c>
      <c r="Q84" s="14">
        <f t="shared" si="20"/>
        <v>36.5</v>
      </c>
    </row>
    <row r="85" spans="2:17" x14ac:dyDescent="0.2">
      <c r="B85">
        <v>5080</v>
      </c>
      <c r="C85" t="s">
        <v>473</v>
      </c>
      <c r="D85">
        <v>11.5</v>
      </c>
      <c r="F85">
        <f t="shared" si="11"/>
        <v>68.16</v>
      </c>
      <c r="G85">
        <f t="shared" si="21"/>
        <v>3.36</v>
      </c>
      <c r="H85" s="3">
        <f>F84-F85-G85</f>
        <v>-1.2099999999999942</v>
      </c>
      <c r="I85" s="3">
        <f t="shared" si="12"/>
        <v>-12.709999999999994</v>
      </c>
      <c r="J85" s="13">
        <f t="shared" si="13"/>
        <v>93.5</v>
      </c>
      <c r="K85" s="6">
        <f t="shared" si="14"/>
        <v>219</v>
      </c>
      <c r="L85" s="6">
        <f t="shared" si="15"/>
        <v>312.5</v>
      </c>
      <c r="M85" s="14">
        <f t="shared" si="16"/>
        <v>18</v>
      </c>
      <c r="N85" s="13">
        <f t="shared" si="17"/>
        <v>211</v>
      </c>
      <c r="O85" s="6">
        <f t="shared" si="18"/>
        <v>306.5</v>
      </c>
      <c r="P85" s="6">
        <f t="shared" si="19"/>
        <v>517.5</v>
      </c>
      <c r="Q85" s="14">
        <f t="shared" si="20"/>
        <v>36</v>
      </c>
    </row>
    <row r="86" spans="2:17" x14ac:dyDescent="0.2">
      <c r="B86">
        <v>5081</v>
      </c>
      <c r="C86" t="s">
        <v>474</v>
      </c>
      <c r="D86">
        <v>8</v>
      </c>
      <c r="F86">
        <f t="shared" si="11"/>
        <v>68.86</v>
      </c>
      <c r="G86">
        <f t="shared" si="21"/>
        <v>0</v>
      </c>
      <c r="H86" s="3">
        <f>F87+G87-F86</f>
        <v>9.2900000000000063</v>
      </c>
      <c r="I86" s="3">
        <f t="shared" si="12"/>
        <v>1.2900000000000063</v>
      </c>
      <c r="J86" s="13">
        <f t="shared" si="13"/>
        <v>240.5</v>
      </c>
      <c r="K86" s="6">
        <f t="shared" si="14"/>
        <v>87</v>
      </c>
      <c r="L86" s="6">
        <f t="shared" si="15"/>
        <v>327.5</v>
      </c>
      <c r="M86" s="14">
        <f t="shared" si="16"/>
        <v>28</v>
      </c>
      <c r="N86" s="13">
        <f t="shared" si="17"/>
        <v>4.5</v>
      </c>
      <c r="O86" s="6">
        <f t="shared" si="18"/>
        <v>293.5</v>
      </c>
      <c r="P86" s="6">
        <f t="shared" si="19"/>
        <v>298</v>
      </c>
      <c r="Q86" s="14">
        <f t="shared" si="20"/>
        <v>24</v>
      </c>
    </row>
    <row r="87" spans="2:17" x14ac:dyDescent="0.2">
      <c r="B87">
        <v>5082</v>
      </c>
      <c r="C87" t="s">
        <v>475</v>
      </c>
      <c r="D87">
        <v>-8</v>
      </c>
      <c r="F87">
        <f t="shared" si="11"/>
        <v>74.790000000000006</v>
      </c>
      <c r="G87">
        <f t="shared" si="21"/>
        <v>3.36</v>
      </c>
      <c r="H87" s="3">
        <f>F86-F87-G87</f>
        <v>-9.2900000000000063</v>
      </c>
      <c r="I87" s="3">
        <f t="shared" si="12"/>
        <v>-1.2900000000000063</v>
      </c>
      <c r="J87" s="13">
        <f t="shared" si="13"/>
        <v>167</v>
      </c>
      <c r="K87" s="6">
        <f t="shared" si="14"/>
        <v>199.5</v>
      </c>
      <c r="L87" s="6">
        <f t="shared" si="15"/>
        <v>366.5</v>
      </c>
      <c r="M87" s="14">
        <f t="shared" si="16"/>
        <v>16.5</v>
      </c>
      <c r="N87" s="13">
        <f t="shared" si="17"/>
        <v>88.5</v>
      </c>
      <c r="O87" s="6">
        <f t="shared" si="18"/>
        <v>250.5</v>
      </c>
      <c r="P87" s="6">
        <f t="shared" si="19"/>
        <v>339</v>
      </c>
      <c r="Q87" s="14">
        <f t="shared" si="20"/>
        <v>21.5</v>
      </c>
    </row>
    <row r="88" spans="2:17" x14ac:dyDescent="0.2">
      <c r="B88">
        <v>5083</v>
      </c>
      <c r="C88" t="s">
        <v>235</v>
      </c>
      <c r="D88">
        <v>-15</v>
      </c>
      <c r="F88">
        <f t="shared" si="11"/>
        <v>85.85</v>
      </c>
      <c r="G88">
        <f t="shared" si="21"/>
        <v>0</v>
      </c>
      <c r="H88" s="3">
        <f>F89+G89-F88</f>
        <v>-15.559999999999988</v>
      </c>
      <c r="I88" s="3">
        <f t="shared" si="12"/>
        <v>-0.55999999999998806</v>
      </c>
      <c r="J88" s="13">
        <f t="shared" si="13"/>
        <v>120.5</v>
      </c>
      <c r="K88" s="6">
        <f t="shared" si="14"/>
        <v>274.5</v>
      </c>
      <c r="L88" s="6">
        <f t="shared" si="15"/>
        <v>395</v>
      </c>
      <c r="M88" s="14">
        <f t="shared" si="16"/>
        <v>27.5</v>
      </c>
      <c r="N88" s="13">
        <f t="shared" si="17"/>
        <v>139</v>
      </c>
      <c r="O88" s="6">
        <f t="shared" si="18"/>
        <v>241.5</v>
      </c>
      <c r="P88" s="6">
        <f t="shared" si="19"/>
        <v>380.5</v>
      </c>
      <c r="Q88" s="14">
        <f t="shared" si="20"/>
        <v>19</v>
      </c>
    </row>
    <row r="89" spans="2:17" x14ac:dyDescent="0.2">
      <c r="B89">
        <v>5084</v>
      </c>
      <c r="C89" t="s">
        <v>476</v>
      </c>
      <c r="D89">
        <v>15</v>
      </c>
      <c r="F89">
        <f t="shared" si="11"/>
        <v>66.930000000000007</v>
      </c>
      <c r="G89">
        <f t="shared" si="21"/>
        <v>3.36</v>
      </c>
      <c r="H89" s="3">
        <f>F88-F89-G89</f>
        <v>15.559999999999988</v>
      </c>
      <c r="I89" s="3">
        <f t="shared" si="12"/>
        <v>0.55999999999998806</v>
      </c>
      <c r="J89" s="13">
        <f t="shared" si="13"/>
        <v>80.5</v>
      </c>
      <c r="K89" s="6">
        <f t="shared" si="14"/>
        <v>233</v>
      </c>
      <c r="L89" s="6">
        <f t="shared" si="15"/>
        <v>313.5</v>
      </c>
      <c r="M89" s="14">
        <f t="shared" si="16"/>
        <v>16.5</v>
      </c>
      <c r="N89" s="13">
        <f t="shared" si="17"/>
        <v>244</v>
      </c>
      <c r="O89" s="6">
        <f t="shared" si="18"/>
        <v>188</v>
      </c>
      <c r="P89" s="6">
        <f t="shared" si="19"/>
        <v>432</v>
      </c>
      <c r="Q89" s="14">
        <f t="shared" si="20"/>
        <v>27</v>
      </c>
    </row>
    <row r="90" spans="2:17" x14ac:dyDescent="0.2">
      <c r="B90">
        <v>5085</v>
      </c>
      <c r="C90" t="s">
        <v>207</v>
      </c>
      <c r="D90">
        <v>2.5</v>
      </c>
      <c r="F90">
        <f t="shared" si="11"/>
        <v>58.64</v>
      </c>
      <c r="G90">
        <f t="shared" si="21"/>
        <v>0</v>
      </c>
      <c r="H90" s="3">
        <f>F91+G91-F90</f>
        <v>7.7900000000000063</v>
      </c>
      <c r="I90" s="3">
        <f t="shared" si="12"/>
        <v>5.2900000000000063</v>
      </c>
      <c r="J90" s="13">
        <f t="shared" si="13"/>
        <v>191</v>
      </c>
      <c r="K90" s="6">
        <f t="shared" si="14"/>
        <v>379</v>
      </c>
      <c r="L90" s="6">
        <f t="shared" si="15"/>
        <v>570</v>
      </c>
      <c r="M90" s="14">
        <f t="shared" si="16"/>
        <v>51</v>
      </c>
      <c r="N90" s="13">
        <f t="shared" si="17"/>
        <v>49</v>
      </c>
      <c r="O90" s="6">
        <f t="shared" si="18"/>
        <v>20</v>
      </c>
      <c r="P90" s="6">
        <f t="shared" si="19"/>
        <v>69</v>
      </c>
      <c r="Q90" s="14">
        <f t="shared" si="20"/>
        <v>0</v>
      </c>
    </row>
    <row r="91" spans="2:17" x14ac:dyDescent="0.2">
      <c r="B91">
        <v>5086</v>
      </c>
      <c r="C91" t="s">
        <v>477</v>
      </c>
      <c r="D91">
        <v>-2.5</v>
      </c>
      <c r="F91">
        <f t="shared" si="11"/>
        <v>63.07</v>
      </c>
      <c r="G91">
        <f t="shared" si="21"/>
        <v>3.36</v>
      </c>
      <c r="H91" s="3">
        <f>F90-F91-G91</f>
        <v>-7.7899999999999991</v>
      </c>
      <c r="I91" s="3">
        <f t="shared" si="12"/>
        <v>-5.2899999999999991</v>
      </c>
      <c r="J91" s="13">
        <f t="shared" si="13"/>
        <v>126</v>
      </c>
      <c r="K91" s="6">
        <f t="shared" si="14"/>
        <v>172.5</v>
      </c>
      <c r="L91" s="6">
        <f t="shared" si="15"/>
        <v>298.5</v>
      </c>
      <c r="M91" s="14">
        <f t="shared" si="16"/>
        <v>29</v>
      </c>
      <c r="N91" s="13">
        <f t="shared" si="17"/>
        <v>193.5</v>
      </c>
      <c r="O91" s="6">
        <f t="shared" si="18"/>
        <v>71</v>
      </c>
      <c r="P91" s="6">
        <f t="shared" si="19"/>
        <v>264.5</v>
      </c>
      <c r="Q91" s="14">
        <f t="shared" si="20"/>
        <v>16</v>
      </c>
    </row>
    <row r="92" spans="2:17" x14ac:dyDescent="0.2">
      <c r="B92">
        <v>5087</v>
      </c>
      <c r="C92" t="s">
        <v>478</v>
      </c>
      <c r="D92">
        <v>-3</v>
      </c>
      <c r="F92">
        <f t="shared" si="11"/>
        <v>78.989999999999995</v>
      </c>
      <c r="G92">
        <f t="shared" si="21"/>
        <v>0</v>
      </c>
      <c r="H92" s="3">
        <f>F93+G93-F92</f>
        <v>3.6600000000000108</v>
      </c>
      <c r="I92" s="3">
        <f t="shared" si="12"/>
        <v>6.6600000000000108</v>
      </c>
      <c r="J92" s="13">
        <f t="shared" si="13"/>
        <v>175.5</v>
      </c>
      <c r="K92" s="6">
        <f t="shared" si="14"/>
        <v>341.5</v>
      </c>
      <c r="L92" s="6">
        <f t="shared" si="15"/>
        <v>517</v>
      </c>
      <c r="M92" s="14">
        <f t="shared" si="16"/>
        <v>38.5</v>
      </c>
      <c r="N92" s="13">
        <f t="shared" si="17"/>
        <v>64</v>
      </c>
      <c r="O92" s="6">
        <f t="shared" si="18"/>
        <v>194</v>
      </c>
      <c r="P92" s="6">
        <f t="shared" si="19"/>
        <v>258</v>
      </c>
      <c r="Q92" s="14">
        <f t="shared" si="20"/>
        <v>13.5</v>
      </c>
    </row>
    <row r="93" spans="2:17" x14ac:dyDescent="0.2">
      <c r="B93">
        <v>5088</v>
      </c>
      <c r="C93" t="s">
        <v>233</v>
      </c>
      <c r="D93">
        <v>3</v>
      </c>
      <c r="F93">
        <f t="shared" si="11"/>
        <v>79.290000000000006</v>
      </c>
      <c r="G93">
        <f t="shared" si="21"/>
        <v>3.36</v>
      </c>
      <c r="H93" s="3">
        <f>F92-F93-G93</f>
        <v>-3.6600000000000112</v>
      </c>
      <c r="I93" s="3">
        <f t="shared" si="12"/>
        <v>-6.6600000000000108</v>
      </c>
      <c r="J93" s="13">
        <f t="shared" si="13"/>
        <v>118</v>
      </c>
      <c r="K93" s="6">
        <f t="shared" si="14"/>
        <v>243</v>
      </c>
      <c r="L93" s="6">
        <f t="shared" si="15"/>
        <v>361</v>
      </c>
      <c r="M93" s="14">
        <f t="shared" si="16"/>
        <v>29.5</v>
      </c>
      <c r="N93" s="13">
        <f t="shared" si="17"/>
        <v>77</v>
      </c>
      <c r="O93" s="6">
        <f t="shared" si="18"/>
        <v>263</v>
      </c>
      <c r="P93" s="6">
        <f t="shared" si="19"/>
        <v>340</v>
      </c>
      <c r="Q93" s="14">
        <f t="shared" si="20"/>
        <v>19.5</v>
      </c>
    </row>
    <row r="94" spans="2:17" x14ac:dyDescent="0.2">
      <c r="B94">
        <v>5089</v>
      </c>
      <c r="C94" t="s">
        <v>479</v>
      </c>
      <c r="D94">
        <v>14.5</v>
      </c>
      <c r="F94">
        <f t="shared" si="11"/>
        <v>68.349999999999994</v>
      </c>
      <c r="G94">
        <f t="shared" si="21"/>
        <v>0</v>
      </c>
      <c r="H94" s="3">
        <f>F95+G95-F94</f>
        <v>13.590000000000003</v>
      </c>
      <c r="I94" s="3">
        <f t="shared" si="12"/>
        <v>-0.90999999999999659</v>
      </c>
      <c r="J94" s="13">
        <f t="shared" si="13"/>
        <v>120</v>
      </c>
      <c r="K94" s="6">
        <f t="shared" si="14"/>
        <v>196.5</v>
      </c>
      <c r="L94" s="6">
        <f t="shared" si="15"/>
        <v>316.5</v>
      </c>
      <c r="M94" s="14">
        <f t="shared" si="16"/>
        <v>12.5</v>
      </c>
      <c r="N94" s="13">
        <f t="shared" si="17"/>
        <v>214</v>
      </c>
      <c r="O94" s="6">
        <f t="shared" si="18"/>
        <v>255</v>
      </c>
      <c r="P94" s="6">
        <f t="shared" si="19"/>
        <v>469</v>
      </c>
      <c r="Q94" s="14">
        <f t="shared" si="20"/>
        <v>36</v>
      </c>
    </row>
    <row r="95" spans="2:17" x14ac:dyDescent="0.2">
      <c r="B95">
        <v>5090</v>
      </c>
      <c r="C95" t="s">
        <v>480</v>
      </c>
      <c r="D95">
        <v>-14.5</v>
      </c>
      <c r="F95">
        <f t="shared" si="11"/>
        <v>78.58</v>
      </c>
      <c r="G95">
        <f t="shared" si="21"/>
        <v>3.36</v>
      </c>
      <c r="H95" s="3">
        <f>F94-F95-G95</f>
        <v>-13.590000000000003</v>
      </c>
      <c r="I95" s="3">
        <f t="shared" si="12"/>
        <v>0.90999999999999659</v>
      </c>
      <c r="J95" s="13">
        <f t="shared" si="13"/>
        <v>154</v>
      </c>
      <c r="K95" s="6">
        <f t="shared" si="14"/>
        <v>271</v>
      </c>
      <c r="L95" s="6">
        <f t="shared" si="15"/>
        <v>425</v>
      </c>
      <c r="M95" s="14">
        <f t="shared" si="16"/>
        <v>38</v>
      </c>
      <c r="N95" s="13">
        <f t="shared" si="17"/>
        <v>88</v>
      </c>
      <c r="O95" s="6">
        <f t="shared" si="18"/>
        <v>102</v>
      </c>
      <c r="P95" s="6">
        <f t="shared" si="19"/>
        <v>190</v>
      </c>
      <c r="Q95" s="14">
        <f t="shared" si="20"/>
        <v>7</v>
      </c>
    </row>
    <row r="96" spans="2:17" x14ac:dyDescent="0.2">
      <c r="B96">
        <v>5091</v>
      </c>
      <c r="C96" t="s">
        <v>481</v>
      </c>
      <c r="D96">
        <v>21.5</v>
      </c>
      <c r="F96">
        <f t="shared" si="11"/>
        <v>67.290000000000006</v>
      </c>
      <c r="G96">
        <f t="shared" si="21"/>
        <v>0</v>
      </c>
      <c r="H96" s="3">
        <f>F97+G97-F96</f>
        <v>19.319999999999993</v>
      </c>
      <c r="I96" s="3">
        <f t="shared" si="12"/>
        <v>-2.1800000000000068</v>
      </c>
      <c r="J96" s="13">
        <f t="shared" si="13"/>
        <v>34.5</v>
      </c>
      <c r="K96" s="6">
        <f t="shared" si="14"/>
        <v>237.5</v>
      </c>
      <c r="L96" s="6">
        <f t="shared" si="15"/>
        <v>272</v>
      </c>
      <c r="M96" s="14">
        <f t="shared" si="16"/>
        <v>29.5</v>
      </c>
      <c r="N96" s="13">
        <f t="shared" si="17"/>
        <v>117.5</v>
      </c>
      <c r="O96" s="6">
        <f t="shared" si="18"/>
        <v>176.5</v>
      </c>
      <c r="P96" s="6">
        <f t="shared" si="19"/>
        <v>294</v>
      </c>
      <c r="Q96" s="14">
        <f t="shared" si="20"/>
        <v>18</v>
      </c>
    </row>
    <row r="97" spans="2:17" x14ac:dyDescent="0.2">
      <c r="B97">
        <v>5092</v>
      </c>
      <c r="C97" t="s">
        <v>482</v>
      </c>
      <c r="D97">
        <v>-21.5</v>
      </c>
      <c r="F97">
        <f t="shared" si="11"/>
        <v>83.25</v>
      </c>
      <c r="G97">
        <f t="shared" si="21"/>
        <v>3.36</v>
      </c>
      <c r="H97" s="3">
        <f>F96-F97-G97</f>
        <v>-19.319999999999993</v>
      </c>
      <c r="I97" s="3">
        <f t="shared" si="12"/>
        <v>2.1800000000000068</v>
      </c>
      <c r="J97" s="13">
        <f t="shared" si="13"/>
        <v>128.33000000000001</v>
      </c>
      <c r="K97" s="6">
        <f t="shared" si="14"/>
        <v>259.3</v>
      </c>
      <c r="L97" s="6">
        <f t="shared" si="15"/>
        <v>387.67</v>
      </c>
      <c r="M97" s="14">
        <f t="shared" si="16"/>
        <v>33.33</v>
      </c>
      <c r="N97" s="13">
        <f t="shared" si="17"/>
        <v>73.7</v>
      </c>
      <c r="O97" s="6">
        <f t="shared" si="18"/>
        <v>296</v>
      </c>
      <c r="P97" s="6">
        <f t="shared" si="19"/>
        <v>369.67</v>
      </c>
      <c r="Q97" s="14">
        <f t="shared" si="20"/>
        <v>22</v>
      </c>
    </row>
    <row r="98" spans="2:17" x14ac:dyDescent="0.2">
      <c r="B98">
        <v>5093</v>
      </c>
      <c r="C98" t="s">
        <v>483</v>
      </c>
      <c r="D98">
        <v>3</v>
      </c>
      <c r="F98">
        <f t="shared" si="11"/>
        <v>71.87</v>
      </c>
      <c r="G98">
        <f t="shared" si="21"/>
        <v>0</v>
      </c>
      <c r="H98" s="3">
        <f>F99+G99-F98</f>
        <v>1.3799999999999955</v>
      </c>
      <c r="I98" s="3">
        <f t="shared" si="12"/>
        <v>-1.6200000000000045</v>
      </c>
      <c r="J98" s="13">
        <f t="shared" si="13"/>
        <v>174.5</v>
      </c>
      <c r="K98" s="6">
        <f t="shared" si="14"/>
        <v>139.5</v>
      </c>
      <c r="L98" s="6">
        <f t="shared" si="15"/>
        <v>314</v>
      </c>
      <c r="M98" s="14">
        <f t="shared" si="16"/>
        <v>22.5</v>
      </c>
      <c r="N98" s="13">
        <f t="shared" si="17"/>
        <v>149.5</v>
      </c>
      <c r="O98" s="6">
        <f t="shared" si="18"/>
        <v>183.5</v>
      </c>
      <c r="P98" s="6">
        <f t="shared" si="19"/>
        <v>333</v>
      </c>
      <c r="Q98" s="14">
        <f t="shared" si="20"/>
        <v>22</v>
      </c>
    </row>
    <row r="99" spans="2:17" x14ac:dyDescent="0.2">
      <c r="B99">
        <v>5094</v>
      </c>
      <c r="C99" t="s">
        <v>484</v>
      </c>
      <c r="D99">
        <v>-3</v>
      </c>
      <c r="F99">
        <f t="shared" si="11"/>
        <v>69.89</v>
      </c>
      <c r="G99">
        <f t="shared" si="21"/>
        <v>3.36</v>
      </c>
      <c r="H99" s="3">
        <f>F98-F99-G99</f>
        <v>-1.3799999999999959</v>
      </c>
      <c r="I99" s="3">
        <f t="shared" si="12"/>
        <v>1.6200000000000041</v>
      </c>
      <c r="J99" s="13">
        <f t="shared" si="13"/>
        <v>64.5</v>
      </c>
      <c r="K99" s="6">
        <f t="shared" si="14"/>
        <v>131</v>
      </c>
      <c r="L99" s="6">
        <f t="shared" si="15"/>
        <v>195.5</v>
      </c>
      <c r="M99" s="14">
        <f t="shared" si="16"/>
        <v>8.5</v>
      </c>
      <c r="N99" s="13">
        <f t="shared" si="17"/>
        <v>104.5</v>
      </c>
      <c r="O99" s="6">
        <f t="shared" si="18"/>
        <v>223.5</v>
      </c>
      <c r="P99" s="6">
        <f t="shared" si="19"/>
        <v>328</v>
      </c>
      <c r="Q99" s="14">
        <f t="shared" si="20"/>
        <v>30.5</v>
      </c>
    </row>
    <row r="100" spans="2:17" x14ac:dyDescent="0.2">
      <c r="B100">
        <v>5095</v>
      </c>
      <c r="C100" t="s">
        <v>485</v>
      </c>
      <c r="D100">
        <v>3</v>
      </c>
      <c r="F100">
        <f t="shared" si="11"/>
        <v>68.11</v>
      </c>
      <c r="G100">
        <f t="shared" si="21"/>
        <v>0</v>
      </c>
      <c r="H100" s="3">
        <f>F101+G101-F100</f>
        <v>-2.25</v>
      </c>
      <c r="I100" s="3">
        <f t="shared" si="12"/>
        <v>-5.25</v>
      </c>
      <c r="J100" s="13">
        <f t="shared" si="13"/>
        <v>254</v>
      </c>
      <c r="K100" s="6">
        <f t="shared" si="14"/>
        <v>79</v>
      </c>
      <c r="L100" s="6">
        <f t="shared" si="15"/>
        <v>333</v>
      </c>
      <c r="M100" s="14">
        <f t="shared" si="16"/>
        <v>18</v>
      </c>
      <c r="N100" s="13">
        <f t="shared" si="17"/>
        <v>73</v>
      </c>
      <c r="O100" s="6">
        <f t="shared" si="18"/>
        <v>190.5</v>
      </c>
      <c r="P100" s="6">
        <f t="shared" si="19"/>
        <v>263.5</v>
      </c>
      <c r="Q100" s="14">
        <f t="shared" si="20"/>
        <v>13.5</v>
      </c>
    </row>
    <row r="101" spans="2:17" ht="13.5" thickBot="1" x14ac:dyDescent="0.25">
      <c r="B101">
        <v>5096</v>
      </c>
      <c r="C101" t="s">
        <v>486</v>
      </c>
      <c r="D101">
        <v>-3</v>
      </c>
      <c r="F101">
        <f t="shared" si="11"/>
        <v>62.5</v>
      </c>
      <c r="G101">
        <f t="shared" si="21"/>
        <v>3.36</v>
      </c>
      <c r="H101" s="3">
        <f>F100-F101-G101</f>
        <v>2.2499999999999996</v>
      </c>
      <c r="I101" s="3">
        <f t="shared" si="12"/>
        <v>5.25</v>
      </c>
      <c r="J101" s="15">
        <f t="shared" si="13"/>
        <v>90</v>
      </c>
      <c r="K101" s="16">
        <f t="shared" si="14"/>
        <v>435</v>
      </c>
      <c r="L101" s="16">
        <f t="shared" si="15"/>
        <v>525</v>
      </c>
      <c r="M101" s="17">
        <f t="shared" si="16"/>
        <v>30</v>
      </c>
      <c r="N101" s="15">
        <f t="shared" si="17"/>
        <v>165</v>
      </c>
      <c r="O101" s="16">
        <f t="shared" si="18"/>
        <v>232</v>
      </c>
      <c r="P101" s="16">
        <f t="shared" si="19"/>
        <v>397</v>
      </c>
      <c r="Q101" s="17">
        <f t="shared" si="20"/>
        <v>12</v>
      </c>
    </row>
  </sheetData>
  <phoneticPr fontId="0" type="noConversion"/>
  <conditionalFormatting sqref="C6:C101">
    <cfRule type="expression" dxfId="4" priority="1" stopIfTrue="1">
      <formula>I6&lt;-7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R120"/>
  <sheetViews>
    <sheetView topLeftCell="A31" workbookViewId="0">
      <selection activeCell="C49" sqref="C6:N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6.85546875" customWidth="1"/>
    <col min="7" max="7" width="6" customWidth="1"/>
    <col min="8" max="8" width="7.85546875" customWidth="1"/>
    <col min="9" max="9" width="3" customWidth="1"/>
    <col min="10" max="10" width="12.85546875" bestFit="1" customWidth="1"/>
    <col min="11" max="11" width="4.28515625" customWidth="1"/>
    <col min="12" max="12" width="6.42578125" customWidth="1"/>
    <col min="13" max="13" width="4.28515625" customWidth="1"/>
    <col min="14" max="14" width="7.85546875" customWidth="1"/>
    <col min="15" max="15" width="3.85546875" customWidth="1"/>
    <col min="16" max="16" width="5.28515625" customWidth="1"/>
    <col min="17" max="17" width="7" customWidth="1"/>
    <col min="18" max="18" width="4.42578125" customWidth="1"/>
  </cols>
  <sheetData>
    <row r="3" spans="2:18" x14ac:dyDescent="0.2">
      <c r="B3" t="s">
        <v>132</v>
      </c>
      <c r="J3" t="s">
        <v>133</v>
      </c>
    </row>
    <row r="5" spans="2:18" x14ac:dyDescent="0.2">
      <c r="B5" t="s">
        <v>134</v>
      </c>
      <c r="C5" t="s">
        <v>135</v>
      </c>
      <c r="D5" t="s">
        <v>136</v>
      </c>
      <c r="E5" t="s">
        <v>162</v>
      </c>
      <c r="F5" t="s">
        <v>180</v>
      </c>
      <c r="G5" t="s">
        <v>165</v>
      </c>
      <c r="H5" t="s">
        <v>170</v>
      </c>
      <c r="I5" t="s">
        <v>164</v>
      </c>
      <c r="J5" t="s">
        <v>169</v>
      </c>
      <c r="K5" t="s">
        <v>166</v>
      </c>
      <c r="L5" t="s">
        <v>167</v>
      </c>
      <c r="M5" t="s">
        <v>140</v>
      </c>
      <c r="N5" t="s">
        <v>168</v>
      </c>
      <c r="O5" t="s">
        <v>181</v>
      </c>
      <c r="P5" t="s">
        <v>142</v>
      </c>
      <c r="Q5" t="s">
        <v>143</v>
      </c>
      <c r="R5" t="s">
        <v>144</v>
      </c>
    </row>
    <row r="6" spans="2:18" x14ac:dyDescent="0.2">
      <c r="B6">
        <v>1</v>
      </c>
      <c r="C6" t="s">
        <v>12</v>
      </c>
      <c r="D6">
        <v>1</v>
      </c>
      <c r="E6">
        <v>15</v>
      </c>
      <c r="F6">
        <v>4</v>
      </c>
      <c r="G6">
        <v>26.67</v>
      </c>
      <c r="H6">
        <v>5</v>
      </c>
      <c r="I6">
        <v>1</v>
      </c>
      <c r="J6">
        <v>6.67</v>
      </c>
      <c r="K6">
        <v>20</v>
      </c>
      <c r="L6">
        <v>1.33</v>
      </c>
      <c r="M6">
        <v>0</v>
      </c>
      <c r="N6">
        <v>20</v>
      </c>
      <c r="O6">
        <v>0</v>
      </c>
      <c r="P6">
        <v>1</v>
      </c>
      <c r="Q6">
        <v>0</v>
      </c>
      <c r="R6">
        <v>0</v>
      </c>
    </row>
    <row r="7" spans="2:18" x14ac:dyDescent="0.2">
      <c r="B7">
        <v>2</v>
      </c>
      <c r="C7" t="s">
        <v>385</v>
      </c>
      <c r="D7">
        <v>1</v>
      </c>
      <c r="E7">
        <v>12</v>
      </c>
      <c r="F7">
        <v>6</v>
      </c>
      <c r="G7">
        <v>50</v>
      </c>
      <c r="H7">
        <v>7</v>
      </c>
      <c r="I7">
        <v>0</v>
      </c>
      <c r="J7">
        <v>0</v>
      </c>
      <c r="K7">
        <v>42</v>
      </c>
      <c r="L7">
        <v>3.5</v>
      </c>
      <c r="M7">
        <v>1</v>
      </c>
      <c r="N7">
        <v>42</v>
      </c>
      <c r="O7">
        <v>0</v>
      </c>
      <c r="P7">
        <v>0</v>
      </c>
      <c r="Q7">
        <v>1</v>
      </c>
      <c r="R7">
        <v>0</v>
      </c>
    </row>
    <row r="8" spans="2:18" x14ac:dyDescent="0.2">
      <c r="B8">
        <v>3</v>
      </c>
      <c r="C8" t="s">
        <v>386</v>
      </c>
      <c r="D8">
        <v>2</v>
      </c>
      <c r="E8">
        <v>55</v>
      </c>
      <c r="F8">
        <v>13</v>
      </c>
      <c r="G8">
        <v>23.64</v>
      </c>
      <c r="H8">
        <v>10.92</v>
      </c>
      <c r="I8">
        <v>5</v>
      </c>
      <c r="J8">
        <v>9.09</v>
      </c>
      <c r="K8">
        <v>142</v>
      </c>
      <c r="L8">
        <v>2.58</v>
      </c>
      <c r="M8">
        <v>1</v>
      </c>
      <c r="N8">
        <v>71</v>
      </c>
      <c r="O8">
        <v>1</v>
      </c>
      <c r="P8">
        <v>1</v>
      </c>
      <c r="Q8">
        <v>1</v>
      </c>
      <c r="R8">
        <v>0</v>
      </c>
    </row>
    <row r="9" spans="2:18" x14ac:dyDescent="0.2">
      <c r="B9">
        <v>4</v>
      </c>
      <c r="C9" t="s">
        <v>314</v>
      </c>
      <c r="D9">
        <v>1</v>
      </c>
      <c r="E9">
        <v>17</v>
      </c>
      <c r="F9">
        <v>10</v>
      </c>
      <c r="G9">
        <v>58.82</v>
      </c>
      <c r="H9">
        <v>7.6</v>
      </c>
      <c r="I9">
        <v>0</v>
      </c>
      <c r="J9">
        <v>0</v>
      </c>
      <c r="K9">
        <v>76</v>
      </c>
      <c r="L9">
        <v>4.47</v>
      </c>
      <c r="M9">
        <v>1</v>
      </c>
      <c r="N9">
        <v>76</v>
      </c>
      <c r="O9">
        <v>0</v>
      </c>
      <c r="P9">
        <v>1</v>
      </c>
      <c r="Q9">
        <v>0</v>
      </c>
      <c r="R9">
        <v>0</v>
      </c>
    </row>
    <row r="10" spans="2:18" x14ac:dyDescent="0.2">
      <c r="B10">
        <v>5</v>
      </c>
      <c r="C10" t="s">
        <v>323</v>
      </c>
      <c r="D10">
        <v>2</v>
      </c>
      <c r="E10">
        <v>33</v>
      </c>
      <c r="F10">
        <v>17</v>
      </c>
      <c r="G10">
        <v>51.52</v>
      </c>
      <c r="H10">
        <v>10.35</v>
      </c>
      <c r="I10">
        <v>3</v>
      </c>
      <c r="J10">
        <v>9.09</v>
      </c>
      <c r="K10">
        <v>176</v>
      </c>
      <c r="L10">
        <v>5.33</v>
      </c>
      <c r="M10">
        <v>1</v>
      </c>
      <c r="N10">
        <v>88</v>
      </c>
      <c r="O10">
        <v>0</v>
      </c>
      <c r="P10">
        <v>1</v>
      </c>
      <c r="Q10">
        <v>1</v>
      </c>
      <c r="R10">
        <v>0</v>
      </c>
    </row>
    <row r="11" spans="2:18" x14ac:dyDescent="0.2">
      <c r="B11">
        <v>5</v>
      </c>
      <c r="C11" t="s">
        <v>296</v>
      </c>
      <c r="D11">
        <v>1</v>
      </c>
      <c r="E11">
        <v>9</v>
      </c>
      <c r="F11">
        <v>6</v>
      </c>
      <c r="G11">
        <v>66.67</v>
      </c>
      <c r="H11">
        <v>14.67</v>
      </c>
      <c r="I11">
        <v>0</v>
      </c>
      <c r="J11">
        <v>0</v>
      </c>
      <c r="K11">
        <v>88</v>
      </c>
      <c r="L11">
        <v>9.7799999999999994</v>
      </c>
      <c r="M11">
        <v>1</v>
      </c>
      <c r="N11">
        <v>88</v>
      </c>
      <c r="O11">
        <v>0</v>
      </c>
      <c r="P11">
        <v>0</v>
      </c>
      <c r="Q11">
        <v>1</v>
      </c>
      <c r="R11">
        <v>0</v>
      </c>
    </row>
    <row r="12" spans="2:18" x14ac:dyDescent="0.2">
      <c r="B12">
        <v>7</v>
      </c>
      <c r="C12" t="s">
        <v>300</v>
      </c>
      <c r="D12">
        <v>2</v>
      </c>
      <c r="E12">
        <v>46</v>
      </c>
      <c r="F12">
        <v>18</v>
      </c>
      <c r="G12">
        <v>39.130000000000003</v>
      </c>
      <c r="H12">
        <v>9.94</v>
      </c>
      <c r="I12">
        <v>3</v>
      </c>
      <c r="J12">
        <v>6.52</v>
      </c>
      <c r="K12">
        <v>179</v>
      </c>
      <c r="L12">
        <v>3.89</v>
      </c>
      <c r="M12">
        <v>0</v>
      </c>
      <c r="N12">
        <v>89.5</v>
      </c>
      <c r="O12">
        <v>0</v>
      </c>
      <c r="P12">
        <v>2</v>
      </c>
      <c r="Q12">
        <v>0</v>
      </c>
      <c r="R12">
        <v>0</v>
      </c>
    </row>
    <row r="13" spans="2:18" x14ac:dyDescent="0.2">
      <c r="B13">
        <v>8</v>
      </c>
      <c r="C13" t="s">
        <v>292</v>
      </c>
      <c r="D13">
        <v>2</v>
      </c>
      <c r="E13">
        <v>37</v>
      </c>
      <c r="F13">
        <v>14</v>
      </c>
      <c r="G13">
        <v>37.840000000000003</v>
      </c>
      <c r="H13">
        <v>13.43</v>
      </c>
      <c r="I13">
        <v>3</v>
      </c>
      <c r="J13">
        <v>8.11</v>
      </c>
      <c r="K13">
        <v>188</v>
      </c>
      <c r="L13">
        <v>5.08</v>
      </c>
      <c r="M13">
        <v>1</v>
      </c>
      <c r="N13">
        <v>94</v>
      </c>
      <c r="O13">
        <v>0</v>
      </c>
      <c r="P13">
        <v>2</v>
      </c>
      <c r="Q13">
        <v>0</v>
      </c>
      <c r="R13">
        <v>0</v>
      </c>
    </row>
    <row r="14" spans="2:18" x14ac:dyDescent="0.2">
      <c r="B14">
        <v>9</v>
      </c>
      <c r="C14" t="s">
        <v>325</v>
      </c>
      <c r="D14">
        <v>3</v>
      </c>
      <c r="E14">
        <v>60</v>
      </c>
      <c r="F14">
        <v>27</v>
      </c>
      <c r="G14">
        <v>45</v>
      </c>
      <c r="H14">
        <v>10.48</v>
      </c>
      <c r="I14">
        <v>2</v>
      </c>
      <c r="J14">
        <v>3.33</v>
      </c>
      <c r="K14">
        <v>283</v>
      </c>
      <c r="L14">
        <v>4.72</v>
      </c>
      <c r="M14">
        <v>1</v>
      </c>
      <c r="N14">
        <v>94.33</v>
      </c>
      <c r="O14">
        <v>0</v>
      </c>
      <c r="P14">
        <v>2</v>
      </c>
      <c r="Q14">
        <v>1</v>
      </c>
      <c r="R14">
        <v>0</v>
      </c>
    </row>
    <row r="15" spans="2:18" x14ac:dyDescent="0.2">
      <c r="B15">
        <v>10</v>
      </c>
      <c r="C15" t="s">
        <v>335</v>
      </c>
      <c r="D15">
        <v>2</v>
      </c>
      <c r="E15">
        <v>46</v>
      </c>
      <c r="F15">
        <v>27</v>
      </c>
      <c r="G15">
        <v>58.7</v>
      </c>
      <c r="H15">
        <v>7.26</v>
      </c>
      <c r="I15">
        <v>3</v>
      </c>
      <c r="J15">
        <v>6.52</v>
      </c>
      <c r="K15">
        <v>196</v>
      </c>
      <c r="L15">
        <v>4.26</v>
      </c>
      <c r="M15">
        <v>0</v>
      </c>
      <c r="N15">
        <v>98</v>
      </c>
      <c r="O15">
        <v>0</v>
      </c>
      <c r="P15">
        <v>1</v>
      </c>
      <c r="Q15">
        <v>1</v>
      </c>
      <c r="R15">
        <v>0</v>
      </c>
    </row>
    <row r="16" spans="2:18" x14ac:dyDescent="0.2">
      <c r="B16">
        <v>11</v>
      </c>
      <c r="C16" t="s">
        <v>157</v>
      </c>
      <c r="D16">
        <v>2</v>
      </c>
      <c r="E16">
        <v>39</v>
      </c>
      <c r="F16">
        <v>15</v>
      </c>
      <c r="G16">
        <v>38.46</v>
      </c>
      <c r="H16">
        <v>13.47</v>
      </c>
      <c r="I16">
        <v>1</v>
      </c>
      <c r="J16">
        <v>2.56</v>
      </c>
      <c r="K16">
        <v>202</v>
      </c>
      <c r="L16">
        <v>5.18</v>
      </c>
      <c r="M16">
        <v>2</v>
      </c>
      <c r="N16">
        <v>101</v>
      </c>
      <c r="O16">
        <v>0</v>
      </c>
      <c r="P16">
        <v>1</v>
      </c>
      <c r="Q16">
        <v>1</v>
      </c>
      <c r="R16">
        <v>0</v>
      </c>
    </row>
    <row r="17" spans="2:18" x14ac:dyDescent="0.2">
      <c r="B17">
        <v>12</v>
      </c>
      <c r="C17" t="s">
        <v>320</v>
      </c>
      <c r="D17">
        <v>1</v>
      </c>
      <c r="E17">
        <v>29</v>
      </c>
      <c r="F17">
        <v>10</v>
      </c>
      <c r="G17">
        <v>34.479999999999997</v>
      </c>
      <c r="H17">
        <v>10.199999999999999</v>
      </c>
      <c r="I17">
        <v>1</v>
      </c>
      <c r="J17">
        <v>3.45</v>
      </c>
      <c r="K17">
        <v>102</v>
      </c>
      <c r="L17">
        <v>3.52</v>
      </c>
      <c r="M17">
        <v>0</v>
      </c>
      <c r="N17">
        <v>102</v>
      </c>
      <c r="O17">
        <v>0</v>
      </c>
      <c r="P17">
        <v>1</v>
      </c>
      <c r="Q17">
        <v>0</v>
      </c>
      <c r="R17">
        <v>0</v>
      </c>
    </row>
    <row r="18" spans="2:18" x14ac:dyDescent="0.2">
      <c r="B18">
        <v>13</v>
      </c>
      <c r="C18" t="s">
        <v>1</v>
      </c>
      <c r="D18">
        <v>1</v>
      </c>
      <c r="E18">
        <v>29</v>
      </c>
      <c r="F18">
        <v>12</v>
      </c>
      <c r="G18">
        <v>41.38</v>
      </c>
      <c r="H18">
        <v>8.83</v>
      </c>
      <c r="I18">
        <v>1</v>
      </c>
      <c r="J18">
        <v>3.45</v>
      </c>
      <c r="K18">
        <v>106</v>
      </c>
      <c r="L18">
        <v>3.66</v>
      </c>
      <c r="M18">
        <v>0</v>
      </c>
      <c r="N18">
        <v>106</v>
      </c>
      <c r="O18">
        <v>0</v>
      </c>
      <c r="P18">
        <v>1</v>
      </c>
      <c r="Q18">
        <v>0</v>
      </c>
      <c r="R18">
        <v>0</v>
      </c>
    </row>
    <row r="19" spans="2:18" x14ac:dyDescent="0.2">
      <c r="B19">
        <v>14</v>
      </c>
      <c r="C19" t="s">
        <v>347</v>
      </c>
      <c r="D19">
        <v>1</v>
      </c>
      <c r="E19">
        <v>30</v>
      </c>
      <c r="F19">
        <v>10</v>
      </c>
      <c r="G19">
        <v>33.33</v>
      </c>
      <c r="H19">
        <v>11.6</v>
      </c>
      <c r="I19">
        <v>6</v>
      </c>
      <c r="J19">
        <v>20</v>
      </c>
      <c r="K19">
        <v>116</v>
      </c>
      <c r="L19">
        <v>3.87</v>
      </c>
      <c r="M19">
        <v>0</v>
      </c>
      <c r="N19">
        <v>116</v>
      </c>
      <c r="O19">
        <v>0</v>
      </c>
      <c r="P19">
        <v>1</v>
      </c>
      <c r="Q19">
        <v>0</v>
      </c>
      <c r="R19">
        <v>0</v>
      </c>
    </row>
    <row r="20" spans="2:18" x14ac:dyDescent="0.2">
      <c r="B20">
        <v>15</v>
      </c>
      <c r="C20" t="s">
        <v>340</v>
      </c>
      <c r="D20">
        <v>2</v>
      </c>
      <c r="E20">
        <v>34</v>
      </c>
      <c r="F20">
        <v>16</v>
      </c>
      <c r="G20">
        <v>47.06</v>
      </c>
      <c r="H20">
        <v>14.56</v>
      </c>
      <c r="I20">
        <v>1</v>
      </c>
      <c r="J20">
        <v>2.94</v>
      </c>
      <c r="K20">
        <v>233</v>
      </c>
      <c r="L20">
        <v>6.85</v>
      </c>
      <c r="M20">
        <v>1</v>
      </c>
      <c r="N20">
        <v>116.5</v>
      </c>
      <c r="O20">
        <v>0</v>
      </c>
      <c r="P20">
        <v>1</v>
      </c>
      <c r="Q20">
        <v>1</v>
      </c>
      <c r="R20">
        <v>0</v>
      </c>
    </row>
    <row r="21" spans="2:18" x14ac:dyDescent="0.2">
      <c r="B21">
        <v>16</v>
      </c>
      <c r="C21" t="s">
        <v>152</v>
      </c>
      <c r="D21">
        <v>2</v>
      </c>
      <c r="E21">
        <v>53</v>
      </c>
      <c r="F21">
        <v>27</v>
      </c>
      <c r="G21">
        <v>50.94</v>
      </c>
      <c r="H21">
        <v>8.85</v>
      </c>
      <c r="I21">
        <v>3</v>
      </c>
      <c r="J21">
        <v>5.66</v>
      </c>
      <c r="K21">
        <v>239</v>
      </c>
      <c r="L21">
        <v>4.51</v>
      </c>
      <c r="M21">
        <v>0</v>
      </c>
      <c r="N21">
        <v>119.5</v>
      </c>
      <c r="O21">
        <v>0</v>
      </c>
      <c r="P21">
        <v>1</v>
      </c>
      <c r="Q21">
        <v>1</v>
      </c>
      <c r="R21">
        <v>0</v>
      </c>
    </row>
    <row r="22" spans="2:18" x14ac:dyDescent="0.2">
      <c r="B22">
        <v>17</v>
      </c>
      <c r="C22" t="s">
        <v>380</v>
      </c>
      <c r="D22">
        <v>2</v>
      </c>
      <c r="E22">
        <v>36</v>
      </c>
      <c r="F22">
        <v>23</v>
      </c>
      <c r="G22">
        <v>63.89</v>
      </c>
      <c r="H22">
        <v>10.48</v>
      </c>
      <c r="I22">
        <v>2</v>
      </c>
      <c r="J22">
        <v>5.56</v>
      </c>
      <c r="K22">
        <v>241</v>
      </c>
      <c r="L22">
        <v>6.69</v>
      </c>
      <c r="M22">
        <v>1</v>
      </c>
      <c r="N22">
        <v>120.5</v>
      </c>
      <c r="O22">
        <v>0</v>
      </c>
      <c r="P22">
        <v>1</v>
      </c>
      <c r="Q22">
        <v>1</v>
      </c>
      <c r="R22">
        <v>0</v>
      </c>
    </row>
    <row r="23" spans="2:18" x14ac:dyDescent="0.2">
      <c r="B23">
        <v>18</v>
      </c>
      <c r="C23" t="s">
        <v>299</v>
      </c>
      <c r="D23">
        <v>2</v>
      </c>
      <c r="E23">
        <v>60</v>
      </c>
      <c r="F23">
        <v>25</v>
      </c>
      <c r="G23">
        <v>41.67</v>
      </c>
      <c r="H23">
        <v>9.68</v>
      </c>
      <c r="I23">
        <v>2</v>
      </c>
      <c r="J23">
        <v>3.33</v>
      </c>
      <c r="K23">
        <v>242</v>
      </c>
      <c r="L23">
        <v>4.03</v>
      </c>
      <c r="M23">
        <v>0</v>
      </c>
      <c r="N23">
        <v>121</v>
      </c>
      <c r="O23">
        <v>0</v>
      </c>
      <c r="P23">
        <v>2</v>
      </c>
      <c r="Q23">
        <v>0</v>
      </c>
      <c r="R23">
        <v>0</v>
      </c>
    </row>
    <row r="24" spans="2:18" x14ac:dyDescent="0.2">
      <c r="B24">
        <v>19</v>
      </c>
      <c r="C24" t="s">
        <v>337</v>
      </c>
      <c r="D24">
        <v>1</v>
      </c>
      <c r="E24">
        <v>36</v>
      </c>
      <c r="F24">
        <v>18</v>
      </c>
      <c r="G24">
        <v>50</v>
      </c>
      <c r="H24">
        <v>6.78</v>
      </c>
      <c r="I24">
        <v>2</v>
      </c>
      <c r="J24">
        <v>5.56</v>
      </c>
      <c r="K24">
        <v>122</v>
      </c>
      <c r="L24">
        <v>3.39</v>
      </c>
      <c r="M24">
        <v>1</v>
      </c>
      <c r="N24">
        <v>122</v>
      </c>
      <c r="O24">
        <v>0</v>
      </c>
      <c r="P24">
        <v>1</v>
      </c>
      <c r="Q24">
        <v>0</v>
      </c>
      <c r="R24">
        <v>0</v>
      </c>
    </row>
    <row r="25" spans="2:18" x14ac:dyDescent="0.2">
      <c r="B25">
        <v>19</v>
      </c>
      <c r="C25" t="s">
        <v>341</v>
      </c>
      <c r="D25">
        <v>1</v>
      </c>
      <c r="E25">
        <v>24</v>
      </c>
      <c r="F25">
        <v>11</v>
      </c>
      <c r="G25">
        <v>45.83</v>
      </c>
      <c r="H25">
        <v>11.09</v>
      </c>
      <c r="I25">
        <v>0</v>
      </c>
      <c r="J25">
        <v>0</v>
      </c>
      <c r="K25">
        <v>122</v>
      </c>
      <c r="L25">
        <v>5.08</v>
      </c>
      <c r="M25">
        <v>1</v>
      </c>
      <c r="N25">
        <v>122</v>
      </c>
      <c r="O25">
        <v>0</v>
      </c>
      <c r="P25">
        <v>1</v>
      </c>
      <c r="Q25">
        <v>0</v>
      </c>
      <c r="R25">
        <v>0</v>
      </c>
    </row>
    <row r="26" spans="2:18" x14ac:dyDescent="0.2">
      <c r="B26">
        <v>21</v>
      </c>
      <c r="C26" t="s">
        <v>344</v>
      </c>
      <c r="D26">
        <v>2</v>
      </c>
      <c r="E26">
        <v>56</v>
      </c>
      <c r="F26">
        <v>31</v>
      </c>
      <c r="G26">
        <v>55.36</v>
      </c>
      <c r="H26">
        <v>8.32</v>
      </c>
      <c r="I26">
        <v>5</v>
      </c>
      <c r="J26">
        <v>8.93</v>
      </c>
      <c r="K26">
        <v>258</v>
      </c>
      <c r="L26">
        <v>4.6100000000000003</v>
      </c>
      <c r="M26">
        <v>0</v>
      </c>
      <c r="N26">
        <v>129</v>
      </c>
      <c r="O26">
        <v>0</v>
      </c>
      <c r="P26">
        <v>2</v>
      </c>
      <c r="Q26">
        <v>0</v>
      </c>
      <c r="R26">
        <v>0</v>
      </c>
    </row>
    <row r="27" spans="2:18" x14ac:dyDescent="0.2">
      <c r="B27">
        <v>22</v>
      </c>
      <c r="C27" t="s">
        <v>336</v>
      </c>
      <c r="D27">
        <v>3</v>
      </c>
      <c r="E27">
        <v>75</v>
      </c>
      <c r="F27">
        <v>35</v>
      </c>
      <c r="G27">
        <v>46.67</v>
      </c>
      <c r="H27">
        <v>11.31</v>
      </c>
      <c r="I27">
        <v>3</v>
      </c>
      <c r="J27">
        <v>4</v>
      </c>
      <c r="K27">
        <v>396</v>
      </c>
      <c r="L27">
        <v>5.28</v>
      </c>
      <c r="M27">
        <v>1</v>
      </c>
      <c r="N27">
        <v>132</v>
      </c>
      <c r="O27">
        <v>1</v>
      </c>
      <c r="P27">
        <v>3</v>
      </c>
      <c r="Q27">
        <v>0</v>
      </c>
      <c r="R27">
        <v>0</v>
      </c>
    </row>
    <row r="28" spans="2:18" x14ac:dyDescent="0.2">
      <c r="B28">
        <v>23</v>
      </c>
      <c r="C28" t="s">
        <v>339</v>
      </c>
      <c r="D28">
        <v>2</v>
      </c>
      <c r="E28">
        <v>49</v>
      </c>
      <c r="F28">
        <v>29</v>
      </c>
      <c r="G28">
        <v>59.18</v>
      </c>
      <c r="H28">
        <v>9.24</v>
      </c>
      <c r="I28">
        <v>3</v>
      </c>
      <c r="J28">
        <v>6.12</v>
      </c>
      <c r="K28">
        <v>268</v>
      </c>
      <c r="L28">
        <v>5.47</v>
      </c>
      <c r="M28">
        <v>0</v>
      </c>
      <c r="N28">
        <v>134</v>
      </c>
      <c r="O28">
        <v>0</v>
      </c>
      <c r="P28">
        <v>1</v>
      </c>
      <c r="Q28">
        <v>1</v>
      </c>
      <c r="R28">
        <v>0</v>
      </c>
    </row>
    <row r="29" spans="2:18" x14ac:dyDescent="0.2">
      <c r="B29">
        <v>23</v>
      </c>
      <c r="C29" t="s">
        <v>307</v>
      </c>
      <c r="D29">
        <v>1</v>
      </c>
      <c r="E29">
        <v>32</v>
      </c>
      <c r="F29">
        <v>15</v>
      </c>
      <c r="G29">
        <v>46.88</v>
      </c>
      <c r="H29">
        <v>8.93</v>
      </c>
      <c r="I29">
        <v>0</v>
      </c>
      <c r="J29">
        <v>0</v>
      </c>
      <c r="K29">
        <v>134</v>
      </c>
      <c r="L29">
        <v>4.1900000000000004</v>
      </c>
      <c r="M29">
        <v>1</v>
      </c>
      <c r="N29">
        <v>134</v>
      </c>
      <c r="O29">
        <v>0</v>
      </c>
      <c r="P29">
        <v>1</v>
      </c>
      <c r="Q29">
        <v>0</v>
      </c>
      <c r="R29">
        <v>0</v>
      </c>
    </row>
    <row r="30" spans="2:18" x14ac:dyDescent="0.2">
      <c r="B30">
        <v>25</v>
      </c>
      <c r="C30" t="s">
        <v>354</v>
      </c>
      <c r="D30">
        <v>2</v>
      </c>
      <c r="E30">
        <v>60</v>
      </c>
      <c r="F30">
        <v>35</v>
      </c>
      <c r="G30">
        <v>58.33</v>
      </c>
      <c r="H30">
        <v>7.86</v>
      </c>
      <c r="I30">
        <v>0</v>
      </c>
      <c r="J30">
        <v>0</v>
      </c>
      <c r="K30">
        <v>275</v>
      </c>
      <c r="L30">
        <v>4.58</v>
      </c>
      <c r="M30">
        <v>2</v>
      </c>
      <c r="N30">
        <v>137.5</v>
      </c>
      <c r="O30">
        <v>0</v>
      </c>
      <c r="P30">
        <v>1</v>
      </c>
      <c r="Q30">
        <v>1</v>
      </c>
      <c r="R30">
        <v>0</v>
      </c>
    </row>
    <row r="31" spans="2:18" x14ac:dyDescent="0.2">
      <c r="B31">
        <v>26</v>
      </c>
      <c r="C31" t="s">
        <v>304</v>
      </c>
      <c r="D31">
        <v>3</v>
      </c>
      <c r="E31">
        <v>84</v>
      </c>
      <c r="F31">
        <v>45</v>
      </c>
      <c r="G31">
        <v>53.57</v>
      </c>
      <c r="H31">
        <v>9.4700000000000006</v>
      </c>
      <c r="I31">
        <v>3</v>
      </c>
      <c r="J31">
        <v>3.57</v>
      </c>
      <c r="K31">
        <v>426</v>
      </c>
      <c r="L31">
        <v>5.07</v>
      </c>
      <c r="M31">
        <v>0</v>
      </c>
      <c r="N31">
        <v>142</v>
      </c>
      <c r="O31">
        <v>0</v>
      </c>
      <c r="P31">
        <v>3</v>
      </c>
      <c r="Q31">
        <v>0</v>
      </c>
      <c r="R31">
        <v>0</v>
      </c>
    </row>
    <row r="32" spans="2:18" x14ac:dyDescent="0.2">
      <c r="B32">
        <v>27</v>
      </c>
      <c r="C32" t="s">
        <v>343</v>
      </c>
      <c r="D32">
        <v>3</v>
      </c>
      <c r="E32">
        <v>94</v>
      </c>
      <c r="F32">
        <v>48</v>
      </c>
      <c r="G32">
        <v>51.06</v>
      </c>
      <c r="H32">
        <v>8.98</v>
      </c>
      <c r="I32">
        <v>1</v>
      </c>
      <c r="J32">
        <v>1.06</v>
      </c>
      <c r="K32">
        <v>431</v>
      </c>
      <c r="L32">
        <v>4.59</v>
      </c>
      <c r="M32">
        <v>2</v>
      </c>
      <c r="N32">
        <v>143.66999999999999</v>
      </c>
      <c r="O32">
        <v>0</v>
      </c>
      <c r="P32">
        <v>0</v>
      </c>
      <c r="Q32">
        <v>3</v>
      </c>
      <c r="R32">
        <v>0</v>
      </c>
    </row>
    <row r="33" spans="2:18" x14ac:dyDescent="0.2">
      <c r="B33">
        <v>28</v>
      </c>
      <c r="C33" t="s">
        <v>63</v>
      </c>
      <c r="D33">
        <v>2</v>
      </c>
      <c r="E33">
        <v>49</v>
      </c>
      <c r="F33">
        <v>26</v>
      </c>
      <c r="G33">
        <v>53.06</v>
      </c>
      <c r="H33">
        <v>11.15</v>
      </c>
      <c r="I33">
        <v>2</v>
      </c>
      <c r="J33">
        <v>4.08</v>
      </c>
      <c r="K33">
        <v>290</v>
      </c>
      <c r="L33">
        <v>5.92</v>
      </c>
      <c r="M33">
        <v>3</v>
      </c>
      <c r="N33">
        <v>145</v>
      </c>
      <c r="O33">
        <v>1</v>
      </c>
      <c r="P33">
        <v>0</v>
      </c>
      <c r="Q33">
        <v>2</v>
      </c>
      <c r="R33">
        <v>0</v>
      </c>
    </row>
    <row r="34" spans="2:18" x14ac:dyDescent="0.2">
      <c r="B34">
        <v>29</v>
      </c>
      <c r="C34" t="s">
        <v>291</v>
      </c>
      <c r="D34">
        <v>3</v>
      </c>
      <c r="E34">
        <v>90</v>
      </c>
      <c r="F34">
        <v>42</v>
      </c>
      <c r="G34">
        <v>46.67</v>
      </c>
      <c r="H34">
        <v>10.45</v>
      </c>
      <c r="I34">
        <v>4</v>
      </c>
      <c r="J34">
        <v>4.4400000000000004</v>
      </c>
      <c r="K34">
        <v>439</v>
      </c>
      <c r="L34">
        <v>4.88</v>
      </c>
      <c r="M34">
        <v>2</v>
      </c>
      <c r="N34">
        <v>146.33000000000001</v>
      </c>
      <c r="O34">
        <v>0</v>
      </c>
      <c r="P34">
        <v>3</v>
      </c>
      <c r="Q34">
        <v>0</v>
      </c>
      <c r="R34">
        <v>0</v>
      </c>
    </row>
    <row r="35" spans="2:18" x14ac:dyDescent="0.2">
      <c r="B35">
        <v>30</v>
      </c>
      <c r="C35" t="s">
        <v>154</v>
      </c>
      <c r="D35">
        <v>2</v>
      </c>
      <c r="E35">
        <v>56</v>
      </c>
      <c r="F35">
        <v>31</v>
      </c>
      <c r="G35">
        <v>55.36</v>
      </c>
      <c r="H35">
        <v>9.52</v>
      </c>
      <c r="I35">
        <v>0</v>
      </c>
      <c r="J35">
        <v>0</v>
      </c>
      <c r="K35">
        <v>295</v>
      </c>
      <c r="L35">
        <v>5.27</v>
      </c>
      <c r="M35">
        <v>2</v>
      </c>
      <c r="N35">
        <v>147.5</v>
      </c>
      <c r="O35">
        <v>0</v>
      </c>
      <c r="P35">
        <v>1</v>
      </c>
      <c r="Q35">
        <v>1</v>
      </c>
      <c r="R35">
        <v>0</v>
      </c>
    </row>
    <row r="36" spans="2:18" x14ac:dyDescent="0.2">
      <c r="B36">
        <v>31</v>
      </c>
      <c r="C36" t="s">
        <v>318</v>
      </c>
      <c r="D36">
        <v>2</v>
      </c>
      <c r="E36">
        <v>56</v>
      </c>
      <c r="F36">
        <v>29</v>
      </c>
      <c r="G36">
        <v>51.79</v>
      </c>
      <c r="H36">
        <v>10.24</v>
      </c>
      <c r="I36">
        <v>1</v>
      </c>
      <c r="J36">
        <v>1.79</v>
      </c>
      <c r="K36">
        <v>297</v>
      </c>
      <c r="L36">
        <v>5.3</v>
      </c>
      <c r="M36">
        <v>1</v>
      </c>
      <c r="N36">
        <v>148.5</v>
      </c>
      <c r="O36">
        <v>0</v>
      </c>
      <c r="P36">
        <v>2</v>
      </c>
      <c r="Q36">
        <v>0</v>
      </c>
      <c r="R36">
        <v>0</v>
      </c>
    </row>
    <row r="37" spans="2:18" x14ac:dyDescent="0.2">
      <c r="B37">
        <v>32</v>
      </c>
      <c r="C37" t="s">
        <v>147</v>
      </c>
      <c r="D37">
        <v>2</v>
      </c>
      <c r="E37">
        <v>53</v>
      </c>
      <c r="F37">
        <v>22</v>
      </c>
      <c r="G37">
        <v>41.51</v>
      </c>
      <c r="H37">
        <v>13.77</v>
      </c>
      <c r="I37">
        <v>3</v>
      </c>
      <c r="J37">
        <v>5.66</v>
      </c>
      <c r="K37">
        <v>303</v>
      </c>
      <c r="L37">
        <v>5.72</v>
      </c>
      <c r="M37">
        <v>1</v>
      </c>
      <c r="N37">
        <v>151.5</v>
      </c>
      <c r="O37">
        <v>0</v>
      </c>
      <c r="P37">
        <v>2</v>
      </c>
      <c r="Q37">
        <v>0</v>
      </c>
      <c r="R37">
        <v>0</v>
      </c>
    </row>
    <row r="38" spans="2:18" x14ac:dyDescent="0.2">
      <c r="B38">
        <v>33</v>
      </c>
      <c r="C38" t="s">
        <v>379</v>
      </c>
      <c r="D38">
        <v>2</v>
      </c>
      <c r="E38">
        <v>48</v>
      </c>
      <c r="F38">
        <v>27</v>
      </c>
      <c r="G38">
        <v>56.25</v>
      </c>
      <c r="H38">
        <v>11.3</v>
      </c>
      <c r="I38">
        <v>0</v>
      </c>
      <c r="J38">
        <v>0</v>
      </c>
      <c r="K38">
        <v>305</v>
      </c>
      <c r="L38">
        <v>6.35</v>
      </c>
      <c r="M38">
        <v>2</v>
      </c>
      <c r="N38">
        <v>152.5</v>
      </c>
      <c r="O38">
        <v>0</v>
      </c>
      <c r="P38">
        <v>0</v>
      </c>
      <c r="Q38">
        <v>2</v>
      </c>
      <c r="R38">
        <v>0</v>
      </c>
    </row>
    <row r="39" spans="2:18" x14ac:dyDescent="0.2">
      <c r="B39">
        <v>34</v>
      </c>
      <c r="C39" t="s">
        <v>158</v>
      </c>
      <c r="D39">
        <v>2</v>
      </c>
      <c r="E39">
        <v>43</v>
      </c>
      <c r="F39">
        <v>24</v>
      </c>
      <c r="G39">
        <v>55.81</v>
      </c>
      <c r="H39">
        <v>12.75</v>
      </c>
      <c r="I39">
        <v>1</v>
      </c>
      <c r="J39">
        <v>2.33</v>
      </c>
      <c r="K39">
        <v>306</v>
      </c>
      <c r="L39">
        <v>7.12</v>
      </c>
      <c r="M39">
        <v>1</v>
      </c>
      <c r="N39">
        <v>153</v>
      </c>
      <c r="O39">
        <v>0</v>
      </c>
      <c r="P39">
        <v>0</v>
      </c>
      <c r="Q39">
        <v>2</v>
      </c>
      <c r="R39">
        <v>0</v>
      </c>
    </row>
    <row r="40" spans="2:18" x14ac:dyDescent="0.2">
      <c r="B40">
        <v>35</v>
      </c>
      <c r="C40" t="s">
        <v>160</v>
      </c>
      <c r="D40">
        <v>2</v>
      </c>
      <c r="E40">
        <v>56</v>
      </c>
      <c r="F40">
        <v>35</v>
      </c>
      <c r="G40">
        <v>62.5</v>
      </c>
      <c r="H40">
        <v>8.8000000000000007</v>
      </c>
      <c r="I40">
        <v>3</v>
      </c>
      <c r="J40">
        <v>5.36</v>
      </c>
      <c r="K40">
        <v>308</v>
      </c>
      <c r="L40">
        <v>5.5</v>
      </c>
      <c r="M40">
        <v>0</v>
      </c>
      <c r="N40">
        <v>154</v>
      </c>
      <c r="O40">
        <v>0</v>
      </c>
      <c r="P40">
        <v>0</v>
      </c>
      <c r="Q40">
        <v>2</v>
      </c>
      <c r="R40">
        <v>0</v>
      </c>
    </row>
    <row r="41" spans="2:18" x14ac:dyDescent="0.2">
      <c r="B41">
        <v>36</v>
      </c>
      <c r="C41" t="s">
        <v>319</v>
      </c>
      <c r="D41">
        <v>2</v>
      </c>
      <c r="E41">
        <v>56</v>
      </c>
      <c r="F41">
        <v>24</v>
      </c>
      <c r="G41">
        <v>42.86</v>
      </c>
      <c r="H41">
        <v>12.88</v>
      </c>
      <c r="I41">
        <v>5</v>
      </c>
      <c r="J41">
        <v>8.93</v>
      </c>
      <c r="K41">
        <v>309</v>
      </c>
      <c r="L41">
        <v>5.52</v>
      </c>
      <c r="M41">
        <v>2</v>
      </c>
      <c r="N41">
        <v>154.5</v>
      </c>
      <c r="O41">
        <v>1</v>
      </c>
      <c r="P41">
        <v>2</v>
      </c>
      <c r="Q41">
        <v>0</v>
      </c>
      <c r="R41">
        <v>0</v>
      </c>
    </row>
    <row r="42" spans="2:18" x14ac:dyDescent="0.2">
      <c r="B42">
        <v>37</v>
      </c>
      <c r="C42" t="s">
        <v>348</v>
      </c>
      <c r="D42">
        <v>2</v>
      </c>
      <c r="E42">
        <v>52</v>
      </c>
      <c r="F42">
        <v>23</v>
      </c>
      <c r="G42">
        <v>44.23</v>
      </c>
      <c r="H42">
        <v>13.61</v>
      </c>
      <c r="I42">
        <v>3</v>
      </c>
      <c r="J42">
        <v>5.77</v>
      </c>
      <c r="K42">
        <v>313</v>
      </c>
      <c r="L42">
        <v>6.02</v>
      </c>
      <c r="M42">
        <v>2</v>
      </c>
      <c r="N42">
        <v>156.5</v>
      </c>
      <c r="O42">
        <v>0</v>
      </c>
      <c r="P42">
        <v>2</v>
      </c>
      <c r="Q42">
        <v>0</v>
      </c>
      <c r="R42">
        <v>0</v>
      </c>
    </row>
    <row r="43" spans="2:18" x14ac:dyDescent="0.2">
      <c r="B43">
        <v>37</v>
      </c>
      <c r="C43" t="s">
        <v>369</v>
      </c>
      <c r="D43">
        <v>2</v>
      </c>
      <c r="E43">
        <v>81</v>
      </c>
      <c r="F43">
        <v>36</v>
      </c>
      <c r="G43">
        <v>44.44</v>
      </c>
      <c r="H43">
        <v>8.69</v>
      </c>
      <c r="I43">
        <v>1</v>
      </c>
      <c r="J43">
        <v>1.23</v>
      </c>
      <c r="K43">
        <v>313</v>
      </c>
      <c r="L43">
        <v>3.86</v>
      </c>
      <c r="M43">
        <v>2</v>
      </c>
      <c r="N43">
        <v>156.5</v>
      </c>
      <c r="O43">
        <v>0</v>
      </c>
      <c r="P43">
        <v>0</v>
      </c>
      <c r="Q43">
        <v>2</v>
      </c>
      <c r="R43">
        <v>0</v>
      </c>
    </row>
    <row r="44" spans="2:18" x14ac:dyDescent="0.2">
      <c r="B44">
        <v>39</v>
      </c>
      <c r="C44" t="s">
        <v>387</v>
      </c>
      <c r="D44">
        <v>2</v>
      </c>
      <c r="E44">
        <v>77</v>
      </c>
      <c r="F44">
        <v>34</v>
      </c>
      <c r="G44">
        <v>44.16</v>
      </c>
      <c r="H44">
        <v>9.41</v>
      </c>
      <c r="I44">
        <v>4</v>
      </c>
      <c r="J44">
        <v>5.19</v>
      </c>
      <c r="K44">
        <v>320</v>
      </c>
      <c r="L44">
        <v>4.16</v>
      </c>
      <c r="M44">
        <v>1</v>
      </c>
      <c r="N44">
        <v>160</v>
      </c>
      <c r="O44">
        <v>0</v>
      </c>
      <c r="P44">
        <v>2</v>
      </c>
      <c r="Q44">
        <v>0</v>
      </c>
      <c r="R44">
        <v>0</v>
      </c>
    </row>
    <row r="45" spans="2:18" x14ac:dyDescent="0.2">
      <c r="B45">
        <v>39</v>
      </c>
      <c r="C45" t="s">
        <v>331</v>
      </c>
      <c r="D45">
        <v>2</v>
      </c>
      <c r="E45">
        <v>43</v>
      </c>
      <c r="F45">
        <v>19</v>
      </c>
      <c r="G45">
        <v>44.19</v>
      </c>
      <c r="H45">
        <v>16.84</v>
      </c>
      <c r="I45">
        <v>2</v>
      </c>
      <c r="J45">
        <v>4.6500000000000004</v>
      </c>
      <c r="K45">
        <v>320</v>
      </c>
      <c r="L45">
        <v>7.44</v>
      </c>
      <c r="M45">
        <v>2</v>
      </c>
      <c r="N45">
        <v>160</v>
      </c>
      <c r="O45">
        <v>0</v>
      </c>
      <c r="P45">
        <v>1</v>
      </c>
      <c r="Q45">
        <v>1</v>
      </c>
      <c r="R45">
        <v>0</v>
      </c>
    </row>
    <row r="46" spans="2:18" x14ac:dyDescent="0.2">
      <c r="B46">
        <v>39</v>
      </c>
      <c r="C46" t="s">
        <v>353</v>
      </c>
      <c r="D46">
        <v>2</v>
      </c>
      <c r="E46">
        <v>55</v>
      </c>
      <c r="F46">
        <v>33</v>
      </c>
      <c r="G46">
        <v>60</v>
      </c>
      <c r="H46">
        <v>9.6999999999999993</v>
      </c>
      <c r="I46">
        <v>1</v>
      </c>
      <c r="J46">
        <v>1.82</v>
      </c>
      <c r="K46">
        <v>320</v>
      </c>
      <c r="L46">
        <v>5.82</v>
      </c>
      <c r="M46">
        <v>1</v>
      </c>
      <c r="N46">
        <v>160</v>
      </c>
      <c r="O46">
        <v>0</v>
      </c>
      <c r="P46">
        <v>1</v>
      </c>
      <c r="Q46">
        <v>1</v>
      </c>
      <c r="R46">
        <v>0</v>
      </c>
    </row>
    <row r="47" spans="2:18" x14ac:dyDescent="0.2">
      <c r="B47">
        <v>42</v>
      </c>
      <c r="C47" t="s">
        <v>322</v>
      </c>
      <c r="D47">
        <v>2</v>
      </c>
      <c r="E47">
        <v>67</v>
      </c>
      <c r="F47">
        <v>39</v>
      </c>
      <c r="G47">
        <v>58.21</v>
      </c>
      <c r="H47">
        <v>8.49</v>
      </c>
      <c r="I47">
        <v>3</v>
      </c>
      <c r="J47">
        <v>4.4800000000000004</v>
      </c>
      <c r="K47">
        <v>331</v>
      </c>
      <c r="L47">
        <v>4.9400000000000004</v>
      </c>
      <c r="M47">
        <v>1</v>
      </c>
      <c r="N47">
        <v>165.5</v>
      </c>
      <c r="O47">
        <v>0</v>
      </c>
      <c r="P47">
        <v>2</v>
      </c>
      <c r="Q47">
        <v>0</v>
      </c>
      <c r="R47">
        <v>0</v>
      </c>
    </row>
    <row r="48" spans="2:18" x14ac:dyDescent="0.2">
      <c r="B48">
        <v>43</v>
      </c>
      <c r="C48" t="s">
        <v>329</v>
      </c>
      <c r="D48">
        <v>2</v>
      </c>
      <c r="E48">
        <v>63</v>
      </c>
      <c r="F48">
        <v>35</v>
      </c>
      <c r="G48">
        <v>55.56</v>
      </c>
      <c r="H48">
        <v>9.51</v>
      </c>
      <c r="I48">
        <v>0</v>
      </c>
      <c r="J48">
        <v>0</v>
      </c>
      <c r="K48">
        <v>333</v>
      </c>
      <c r="L48">
        <v>5.29</v>
      </c>
      <c r="M48">
        <v>1</v>
      </c>
      <c r="N48">
        <v>166.5</v>
      </c>
      <c r="O48">
        <v>0</v>
      </c>
      <c r="P48">
        <v>2</v>
      </c>
      <c r="Q48">
        <v>0</v>
      </c>
      <c r="R48">
        <v>0</v>
      </c>
    </row>
    <row r="49" spans="2:18" x14ac:dyDescent="0.2">
      <c r="B49">
        <v>44</v>
      </c>
      <c r="C49" t="s">
        <v>153</v>
      </c>
      <c r="D49">
        <v>1</v>
      </c>
      <c r="E49">
        <v>33</v>
      </c>
      <c r="F49">
        <v>19</v>
      </c>
      <c r="G49">
        <v>57.58</v>
      </c>
      <c r="H49">
        <v>8.9499999999999993</v>
      </c>
      <c r="I49">
        <v>0</v>
      </c>
      <c r="J49">
        <v>0</v>
      </c>
      <c r="K49">
        <v>170</v>
      </c>
      <c r="L49">
        <v>5.15</v>
      </c>
      <c r="M49">
        <v>1</v>
      </c>
      <c r="N49">
        <v>170</v>
      </c>
      <c r="O49">
        <v>0</v>
      </c>
      <c r="P49">
        <v>1</v>
      </c>
      <c r="Q49">
        <v>0</v>
      </c>
      <c r="R49">
        <v>0</v>
      </c>
    </row>
    <row r="50" spans="2:18" x14ac:dyDescent="0.2">
      <c r="B50">
        <v>45</v>
      </c>
      <c r="C50" t="s">
        <v>290</v>
      </c>
      <c r="D50">
        <v>2</v>
      </c>
      <c r="E50">
        <v>57</v>
      </c>
      <c r="F50">
        <v>26</v>
      </c>
      <c r="G50">
        <v>45.61</v>
      </c>
      <c r="H50">
        <v>13.19</v>
      </c>
      <c r="I50">
        <v>1</v>
      </c>
      <c r="J50">
        <v>1.75</v>
      </c>
      <c r="K50">
        <v>343</v>
      </c>
      <c r="L50">
        <v>6.02</v>
      </c>
      <c r="M50">
        <v>1</v>
      </c>
      <c r="N50">
        <v>171.5</v>
      </c>
      <c r="O50">
        <v>0</v>
      </c>
      <c r="P50">
        <v>2</v>
      </c>
      <c r="Q50">
        <v>0</v>
      </c>
      <c r="R50">
        <v>0</v>
      </c>
    </row>
    <row r="51" spans="2:18" x14ac:dyDescent="0.2">
      <c r="B51">
        <v>46</v>
      </c>
      <c r="C51" t="s">
        <v>297</v>
      </c>
      <c r="D51">
        <v>3</v>
      </c>
      <c r="E51">
        <v>95</v>
      </c>
      <c r="F51">
        <v>40</v>
      </c>
      <c r="G51">
        <v>42.11</v>
      </c>
      <c r="H51">
        <v>12.95</v>
      </c>
      <c r="I51">
        <v>5</v>
      </c>
      <c r="J51">
        <v>5.26</v>
      </c>
      <c r="K51">
        <v>518</v>
      </c>
      <c r="L51">
        <v>5.45</v>
      </c>
      <c r="M51">
        <v>3</v>
      </c>
      <c r="N51">
        <v>172.67</v>
      </c>
      <c r="O51">
        <v>0</v>
      </c>
      <c r="P51">
        <v>3</v>
      </c>
      <c r="Q51">
        <v>0</v>
      </c>
      <c r="R51">
        <v>0</v>
      </c>
    </row>
    <row r="52" spans="2:18" x14ac:dyDescent="0.2">
      <c r="B52">
        <v>47</v>
      </c>
      <c r="C52" t="s">
        <v>295</v>
      </c>
      <c r="D52">
        <v>2</v>
      </c>
      <c r="E52">
        <v>69</v>
      </c>
      <c r="F52">
        <v>38</v>
      </c>
      <c r="G52">
        <v>55.07</v>
      </c>
      <c r="H52">
        <v>9.26</v>
      </c>
      <c r="I52">
        <v>0</v>
      </c>
      <c r="J52">
        <v>0</v>
      </c>
      <c r="K52">
        <v>352</v>
      </c>
      <c r="L52">
        <v>5.0999999999999996</v>
      </c>
      <c r="M52">
        <v>1</v>
      </c>
      <c r="N52">
        <v>176</v>
      </c>
      <c r="O52">
        <v>1</v>
      </c>
      <c r="P52">
        <v>2</v>
      </c>
      <c r="Q52">
        <v>0</v>
      </c>
      <c r="R52">
        <v>0</v>
      </c>
    </row>
    <row r="53" spans="2:18" x14ac:dyDescent="0.2">
      <c r="B53">
        <v>48</v>
      </c>
      <c r="C53" t="s">
        <v>367</v>
      </c>
      <c r="D53">
        <v>2</v>
      </c>
      <c r="E53">
        <v>76</v>
      </c>
      <c r="F53">
        <v>36</v>
      </c>
      <c r="G53">
        <v>47.37</v>
      </c>
      <c r="H53">
        <v>9.81</v>
      </c>
      <c r="I53">
        <v>2</v>
      </c>
      <c r="J53">
        <v>2.63</v>
      </c>
      <c r="K53">
        <v>353</v>
      </c>
      <c r="L53">
        <v>4.6399999999999997</v>
      </c>
      <c r="M53">
        <v>0</v>
      </c>
      <c r="N53">
        <v>176.5</v>
      </c>
      <c r="O53">
        <v>0</v>
      </c>
      <c r="P53">
        <v>1</v>
      </c>
      <c r="Q53">
        <v>1</v>
      </c>
      <c r="R53">
        <v>0</v>
      </c>
    </row>
    <row r="54" spans="2:18" x14ac:dyDescent="0.2">
      <c r="B54">
        <v>48</v>
      </c>
      <c r="C54" t="s">
        <v>324</v>
      </c>
      <c r="D54">
        <v>2</v>
      </c>
      <c r="E54">
        <v>66</v>
      </c>
      <c r="F54">
        <v>35</v>
      </c>
      <c r="G54">
        <v>53.03</v>
      </c>
      <c r="H54">
        <v>10.09</v>
      </c>
      <c r="I54">
        <v>3</v>
      </c>
      <c r="J54">
        <v>4.55</v>
      </c>
      <c r="K54">
        <v>353</v>
      </c>
      <c r="L54">
        <v>5.35</v>
      </c>
      <c r="M54">
        <v>1</v>
      </c>
      <c r="N54">
        <v>176.5</v>
      </c>
      <c r="O54">
        <v>0</v>
      </c>
      <c r="P54">
        <v>2</v>
      </c>
      <c r="Q54">
        <v>0</v>
      </c>
      <c r="R54">
        <v>0</v>
      </c>
    </row>
    <row r="55" spans="2:18" x14ac:dyDescent="0.2">
      <c r="B55">
        <v>50</v>
      </c>
      <c r="C55" t="s">
        <v>146</v>
      </c>
      <c r="D55">
        <v>2</v>
      </c>
      <c r="E55">
        <v>50</v>
      </c>
      <c r="F55">
        <v>33</v>
      </c>
      <c r="G55">
        <v>66</v>
      </c>
      <c r="H55">
        <v>10.79</v>
      </c>
      <c r="I55">
        <v>0</v>
      </c>
      <c r="J55">
        <v>0</v>
      </c>
      <c r="K55">
        <v>356</v>
      </c>
      <c r="L55">
        <v>7.12</v>
      </c>
      <c r="M55">
        <v>0</v>
      </c>
      <c r="N55">
        <v>178</v>
      </c>
      <c r="O55">
        <v>0</v>
      </c>
      <c r="P55">
        <v>0</v>
      </c>
      <c r="Q55">
        <v>2</v>
      </c>
      <c r="R55">
        <v>0</v>
      </c>
    </row>
    <row r="56" spans="2:18" x14ac:dyDescent="0.2">
      <c r="B56">
        <v>50</v>
      </c>
      <c r="C56" t="s">
        <v>352</v>
      </c>
      <c r="D56">
        <v>2</v>
      </c>
      <c r="E56">
        <v>60</v>
      </c>
      <c r="F56">
        <v>33</v>
      </c>
      <c r="G56">
        <v>55</v>
      </c>
      <c r="H56">
        <v>10.79</v>
      </c>
      <c r="I56">
        <v>4</v>
      </c>
      <c r="J56">
        <v>6.67</v>
      </c>
      <c r="K56">
        <v>356</v>
      </c>
      <c r="L56">
        <v>5.93</v>
      </c>
      <c r="M56">
        <v>1</v>
      </c>
      <c r="N56">
        <v>178</v>
      </c>
      <c r="O56">
        <v>0</v>
      </c>
      <c r="P56">
        <v>2</v>
      </c>
      <c r="Q56">
        <v>0</v>
      </c>
      <c r="R56">
        <v>0</v>
      </c>
    </row>
    <row r="57" spans="2:18" x14ac:dyDescent="0.2">
      <c r="B57">
        <v>52</v>
      </c>
      <c r="C57" t="s">
        <v>349</v>
      </c>
      <c r="D57">
        <v>2</v>
      </c>
      <c r="E57">
        <v>58</v>
      </c>
      <c r="F57">
        <v>29</v>
      </c>
      <c r="G57">
        <v>50</v>
      </c>
      <c r="H57">
        <v>12.66</v>
      </c>
      <c r="I57">
        <v>2</v>
      </c>
      <c r="J57">
        <v>3.45</v>
      </c>
      <c r="K57">
        <v>367</v>
      </c>
      <c r="L57">
        <v>6.33</v>
      </c>
      <c r="M57">
        <v>2</v>
      </c>
      <c r="N57">
        <v>183.5</v>
      </c>
      <c r="O57">
        <v>0</v>
      </c>
      <c r="P57">
        <v>1</v>
      </c>
      <c r="Q57">
        <v>1</v>
      </c>
      <c r="R57">
        <v>0</v>
      </c>
    </row>
    <row r="58" spans="2:18" x14ac:dyDescent="0.2">
      <c r="B58">
        <v>53</v>
      </c>
      <c r="C58" t="s">
        <v>366</v>
      </c>
      <c r="D58">
        <v>2</v>
      </c>
      <c r="E58">
        <v>51</v>
      </c>
      <c r="F58">
        <v>28</v>
      </c>
      <c r="G58">
        <v>54.9</v>
      </c>
      <c r="H58">
        <v>13.14</v>
      </c>
      <c r="I58">
        <v>1</v>
      </c>
      <c r="J58">
        <v>1.96</v>
      </c>
      <c r="K58">
        <v>368</v>
      </c>
      <c r="L58">
        <v>7.22</v>
      </c>
      <c r="M58">
        <v>1</v>
      </c>
      <c r="N58">
        <v>184</v>
      </c>
      <c r="O58">
        <v>0</v>
      </c>
      <c r="P58">
        <v>1</v>
      </c>
      <c r="Q58">
        <v>1</v>
      </c>
      <c r="R58">
        <v>0</v>
      </c>
    </row>
    <row r="59" spans="2:18" x14ac:dyDescent="0.2">
      <c r="B59">
        <v>54</v>
      </c>
      <c r="C59" t="s">
        <v>330</v>
      </c>
      <c r="D59">
        <v>2</v>
      </c>
      <c r="E59">
        <v>61</v>
      </c>
      <c r="F59">
        <v>36</v>
      </c>
      <c r="G59">
        <v>59.02</v>
      </c>
      <c r="H59">
        <v>10.36</v>
      </c>
      <c r="I59">
        <v>1</v>
      </c>
      <c r="J59">
        <v>1.64</v>
      </c>
      <c r="K59">
        <v>373</v>
      </c>
      <c r="L59">
        <v>6.11</v>
      </c>
      <c r="M59">
        <v>2</v>
      </c>
      <c r="N59">
        <v>186.5</v>
      </c>
      <c r="O59">
        <v>0</v>
      </c>
      <c r="P59">
        <v>1</v>
      </c>
      <c r="Q59">
        <v>1</v>
      </c>
      <c r="R59">
        <v>0</v>
      </c>
    </row>
    <row r="60" spans="2:18" x14ac:dyDescent="0.2">
      <c r="B60">
        <v>55</v>
      </c>
      <c r="C60" t="s">
        <v>365</v>
      </c>
      <c r="D60">
        <v>2</v>
      </c>
      <c r="E60">
        <v>68</v>
      </c>
      <c r="F60">
        <v>32</v>
      </c>
      <c r="G60">
        <v>47.06</v>
      </c>
      <c r="H60">
        <v>11.72</v>
      </c>
      <c r="I60">
        <v>2</v>
      </c>
      <c r="J60">
        <v>2.94</v>
      </c>
      <c r="K60">
        <v>375</v>
      </c>
      <c r="L60">
        <v>5.51</v>
      </c>
      <c r="M60">
        <v>2</v>
      </c>
      <c r="N60">
        <v>187.5</v>
      </c>
      <c r="O60">
        <v>0</v>
      </c>
      <c r="P60">
        <v>1</v>
      </c>
      <c r="Q60">
        <v>1</v>
      </c>
      <c r="R60">
        <v>0</v>
      </c>
    </row>
    <row r="61" spans="2:18" x14ac:dyDescent="0.2">
      <c r="B61">
        <v>56</v>
      </c>
      <c r="C61" t="s">
        <v>327</v>
      </c>
      <c r="D61">
        <v>2</v>
      </c>
      <c r="E61">
        <v>57</v>
      </c>
      <c r="F61">
        <v>25</v>
      </c>
      <c r="G61">
        <v>43.86</v>
      </c>
      <c r="H61">
        <v>15.04</v>
      </c>
      <c r="I61">
        <v>0</v>
      </c>
      <c r="J61">
        <v>0</v>
      </c>
      <c r="K61">
        <v>376</v>
      </c>
      <c r="L61">
        <v>6.6</v>
      </c>
      <c r="M61">
        <v>1</v>
      </c>
      <c r="N61">
        <v>188</v>
      </c>
      <c r="O61">
        <v>0</v>
      </c>
      <c r="P61">
        <v>1</v>
      </c>
      <c r="Q61">
        <v>1</v>
      </c>
      <c r="R61">
        <v>0</v>
      </c>
    </row>
    <row r="62" spans="2:18" x14ac:dyDescent="0.2">
      <c r="B62">
        <v>56</v>
      </c>
      <c r="C62" t="s">
        <v>333</v>
      </c>
      <c r="D62">
        <v>2</v>
      </c>
      <c r="E62">
        <v>78</v>
      </c>
      <c r="F62">
        <v>38</v>
      </c>
      <c r="G62">
        <v>48.72</v>
      </c>
      <c r="H62">
        <v>9.89</v>
      </c>
      <c r="I62">
        <v>4</v>
      </c>
      <c r="J62">
        <v>5.13</v>
      </c>
      <c r="K62">
        <v>376</v>
      </c>
      <c r="L62">
        <v>4.82</v>
      </c>
      <c r="M62">
        <v>1</v>
      </c>
      <c r="N62">
        <v>188</v>
      </c>
      <c r="O62">
        <v>0</v>
      </c>
      <c r="P62">
        <v>2</v>
      </c>
      <c r="Q62">
        <v>0</v>
      </c>
      <c r="R62">
        <v>0</v>
      </c>
    </row>
    <row r="63" spans="2:18" x14ac:dyDescent="0.2">
      <c r="B63">
        <v>56</v>
      </c>
      <c r="C63" t="s">
        <v>309</v>
      </c>
      <c r="D63">
        <v>3</v>
      </c>
      <c r="E63">
        <v>117</v>
      </c>
      <c r="F63">
        <v>61</v>
      </c>
      <c r="G63">
        <v>52.14</v>
      </c>
      <c r="H63">
        <v>9.25</v>
      </c>
      <c r="I63">
        <v>6</v>
      </c>
      <c r="J63">
        <v>5.13</v>
      </c>
      <c r="K63">
        <v>564</v>
      </c>
      <c r="L63">
        <v>4.82</v>
      </c>
      <c r="M63">
        <v>4</v>
      </c>
      <c r="N63">
        <v>188</v>
      </c>
      <c r="O63">
        <v>0</v>
      </c>
      <c r="P63">
        <v>2</v>
      </c>
      <c r="Q63">
        <v>1</v>
      </c>
      <c r="R63">
        <v>0</v>
      </c>
    </row>
    <row r="64" spans="2:18" x14ac:dyDescent="0.2">
      <c r="B64">
        <v>56</v>
      </c>
      <c r="C64" t="s">
        <v>371</v>
      </c>
      <c r="D64">
        <v>2</v>
      </c>
      <c r="E64">
        <v>57</v>
      </c>
      <c r="F64">
        <v>29</v>
      </c>
      <c r="G64">
        <v>50.88</v>
      </c>
      <c r="H64">
        <v>12.97</v>
      </c>
      <c r="I64">
        <v>0</v>
      </c>
      <c r="J64">
        <v>0</v>
      </c>
      <c r="K64">
        <v>376</v>
      </c>
      <c r="L64">
        <v>6.6</v>
      </c>
      <c r="M64">
        <v>0</v>
      </c>
      <c r="N64">
        <v>188</v>
      </c>
      <c r="O64">
        <v>0</v>
      </c>
      <c r="P64">
        <v>0</v>
      </c>
      <c r="Q64">
        <v>2</v>
      </c>
      <c r="R64">
        <v>0</v>
      </c>
    </row>
    <row r="65" spans="2:18" x14ac:dyDescent="0.2">
      <c r="B65">
        <v>60</v>
      </c>
      <c r="C65" t="s">
        <v>362</v>
      </c>
      <c r="D65">
        <v>2</v>
      </c>
      <c r="E65">
        <v>73</v>
      </c>
      <c r="F65">
        <v>37</v>
      </c>
      <c r="G65">
        <v>50.68</v>
      </c>
      <c r="H65">
        <v>10.3</v>
      </c>
      <c r="I65">
        <v>2</v>
      </c>
      <c r="J65">
        <v>2.74</v>
      </c>
      <c r="K65">
        <v>381</v>
      </c>
      <c r="L65">
        <v>5.22</v>
      </c>
      <c r="M65">
        <v>3</v>
      </c>
      <c r="N65">
        <v>190.5</v>
      </c>
      <c r="O65">
        <v>0</v>
      </c>
      <c r="P65">
        <v>2</v>
      </c>
      <c r="Q65">
        <v>0</v>
      </c>
      <c r="R65">
        <v>0</v>
      </c>
    </row>
    <row r="66" spans="2:18" x14ac:dyDescent="0.2">
      <c r="B66">
        <v>61</v>
      </c>
      <c r="C66" t="s">
        <v>317</v>
      </c>
      <c r="D66">
        <v>2</v>
      </c>
      <c r="E66">
        <v>68</v>
      </c>
      <c r="F66">
        <v>32</v>
      </c>
      <c r="G66">
        <v>47.06</v>
      </c>
      <c r="H66">
        <v>12.13</v>
      </c>
      <c r="I66">
        <v>3</v>
      </c>
      <c r="J66">
        <v>4.41</v>
      </c>
      <c r="K66">
        <v>388</v>
      </c>
      <c r="L66">
        <v>5.71</v>
      </c>
      <c r="M66">
        <v>4</v>
      </c>
      <c r="N66">
        <v>194</v>
      </c>
      <c r="O66">
        <v>0</v>
      </c>
      <c r="P66">
        <v>2</v>
      </c>
      <c r="Q66">
        <v>0</v>
      </c>
      <c r="R66">
        <v>0</v>
      </c>
    </row>
    <row r="67" spans="2:18" x14ac:dyDescent="0.2">
      <c r="B67">
        <v>62</v>
      </c>
      <c r="C67" t="s">
        <v>364</v>
      </c>
      <c r="D67">
        <v>2</v>
      </c>
      <c r="E67">
        <v>40</v>
      </c>
      <c r="F67">
        <v>26</v>
      </c>
      <c r="G67">
        <v>65</v>
      </c>
      <c r="H67">
        <v>15.12</v>
      </c>
      <c r="I67">
        <v>1</v>
      </c>
      <c r="J67">
        <v>2.5</v>
      </c>
      <c r="K67">
        <v>393</v>
      </c>
      <c r="L67">
        <v>9.83</v>
      </c>
      <c r="M67">
        <v>2</v>
      </c>
      <c r="N67">
        <v>196.5</v>
      </c>
      <c r="O67">
        <v>0</v>
      </c>
      <c r="P67">
        <v>1</v>
      </c>
      <c r="Q67">
        <v>1</v>
      </c>
      <c r="R67">
        <v>0</v>
      </c>
    </row>
    <row r="68" spans="2:18" x14ac:dyDescent="0.2">
      <c r="B68">
        <v>63</v>
      </c>
      <c r="C68" t="s">
        <v>289</v>
      </c>
      <c r="D68">
        <v>1</v>
      </c>
      <c r="E68">
        <v>36</v>
      </c>
      <c r="F68">
        <v>16</v>
      </c>
      <c r="G68">
        <v>44.44</v>
      </c>
      <c r="H68">
        <v>12.31</v>
      </c>
      <c r="I68">
        <v>0</v>
      </c>
      <c r="J68">
        <v>0</v>
      </c>
      <c r="K68">
        <v>197</v>
      </c>
      <c r="L68">
        <v>5.47</v>
      </c>
      <c r="M68">
        <v>0</v>
      </c>
      <c r="N68">
        <v>197</v>
      </c>
      <c r="O68">
        <v>0</v>
      </c>
      <c r="P68">
        <v>1</v>
      </c>
      <c r="Q68">
        <v>0</v>
      </c>
      <c r="R68">
        <v>0</v>
      </c>
    </row>
    <row r="69" spans="2:18" x14ac:dyDescent="0.2">
      <c r="B69">
        <v>64</v>
      </c>
      <c r="C69" t="s">
        <v>358</v>
      </c>
      <c r="D69">
        <v>2</v>
      </c>
      <c r="E69">
        <v>65</v>
      </c>
      <c r="F69">
        <v>34</v>
      </c>
      <c r="G69">
        <v>52.31</v>
      </c>
      <c r="H69">
        <v>11.82</v>
      </c>
      <c r="I69">
        <v>2</v>
      </c>
      <c r="J69">
        <v>3.08</v>
      </c>
      <c r="K69">
        <v>402</v>
      </c>
      <c r="L69">
        <v>6.18</v>
      </c>
      <c r="M69">
        <v>1</v>
      </c>
      <c r="N69">
        <v>201</v>
      </c>
      <c r="O69">
        <v>0</v>
      </c>
      <c r="P69">
        <v>1</v>
      </c>
      <c r="Q69">
        <v>1</v>
      </c>
      <c r="R69">
        <v>0</v>
      </c>
    </row>
    <row r="70" spans="2:18" x14ac:dyDescent="0.2">
      <c r="B70">
        <v>65</v>
      </c>
      <c r="C70" t="s">
        <v>308</v>
      </c>
      <c r="D70">
        <v>1</v>
      </c>
      <c r="E70">
        <v>41</v>
      </c>
      <c r="F70">
        <v>17</v>
      </c>
      <c r="G70">
        <v>41.46</v>
      </c>
      <c r="H70">
        <v>11.88</v>
      </c>
      <c r="I70">
        <v>2</v>
      </c>
      <c r="J70">
        <v>4.88</v>
      </c>
      <c r="K70">
        <v>202</v>
      </c>
      <c r="L70">
        <v>4.93</v>
      </c>
      <c r="M70">
        <v>3</v>
      </c>
      <c r="N70">
        <v>202</v>
      </c>
      <c r="O70">
        <v>0</v>
      </c>
      <c r="P70">
        <v>1</v>
      </c>
      <c r="Q70">
        <v>0</v>
      </c>
      <c r="R70">
        <v>0</v>
      </c>
    </row>
    <row r="71" spans="2:18" x14ac:dyDescent="0.2">
      <c r="B71">
        <v>66</v>
      </c>
      <c r="C71" t="s">
        <v>313</v>
      </c>
      <c r="D71">
        <v>3</v>
      </c>
      <c r="E71">
        <v>87</v>
      </c>
      <c r="F71">
        <v>42</v>
      </c>
      <c r="G71">
        <v>48.28</v>
      </c>
      <c r="H71">
        <v>14.6</v>
      </c>
      <c r="I71">
        <v>3</v>
      </c>
      <c r="J71">
        <v>3.45</v>
      </c>
      <c r="K71">
        <v>613</v>
      </c>
      <c r="L71">
        <v>7.05</v>
      </c>
      <c r="M71">
        <v>2</v>
      </c>
      <c r="N71">
        <v>204.33</v>
      </c>
      <c r="O71">
        <v>0</v>
      </c>
      <c r="P71">
        <v>1</v>
      </c>
      <c r="Q71">
        <v>2</v>
      </c>
      <c r="R71">
        <v>0</v>
      </c>
    </row>
    <row r="72" spans="2:18" x14ac:dyDescent="0.2">
      <c r="B72">
        <v>67</v>
      </c>
      <c r="C72" t="s">
        <v>48</v>
      </c>
      <c r="D72">
        <v>2</v>
      </c>
      <c r="E72">
        <v>73</v>
      </c>
      <c r="F72">
        <v>40</v>
      </c>
      <c r="G72">
        <v>54.79</v>
      </c>
      <c r="H72">
        <v>10.38</v>
      </c>
      <c r="I72">
        <v>2</v>
      </c>
      <c r="J72">
        <v>2.74</v>
      </c>
      <c r="K72">
        <v>415</v>
      </c>
      <c r="L72">
        <v>5.68</v>
      </c>
      <c r="M72">
        <v>1</v>
      </c>
      <c r="N72">
        <v>207.5</v>
      </c>
      <c r="O72">
        <v>0</v>
      </c>
      <c r="P72">
        <v>1</v>
      </c>
      <c r="Q72">
        <v>1</v>
      </c>
      <c r="R72">
        <v>0</v>
      </c>
    </row>
    <row r="73" spans="2:18" x14ac:dyDescent="0.2">
      <c r="B73">
        <v>68</v>
      </c>
      <c r="C73" t="s">
        <v>155</v>
      </c>
      <c r="D73">
        <v>2</v>
      </c>
      <c r="E73">
        <v>60</v>
      </c>
      <c r="F73">
        <v>33</v>
      </c>
      <c r="G73">
        <v>55</v>
      </c>
      <c r="H73">
        <v>12.67</v>
      </c>
      <c r="I73">
        <v>1</v>
      </c>
      <c r="J73">
        <v>1.67</v>
      </c>
      <c r="K73">
        <v>418</v>
      </c>
      <c r="L73">
        <v>6.97</v>
      </c>
      <c r="M73">
        <v>2</v>
      </c>
      <c r="N73">
        <v>209</v>
      </c>
      <c r="O73">
        <v>1</v>
      </c>
      <c r="P73">
        <v>1</v>
      </c>
      <c r="Q73">
        <v>1</v>
      </c>
      <c r="R73">
        <v>0</v>
      </c>
    </row>
    <row r="74" spans="2:18" x14ac:dyDescent="0.2">
      <c r="B74">
        <v>69</v>
      </c>
      <c r="C74" t="s">
        <v>151</v>
      </c>
      <c r="D74">
        <v>2</v>
      </c>
      <c r="E74">
        <v>54</v>
      </c>
      <c r="F74">
        <v>29</v>
      </c>
      <c r="G74">
        <v>53.7</v>
      </c>
      <c r="H74">
        <v>14.45</v>
      </c>
      <c r="I74">
        <v>2</v>
      </c>
      <c r="J74">
        <v>3.7</v>
      </c>
      <c r="K74">
        <v>419</v>
      </c>
      <c r="L74">
        <v>7.76</v>
      </c>
      <c r="M74">
        <v>4</v>
      </c>
      <c r="N74">
        <v>209.5</v>
      </c>
      <c r="O74">
        <v>0</v>
      </c>
      <c r="P74">
        <v>1</v>
      </c>
      <c r="Q74">
        <v>1</v>
      </c>
      <c r="R74">
        <v>0</v>
      </c>
    </row>
    <row r="75" spans="2:18" x14ac:dyDescent="0.2">
      <c r="B75">
        <v>70</v>
      </c>
      <c r="C75" t="s">
        <v>294</v>
      </c>
      <c r="D75">
        <v>2</v>
      </c>
      <c r="E75">
        <v>66</v>
      </c>
      <c r="F75">
        <v>35</v>
      </c>
      <c r="G75">
        <v>53.03</v>
      </c>
      <c r="H75">
        <v>12.06</v>
      </c>
      <c r="I75">
        <v>3</v>
      </c>
      <c r="J75">
        <v>4.55</v>
      </c>
      <c r="K75">
        <v>422</v>
      </c>
      <c r="L75">
        <v>6.39</v>
      </c>
      <c r="M75">
        <v>2</v>
      </c>
      <c r="N75">
        <v>211</v>
      </c>
      <c r="O75">
        <v>0</v>
      </c>
      <c r="P75">
        <v>1</v>
      </c>
      <c r="Q75">
        <v>1</v>
      </c>
      <c r="R75">
        <v>0</v>
      </c>
    </row>
    <row r="76" spans="2:18" x14ac:dyDescent="0.2">
      <c r="B76">
        <v>71</v>
      </c>
      <c r="C76" t="s">
        <v>383</v>
      </c>
      <c r="D76">
        <v>2</v>
      </c>
      <c r="E76">
        <v>53</v>
      </c>
      <c r="F76">
        <v>37</v>
      </c>
      <c r="G76">
        <v>69.81</v>
      </c>
      <c r="H76">
        <v>11.78</v>
      </c>
      <c r="I76">
        <v>0</v>
      </c>
      <c r="J76">
        <v>0</v>
      </c>
      <c r="K76">
        <v>436</v>
      </c>
      <c r="L76">
        <v>8.23</v>
      </c>
      <c r="M76">
        <v>0</v>
      </c>
      <c r="N76">
        <v>218</v>
      </c>
      <c r="O76">
        <v>0</v>
      </c>
      <c r="P76">
        <v>0</v>
      </c>
      <c r="Q76">
        <v>2</v>
      </c>
      <c r="R76">
        <v>0</v>
      </c>
    </row>
    <row r="77" spans="2:18" x14ac:dyDescent="0.2">
      <c r="B77">
        <v>72</v>
      </c>
      <c r="C77" t="s">
        <v>303</v>
      </c>
      <c r="D77">
        <v>1</v>
      </c>
      <c r="E77">
        <v>36</v>
      </c>
      <c r="F77">
        <v>21</v>
      </c>
      <c r="G77">
        <v>58.33</v>
      </c>
      <c r="H77">
        <v>10.48</v>
      </c>
      <c r="I77">
        <v>3</v>
      </c>
      <c r="J77">
        <v>8.33</v>
      </c>
      <c r="K77">
        <v>220</v>
      </c>
      <c r="L77">
        <v>6.11</v>
      </c>
      <c r="M77">
        <v>2</v>
      </c>
      <c r="N77">
        <v>220</v>
      </c>
      <c r="O77">
        <v>0</v>
      </c>
      <c r="P77">
        <v>1</v>
      </c>
      <c r="Q77">
        <v>0</v>
      </c>
      <c r="R77">
        <v>0</v>
      </c>
    </row>
    <row r="78" spans="2:18" x14ac:dyDescent="0.2">
      <c r="B78">
        <v>73</v>
      </c>
      <c r="C78" t="s">
        <v>384</v>
      </c>
      <c r="D78">
        <v>2</v>
      </c>
      <c r="E78">
        <v>58</v>
      </c>
      <c r="F78">
        <v>32</v>
      </c>
      <c r="G78">
        <v>55.17</v>
      </c>
      <c r="H78">
        <v>13.78</v>
      </c>
      <c r="I78">
        <v>4</v>
      </c>
      <c r="J78">
        <v>6.9</v>
      </c>
      <c r="K78">
        <v>441</v>
      </c>
      <c r="L78">
        <v>7.6</v>
      </c>
      <c r="M78">
        <v>4</v>
      </c>
      <c r="N78">
        <v>220.5</v>
      </c>
      <c r="O78">
        <v>0</v>
      </c>
      <c r="P78">
        <v>1</v>
      </c>
      <c r="Q78">
        <v>1</v>
      </c>
      <c r="R78">
        <v>0</v>
      </c>
    </row>
    <row r="79" spans="2:18" x14ac:dyDescent="0.2">
      <c r="B79">
        <v>74</v>
      </c>
      <c r="C79" t="s">
        <v>377</v>
      </c>
      <c r="D79">
        <v>2</v>
      </c>
      <c r="E79">
        <v>83</v>
      </c>
      <c r="F79">
        <v>45</v>
      </c>
      <c r="G79">
        <v>54.22</v>
      </c>
      <c r="H79">
        <v>9.8699999999999992</v>
      </c>
      <c r="I79">
        <v>2</v>
      </c>
      <c r="J79">
        <v>2.41</v>
      </c>
      <c r="K79">
        <v>444</v>
      </c>
      <c r="L79">
        <v>5.35</v>
      </c>
      <c r="M79">
        <v>4</v>
      </c>
      <c r="N79">
        <v>222</v>
      </c>
      <c r="O79">
        <v>0</v>
      </c>
      <c r="P79">
        <v>1</v>
      </c>
      <c r="Q79">
        <v>1</v>
      </c>
      <c r="R79">
        <v>0</v>
      </c>
    </row>
    <row r="80" spans="2:18" x14ac:dyDescent="0.2">
      <c r="B80">
        <v>75</v>
      </c>
      <c r="C80" t="s">
        <v>0</v>
      </c>
      <c r="D80">
        <v>2</v>
      </c>
      <c r="E80">
        <v>58</v>
      </c>
      <c r="F80">
        <v>39</v>
      </c>
      <c r="G80">
        <v>67.239999999999995</v>
      </c>
      <c r="H80">
        <v>11.41</v>
      </c>
      <c r="I80">
        <v>2</v>
      </c>
      <c r="J80">
        <v>3.45</v>
      </c>
      <c r="K80">
        <v>445</v>
      </c>
      <c r="L80">
        <v>7.67</v>
      </c>
      <c r="M80">
        <v>3</v>
      </c>
      <c r="N80">
        <v>222.5</v>
      </c>
      <c r="O80">
        <v>0</v>
      </c>
      <c r="P80">
        <v>0</v>
      </c>
      <c r="Q80">
        <v>2</v>
      </c>
      <c r="R80">
        <v>0</v>
      </c>
    </row>
    <row r="81" spans="2:18" x14ac:dyDescent="0.2">
      <c r="B81">
        <v>76</v>
      </c>
      <c r="C81" t="s">
        <v>357</v>
      </c>
      <c r="D81">
        <v>2</v>
      </c>
      <c r="E81">
        <v>68</v>
      </c>
      <c r="F81">
        <v>48</v>
      </c>
      <c r="G81">
        <v>70.59</v>
      </c>
      <c r="H81">
        <v>9.31</v>
      </c>
      <c r="I81">
        <v>1</v>
      </c>
      <c r="J81">
        <v>1.47</v>
      </c>
      <c r="K81">
        <v>447</v>
      </c>
      <c r="L81">
        <v>6.57</v>
      </c>
      <c r="M81">
        <v>5</v>
      </c>
      <c r="N81">
        <v>223.5</v>
      </c>
      <c r="O81">
        <v>1</v>
      </c>
      <c r="P81">
        <v>0</v>
      </c>
      <c r="Q81">
        <v>2</v>
      </c>
      <c r="R81">
        <v>0</v>
      </c>
    </row>
    <row r="82" spans="2:18" x14ac:dyDescent="0.2">
      <c r="B82">
        <v>77</v>
      </c>
      <c r="C82" t="s">
        <v>149</v>
      </c>
      <c r="D82">
        <v>2</v>
      </c>
      <c r="E82">
        <v>69</v>
      </c>
      <c r="F82">
        <v>38</v>
      </c>
      <c r="G82">
        <v>55.07</v>
      </c>
      <c r="H82">
        <v>11.82</v>
      </c>
      <c r="I82">
        <v>2</v>
      </c>
      <c r="J82">
        <v>2.9</v>
      </c>
      <c r="K82">
        <v>449</v>
      </c>
      <c r="L82">
        <v>6.51</v>
      </c>
      <c r="M82">
        <v>4</v>
      </c>
      <c r="N82">
        <v>224.5</v>
      </c>
      <c r="O82">
        <v>0</v>
      </c>
      <c r="P82">
        <v>1</v>
      </c>
      <c r="Q82">
        <v>1</v>
      </c>
      <c r="R82">
        <v>0</v>
      </c>
    </row>
    <row r="83" spans="2:18" x14ac:dyDescent="0.2">
      <c r="B83">
        <v>78</v>
      </c>
      <c r="C83" t="s">
        <v>301</v>
      </c>
      <c r="D83">
        <v>2</v>
      </c>
      <c r="E83">
        <v>58</v>
      </c>
      <c r="F83">
        <v>27</v>
      </c>
      <c r="G83">
        <v>46.55</v>
      </c>
      <c r="H83">
        <v>16.850000000000001</v>
      </c>
      <c r="I83">
        <v>3</v>
      </c>
      <c r="J83">
        <v>5.17</v>
      </c>
      <c r="K83">
        <v>455</v>
      </c>
      <c r="L83">
        <v>7.84</v>
      </c>
      <c r="M83">
        <v>2</v>
      </c>
      <c r="N83">
        <v>227.5</v>
      </c>
      <c r="O83">
        <v>0</v>
      </c>
      <c r="P83">
        <v>2</v>
      </c>
      <c r="Q83">
        <v>0</v>
      </c>
      <c r="R83">
        <v>0</v>
      </c>
    </row>
    <row r="84" spans="2:18" x14ac:dyDescent="0.2">
      <c r="B84">
        <v>79</v>
      </c>
      <c r="C84" t="s">
        <v>5</v>
      </c>
      <c r="D84">
        <v>2</v>
      </c>
      <c r="E84">
        <v>55</v>
      </c>
      <c r="F84">
        <v>34</v>
      </c>
      <c r="G84">
        <v>61.82</v>
      </c>
      <c r="H84">
        <v>13.47</v>
      </c>
      <c r="I84">
        <v>0</v>
      </c>
      <c r="J84">
        <v>0</v>
      </c>
      <c r="K84">
        <v>458</v>
      </c>
      <c r="L84">
        <v>8.33</v>
      </c>
      <c r="M84">
        <v>3</v>
      </c>
      <c r="N84">
        <v>229</v>
      </c>
      <c r="O84">
        <v>0</v>
      </c>
      <c r="P84">
        <v>0</v>
      </c>
      <c r="Q84">
        <v>2</v>
      </c>
      <c r="R84">
        <v>0</v>
      </c>
    </row>
    <row r="85" spans="2:18" x14ac:dyDescent="0.2">
      <c r="B85">
        <v>80</v>
      </c>
      <c r="C85" t="s">
        <v>390</v>
      </c>
      <c r="D85">
        <v>1</v>
      </c>
      <c r="E85">
        <v>47</v>
      </c>
      <c r="F85">
        <v>24</v>
      </c>
      <c r="G85">
        <v>51.06</v>
      </c>
      <c r="H85">
        <v>9.67</v>
      </c>
      <c r="I85">
        <v>1</v>
      </c>
      <c r="J85">
        <v>2.13</v>
      </c>
      <c r="K85">
        <v>232</v>
      </c>
      <c r="L85">
        <v>4.9400000000000004</v>
      </c>
      <c r="M85">
        <v>1</v>
      </c>
      <c r="N85">
        <v>232</v>
      </c>
      <c r="O85">
        <v>0</v>
      </c>
      <c r="P85">
        <v>1</v>
      </c>
      <c r="Q85">
        <v>0</v>
      </c>
      <c r="R85">
        <v>0</v>
      </c>
    </row>
    <row r="86" spans="2:18" x14ac:dyDescent="0.2">
      <c r="B86">
        <v>80</v>
      </c>
      <c r="C86" t="s">
        <v>148</v>
      </c>
      <c r="D86">
        <v>2</v>
      </c>
      <c r="E86">
        <v>66</v>
      </c>
      <c r="F86">
        <v>34</v>
      </c>
      <c r="G86">
        <v>51.52</v>
      </c>
      <c r="H86">
        <v>13.65</v>
      </c>
      <c r="I86">
        <v>0</v>
      </c>
      <c r="J86">
        <v>0</v>
      </c>
      <c r="K86">
        <v>464</v>
      </c>
      <c r="L86">
        <v>7.03</v>
      </c>
      <c r="M86">
        <v>4</v>
      </c>
      <c r="N86">
        <v>232</v>
      </c>
      <c r="O86">
        <v>0</v>
      </c>
      <c r="P86">
        <v>1</v>
      </c>
      <c r="Q86">
        <v>1</v>
      </c>
      <c r="R86">
        <v>0</v>
      </c>
    </row>
    <row r="87" spans="2:18" x14ac:dyDescent="0.2">
      <c r="B87">
        <v>82</v>
      </c>
      <c r="C87" t="s">
        <v>305</v>
      </c>
      <c r="D87">
        <v>3</v>
      </c>
      <c r="E87">
        <v>119</v>
      </c>
      <c r="F87">
        <v>58</v>
      </c>
      <c r="G87">
        <v>48.74</v>
      </c>
      <c r="H87">
        <v>12.02</v>
      </c>
      <c r="I87">
        <v>5</v>
      </c>
      <c r="J87">
        <v>4.2</v>
      </c>
      <c r="K87">
        <v>697</v>
      </c>
      <c r="L87">
        <v>5.86</v>
      </c>
      <c r="M87">
        <v>7</v>
      </c>
      <c r="N87">
        <v>232.33</v>
      </c>
      <c r="O87">
        <v>0</v>
      </c>
      <c r="P87">
        <v>1</v>
      </c>
      <c r="Q87">
        <v>2</v>
      </c>
      <c r="R87">
        <v>0</v>
      </c>
    </row>
    <row r="88" spans="2:18" x14ac:dyDescent="0.2">
      <c r="B88">
        <v>83</v>
      </c>
      <c r="C88" t="s">
        <v>14</v>
      </c>
      <c r="D88">
        <v>2</v>
      </c>
      <c r="E88">
        <v>41</v>
      </c>
      <c r="F88">
        <v>30</v>
      </c>
      <c r="G88">
        <v>73.17</v>
      </c>
      <c r="H88">
        <v>15.53</v>
      </c>
      <c r="I88">
        <v>2</v>
      </c>
      <c r="J88">
        <v>4.88</v>
      </c>
      <c r="K88">
        <v>466</v>
      </c>
      <c r="L88">
        <v>11.37</v>
      </c>
      <c r="M88">
        <v>6</v>
      </c>
      <c r="N88">
        <v>233</v>
      </c>
      <c r="O88">
        <v>0</v>
      </c>
      <c r="P88">
        <v>0</v>
      </c>
      <c r="Q88">
        <v>2</v>
      </c>
      <c r="R88">
        <v>0</v>
      </c>
    </row>
    <row r="89" spans="2:18" x14ac:dyDescent="0.2">
      <c r="B89">
        <v>84</v>
      </c>
      <c r="C89" t="s">
        <v>316</v>
      </c>
      <c r="D89">
        <v>3</v>
      </c>
      <c r="E89">
        <v>115</v>
      </c>
      <c r="F89">
        <v>61</v>
      </c>
      <c r="G89">
        <v>53.04</v>
      </c>
      <c r="H89">
        <v>11.59</v>
      </c>
      <c r="I89">
        <v>3</v>
      </c>
      <c r="J89">
        <v>2.61</v>
      </c>
      <c r="K89">
        <v>707</v>
      </c>
      <c r="L89">
        <v>6.15</v>
      </c>
      <c r="M89">
        <v>5</v>
      </c>
      <c r="N89">
        <v>235.67</v>
      </c>
      <c r="O89">
        <v>0</v>
      </c>
      <c r="P89">
        <v>3</v>
      </c>
      <c r="Q89">
        <v>0</v>
      </c>
      <c r="R89">
        <v>0</v>
      </c>
    </row>
    <row r="90" spans="2:18" x14ac:dyDescent="0.2">
      <c r="B90">
        <v>84</v>
      </c>
      <c r="C90" t="s">
        <v>382</v>
      </c>
      <c r="D90">
        <v>3</v>
      </c>
      <c r="E90">
        <v>97</v>
      </c>
      <c r="F90">
        <v>55</v>
      </c>
      <c r="G90">
        <v>56.7</v>
      </c>
      <c r="H90">
        <v>12.85</v>
      </c>
      <c r="I90">
        <v>2</v>
      </c>
      <c r="J90">
        <v>2.06</v>
      </c>
      <c r="K90">
        <v>707</v>
      </c>
      <c r="L90">
        <v>7.29</v>
      </c>
      <c r="M90">
        <v>5</v>
      </c>
      <c r="N90">
        <v>235.67</v>
      </c>
      <c r="O90">
        <v>1</v>
      </c>
      <c r="P90">
        <v>0</v>
      </c>
      <c r="Q90">
        <v>3</v>
      </c>
      <c r="R90">
        <v>0</v>
      </c>
    </row>
    <row r="91" spans="2:18" x14ac:dyDescent="0.2">
      <c r="B91">
        <v>86</v>
      </c>
      <c r="C91" t="s">
        <v>321</v>
      </c>
      <c r="D91">
        <v>2</v>
      </c>
      <c r="E91">
        <v>70</v>
      </c>
      <c r="F91">
        <v>37</v>
      </c>
      <c r="G91">
        <v>52.86</v>
      </c>
      <c r="H91">
        <v>12.76</v>
      </c>
      <c r="I91">
        <v>3</v>
      </c>
      <c r="J91">
        <v>4.29</v>
      </c>
      <c r="K91">
        <v>472</v>
      </c>
      <c r="L91">
        <v>6.74</v>
      </c>
      <c r="M91">
        <v>4</v>
      </c>
      <c r="N91">
        <v>236</v>
      </c>
      <c r="O91">
        <v>0</v>
      </c>
      <c r="P91">
        <v>1</v>
      </c>
      <c r="Q91">
        <v>1</v>
      </c>
      <c r="R91">
        <v>0</v>
      </c>
    </row>
    <row r="92" spans="2:18" x14ac:dyDescent="0.2">
      <c r="B92">
        <v>87</v>
      </c>
      <c r="C92" t="s">
        <v>298</v>
      </c>
      <c r="D92">
        <v>2</v>
      </c>
      <c r="E92">
        <v>83</v>
      </c>
      <c r="F92">
        <v>41</v>
      </c>
      <c r="G92">
        <v>49.4</v>
      </c>
      <c r="H92">
        <v>11.78</v>
      </c>
      <c r="I92">
        <v>2</v>
      </c>
      <c r="J92">
        <v>2.41</v>
      </c>
      <c r="K92">
        <v>483</v>
      </c>
      <c r="L92">
        <v>5.82</v>
      </c>
      <c r="M92">
        <v>2</v>
      </c>
      <c r="N92">
        <v>241.5</v>
      </c>
      <c r="O92">
        <v>0</v>
      </c>
      <c r="P92">
        <v>2</v>
      </c>
      <c r="Q92">
        <v>0</v>
      </c>
      <c r="R92">
        <v>0</v>
      </c>
    </row>
    <row r="93" spans="2:18" x14ac:dyDescent="0.2">
      <c r="B93">
        <v>88</v>
      </c>
      <c r="C93" t="s">
        <v>150</v>
      </c>
      <c r="D93">
        <v>2</v>
      </c>
      <c r="E93">
        <v>66</v>
      </c>
      <c r="F93">
        <v>42</v>
      </c>
      <c r="G93">
        <v>63.64</v>
      </c>
      <c r="H93">
        <v>11.52</v>
      </c>
      <c r="I93">
        <v>1</v>
      </c>
      <c r="J93">
        <v>1.52</v>
      </c>
      <c r="K93">
        <v>484</v>
      </c>
      <c r="L93">
        <v>7.33</v>
      </c>
      <c r="M93">
        <v>5</v>
      </c>
      <c r="N93">
        <v>242</v>
      </c>
      <c r="O93">
        <v>0</v>
      </c>
      <c r="P93">
        <v>0</v>
      </c>
      <c r="Q93">
        <v>2</v>
      </c>
      <c r="R93">
        <v>0</v>
      </c>
    </row>
    <row r="94" spans="2:18" x14ac:dyDescent="0.2">
      <c r="B94">
        <v>89</v>
      </c>
      <c r="C94" t="s">
        <v>351</v>
      </c>
      <c r="D94">
        <v>1</v>
      </c>
      <c r="E94">
        <v>34</v>
      </c>
      <c r="F94">
        <v>22</v>
      </c>
      <c r="G94">
        <v>64.709999999999994</v>
      </c>
      <c r="H94">
        <v>11.05</v>
      </c>
      <c r="I94">
        <v>0</v>
      </c>
      <c r="J94">
        <v>0</v>
      </c>
      <c r="K94">
        <v>243</v>
      </c>
      <c r="L94">
        <v>7.15</v>
      </c>
      <c r="M94">
        <v>3</v>
      </c>
      <c r="N94">
        <v>243</v>
      </c>
      <c r="O94">
        <v>0</v>
      </c>
      <c r="P94">
        <v>0</v>
      </c>
      <c r="Q94">
        <v>1</v>
      </c>
      <c r="R94">
        <v>0</v>
      </c>
    </row>
    <row r="95" spans="2:18" x14ac:dyDescent="0.2">
      <c r="B95">
        <v>90</v>
      </c>
      <c r="C95" t="s">
        <v>389</v>
      </c>
      <c r="D95">
        <v>2</v>
      </c>
      <c r="E95">
        <v>66</v>
      </c>
      <c r="F95">
        <v>35</v>
      </c>
      <c r="G95">
        <v>53.03</v>
      </c>
      <c r="H95">
        <v>14.14</v>
      </c>
      <c r="I95">
        <v>3</v>
      </c>
      <c r="J95">
        <v>4.55</v>
      </c>
      <c r="K95">
        <v>495</v>
      </c>
      <c r="L95">
        <v>7.5</v>
      </c>
      <c r="M95">
        <v>3</v>
      </c>
      <c r="N95">
        <v>247.5</v>
      </c>
      <c r="O95">
        <v>1</v>
      </c>
      <c r="P95">
        <v>1</v>
      </c>
      <c r="Q95">
        <v>1</v>
      </c>
      <c r="R95">
        <v>0</v>
      </c>
    </row>
    <row r="96" spans="2:18" x14ac:dyDescent="0.2">
      <c r="B96">
        <v>91</v>
      </c>
      <c r="C96" t="s">
        <v>293</v>
      </c>
      <c r="D96">
        <v>1</v>
      </c>
      <c r="E96">
        <v>45</v>
      </c>
      <c r="F96">
        <v>26</v>
      </c>
      <c r="G96">
        <v>57.78</v>
      </c>
      <c r="H96">
        <v>9.5399999999999991</v>
      </c>
      <c r="I96">
        <v>2</v>
      </c>
      <c r="J96">
        <v>4.4400000000000004</v>
      </c>
      <c r="K96">
        <v>248</v>
      </c>
      <c r="L96">
        <v>5.51</v>
      </c>
      <c r="M96">
        <v>2</v>
      </c>
      <c r="N96">
        <v>248</v>
      </c>
      <c r="O96">
        <v>0</v>
      </c>
      <c r="P96">
        <v>1</v>
      </c>
      <c r="Q96">
        <v>0</v>
      </c>
      <c r="R96">
        <v>0</v>
      </c>
    </row>
    <row r="97" spans="2:18" x14ac:dyDescent="0.2">
      <c r="B97">
        <v>92</v>
      </c>
      <c r="C97" t="s">
        <v>342</v>
      </c>
      <c r="D97">
        <v>2</v>
      </c>
      <c r="E97">
        <v>71</v>
      </c>
      <c r="F97">
        <v>41</v>
      </c>
      <c r="G97">
        <v>57.75</v>
      </c>
      <c r="H97">
        <v>12.22</v>
      </c>
      <c r="I97">
        <v>3</v>
      </c>
      <c r="J97">
        <v>4.2300000000000004</v>
      </c>
      <c r="K97">
        <v>501</v>
      </c>
      <c r="L97">
        <v>7.06</v>
      </c>
      <c r="M97">
        <v>3</v>
      </c>
      <c r="N97">
        <v>250.5</v>
      </c>
      <c r="O97">
        <v>1</v>
      </c>
      <c r="P97">
        <v>1</v>
      </c>
      <c r="Q97">
        <v>1</v>
      </c>
      <c r="R97">
        <v>0</v>
      </c>
    </row>
    <row r="98" spans="2:18" x14ac:dyDescent="0.2">
      <c r="B98">
        <v>93</v>
      </c>
      <c r="C98" t="s">
        <v>360</v>
      </c>
      <c r="D98">
        <v>2</v>
      </c>
      <c r="E98">
        <v>59</v>
      </c>
      <c r="F98">
        <v>40</v>
      </c>
      <c r="G98">
        <v>67.8</v>
      </c>
      <c r="H98">
        <v>12.75</v>
      </c>
      <c r="I98">
        <v>1</v>
      </c>
      <c r="J98">
        <v>1.69</v>
      </c>
      <c r="K98">
        <v>510</v>
      </c>
      <c r="L98">
        <v>8.64</v>
      </c>
      <c r="M98">
        <v>2</v>
      </c>
      <c r="N98">
        <v>255</v>
      </c>
      <c r="O98">
        <v>0</v>
      </c>
      <c r="P98">
        <v>0</v>
      </c>
      <c r="Q98">
        <v>2</v>
      </c>
      <c r="R98">
        <v>0</v>
      </c>
    </row>
    <row r="99" spans="2:18" x14ac:dyDescent="0.2">
      <c r="B99">
        <v>93</v>
      </c>
      <c r="C99" t="s">
        <v>374</v>
      </c>
      <c r="D99">
        <v>2</v>
      </c>
      <c r="E99">
        <v>67</v>
      </c>
      <c r="F99">
        <v>42</v>
      </c>
      <c r="G99">
        <v>62.69</v>
      </c>
      <c r="H99">
        <v>12.14</v>
      </c>
      <c r="I99">
        <v>2</v>
      </c>
      <c r="J99">
        <v>2.99</v>
      </c>
      <c r="K99">
        <v>510</v>
      </c>
      <c r="L99">
        <v>7.61</v>
      </c>
      <c r="M99">
        <v>1</v>
      </c>
      <c r="N99">
        <v>255</v>
      </c>
      <c r="O99">
        <v>1</v>
      </c>
      <c r="P99">
        <v>1</v>
      </c>
      <c r="Q99">
        <v>1</v>
      </c>
      <c r="R99">
        <v>0</v>
      </c>
    </row>
    <row r="100" spans="2:18" x14ac:dyDescent="0.2">
      <c r="B100">
        <v>95</v>
      </c>
      <c r="C100" t="s">
        <v>156</v>
      </c>
      <c r="D100">
        <v>2</v>
      </c>
      <c r="E100">
        <v>87</v>
      </c>
      <c r="F100">
        <v>50</v>
      </c>
      <c r="G100">
        <v>57.47</v>
      </c>
      <c r="H100">
        <v>10.3</v>
      </c>
      <c r="I100">
        <v>1</v>
      </c>
      <c r="J100">
        <v>1.1499999999999999</v>
      </c>
      <c r="K100">
        <v>515</v>
      </c>
      <c r="L100">
        <v>5.92</v>
      </c>
      <c r="M100">
        <v>4</v>
      </c>
      <c r="N100">
        <v>257.5</v>
      </c>
      <c r="O100">
        <v>0</v>
      </c>
      <c r="P100">
        <v>1</v>
      </c>
      <c r="Q100">
        <v>1</v>
      </c>
      <c r="R100">
        <v>0</v>
      </c>
    </row>
    <row r="101" spans="2:18" x14ac:dyDescent="0.2">
      <c r="B101">
        <v>96</v>
      </c>
      <c r="C101" t="s">
        <v>375</v>
      </c>
      <c r="D101">
        <v>3</v>
      </c>
      <c r="E101">
        <v>86</v>
      </c>
      <c r="F101">
        <v>59</v>
      </c>
      <c r="G101">
        <v>68.599999999999994</v>
      </c>
      <c r="H101">
        <v>13.2</v>
      </c>
      <c r="I101">
        <v>0</v>
      </c>
      <c r="J101">
        <v>0</v>
      </c>
      <c r="K101">
        <v>779</v>
      </c>
      <c r="L101">
        <v>9.06</v>
      </c>
      <c r="M101">
        <v>6</v>
      </c>
      <c r="N101">
        <v>259.67</v>
      </c>
      <c r="O101">
        <v>0</v>
      </c>
      <c r="P101">
        <v>0</v>
      </c>
      <c r="Q101">
        <v>3</v>
      </c>
      <c r="R101">
        <v>0</v>
      </c>
    </row>
    <row r="102" spans="2:18" x14ac:dyDescent="0.2">
      <c r="B102">
        <v>97</v>
      </c>
      <c r="C102" t="s">
        <v>315</v>
      </c>
      <c r="D102">
        <v>2</v>
      </c>
      <c r="E102">
        <v>87</v>
      </c>
      <c r="F102">
        <v>48</v>
      </c>
      <c r="G102">
        <v>55.17</v>
      </c>
      <c r="H102">
        <v>10.96</v>
      </c>
      <c r="I102">
        <v>1</v>
      </c>
      <c r="J102">
        <v>1.1499999999999999</v>
      </c>
      <c r="K102">
        <v>526</v>
      </c>
      <c r="L102">
        <v>6.05</v>
      </c>
      <c r="M102">
        <v>4</v>
      </c>
      <c r="N102">
        <v>263</v>
      </c>
      <c r="O102">
        <v>1</v>
      </c>
      <c r="P102">
        <v>2</v>
      </c>
      <c r="Q102">
        <v>0</v>
      </c>
      <c r="R102">
        <v>0</v>
      </c>
    </row>
    <row r="103" spans="2:18" x14ac:dyDescent="0.2">
      <c r="B103">
        <v>98</v>
      </c>
      <c r="C103" t="s">
        <v>372</v>
      </c>
      <c r="D103">
        <v>2</v>
      </c>
      <c r="E103">
        <v>69</v>
      </c>
      <c r="F103">
        <v>40</v>
      </c>
      <c r="G103">
        <v>57.97</v>
      </c>
      <c r="H103">
        <v>13.45</v>
      </c>
      <c r="I103">
        <v>0</v>
      </c>
      <c r="J103">
        <v>0</v>
      </c>
      <c r="K103">
        <v>538</v>
      </c>
      <c r="L103">
        <v>7.8</v>
      </c>
      <c r="M103">
        <v>5</v>
      </c>
      <c r="N103">
        <v>269</v>
      </c>
      <c r="O103">
        <v>0</v>
      </c>
      <c r="P103">
        <v>1</v>
      </c>
      <c r="Q103">
        <v>1</v>
      </c>
      <c r="R103">
        <v>0</v>
      </c>
    </row>
    <row r="104" spans="2:18" x14ac:dyDescent="0.2">
      <c r="B104">
        <v>99</v>
      </c>
      <c r="C104" t="s">
        <v>391</v>
      </c>
      <c r="D104">
        <v>2</v>
      </c>
      <c r="E104">
        <v>56</v>
      </c>
      <c r="F104">
        <v>33</v>
      </c>
      <c r="G104">
        <v>58.93</v>
      </c>
      <c r="H104">
        <v>16.36</v>
      </c>
      <c r="I104">
        <v>1</v>
      </c>
      <c r="J104">
        <v>1.79</v>
      </c>
      <c r="K104">
        <v>540</v>
      </c>
      <c r="L104">
        <v>9.64</v>
      </c>
      <c r="M104">
        <v>2</v>
      </c>
      <c r="N104">
        <v>270</v>
      </c>
      <c r="O104">
        <v>0</v>
      </c>
      <c r="P104">
        <v>0</v>
      </c>
      <c r="Q104">
        <v>2</v>
      </c>
      <c r="R104">
        <v>0</v>
      </c>
    </row>
    <row r="105" spans="2:18" x14ac:dyDescent="0.2">
      <c r="B105">
        <v>100</v>
      </c>
      <c r="C105" t="s">
        <v>310</v>
      </c>
      <c r="D105">
        <v>2</v>
      </c>
      <c r="E105">
        <v>63</v>
      </c>
      <c r="F105">
        <v>36</v>
      </c>
      <c r="G105">
        <v>57.14</v>
      </c>
      <c r="H105">
        <v>15.17</v>
      </c>
      <c r="I105">
        <v>0</v>
      </c>
      <c r="J105">
        <v>0</v>
      </c>
      <c r="K105">
        <v>546</v>
      </c>
      <c r="L105">
        <v>8.67</v>
      </c>
      <c r="M105">
        <v>5</v>
      </c>
      <c r="N105">
        <v>273</v>
      </c>
      <c r="O105">
        <v>0</v>
      </c>
      <c r="P105">
        <v>1</v>
      </c>
      <c r="Q105">
        <v>1</v>
      </c>
      <c r="R105">
        <v>0</v>
      </c>
    </row>
    <row r="106" spans="2:18" x14ac:dyDescent="0.2">
      <c r="B106">
        <v>101</v>
      </c>
      <c r="C106" t="s">
        <v>346</v>
      </c>
      <c r="D106">
        <v>2</v>
      </c>
      <c r="E106">
        <v>90</v>
      </c>
      <c r="F106">
        <v>51</v>
      </c>
      <c r="G106">
        <v>56.67</v>
      </c>
      <c r="H106">
        <v>11.04</v>
      </c>
      <c r="I106">
        <v>2</v>
      </c>
      <c r="J106">
        <v>2.2200000000000002</v>
      </c>
      <c r="K106">
        <v>563</v>
      </c>
      <c r="L106">
        <v>6.26</v>
      </c>
      <c r="M106">
        <v>2</v>
      </c>
      <c r="N106">
        <v>281.5</v>
      </c>
      <c r="O106">
        <v>0</v>
      </c>
      <c r="P106">
        <v>1</v>
      </c>
      <c r="Q106">
        <v>1</v>
      </c>
      <c r="R106">
        <v>0</v>
      </c>
    </row>
    <row r="107" spans="2:18" x14ac:dyDescent="0.2">
      <c r="B107">
        <v>102</v>
      </c>
      <c r="C107" t="s">
        <v>145</v>
      </c>
      <c r="D107">
        <v>2</v>
      </c>
      <c r="E107">
        <v>74</v>
      </c>
      <c r="F107">
        <v>38</v>
      </c>
      <c r="G107">
        <v>51.35</v>
      </c>
      <c r="H107">
        <v>14.95</v>
      </c>
      <c r="I107">
        <v>2</v>
      </c>
      <c r="J107">
        <v>2.7</v>
      </c>
      <c r="K107">
        <v>568</v>
      </c>
      <c r="L107">
        <v>7.68</v>
      </c>
      <c r="M107">
        <v>4</v>
      </c>
      <c r="N107">
        <v>284</v>
      </c>
      <c r="O107">
        <v>0</v>
      </c>
      <c r="P107">
        <v>2</v>
      </c>
      <c r="Q107">
        <v>0</v>
      </c>
      <c r="R107">
        <v>0</v>
      </c>
    </row>
    <row r="108" spans="2:18" x14ac:dyDescent="0.2">
      <c r="B108">
        <v>103</v>
      </c>
      <c r="C108" t="s">
        <v>338</v>
      </c>
      <c r="D108">
        <v>2</v>
      </c>
      <c r="E108">
        <v>76</v>
      </c>
      <c r="F108">
        <v>38</v>
      </c>
      <c r="G108">
        <v>50</v>
      </c>
      <c r="H108">
        <v>15.11</v>
      </c>
      <c r="I108">
        <v>1</v>
      </c>
      <c r="J108">
        <v>1.32</v>
      </c>
      <c r="K108">
        <v>574</v>
      </c>
      <c r="L108">
        <v>7.55</v>
      </c>
      <c r="M108">
        <v>5</v>
      </c>
      <c r="N108">
        <v>287</v>
      </c>
      <c r="O108">
        <v>0</v>
      </c>
      <c r="P108">
        <v>1</v>
      </c>
      <c r="Q108">
        <v>1</v>
      </c>
      <c r="R108">
        <v>0</v>
      </c>
    </row>
    <row r="109" spans="2:18" x14ac:dyDescent="0.2">
      <c r="B109">
        <v>104</v>
      </c>
      <c r="C109" t="s">
        <v>15</v>
      </c>
      <c r="D109">
        <v>2</v>
      </c>
      <c r="E109">
        <v>69</v>
      </c>
      <c r="F109">
        <v>40</v>
      </c>
      <c r="G109">
        <v>57.97</v>
      </c>
      <c r="H109">
        <v>14.45</v>
      </c>
      <c r="I109">
        <v>1</v>
      </c>
      <c r="J109">
        <v>1.45</v>
      </c>
      <c r="K109">
        <v>578</v>
      </c>
      <c r="L109">
        <v>8.3800000000000008</v>
      </c>
      <c r="M109">
        <v>4</v>
      </c>
      <c r="N109">
        <v>289</v>
      </c>
      <c r="O109">
        <v>0</v>
      </c>
      <c r="P109">
        <v>0</v>
      </c>
      <c r="Q109">
        <v>2</v>
      </c>
      <c r="R109">
        <v>0</v>
      </c>
    </row>
    <row r="110" spans="2:18" x14ac:dyDescent="0.2">
      <c r="B110">
        <v>104</v>
      </c>
      <c r="C110" t="s">
        <v>326</v>
      </c>
      <c r="D110">
        <v>2</v>
      </c>
      <c r="E110">
        <v>99</v>
      </c>
      <c r="F110">
        <v>55</v>
      </c>
      <c r="G110">
        <v>55.56</v>
      </c>
      <c r="H110">
        <v>10.51</v>
      </c>
      <c r="I110">
        <v>3</v>
      </c>
      <c r="J110">
        <v>3.03</v>
      </c>
      <c r="K110">
        <v>578</v>
      </c>
      <c r="L110">
        <v>5.84</v>
      </c>
      <c r="M110">
        <v>3</v>
      </c>
      <c r="N110">
        <v>289</v>
      </c>
      <c r="O110">
        <v>0</v>
      </c>
      <c r="P110">
        <v>2</v>
      </c>
      <c r="Q110">
        <v>0</v>
      </c>
      <c r="R110">
        <v>0</v>
      </c>
    </row>
    <row r="111" spans="2:18" x14ac:dyDescent="0.2">
      <c r="B111">
        <v>106</v>
      </c>
      <c r="C111" t="s">
        <v>359</v>
      </c>
      <c r="D111">
        <v>2</v>
      </c>
      <c r="E111">
        <v>81</v>
      </c>
      <c r="F111">
        <v>49</v>
      </c>
      <c r="G111">
        <v>60.49</v>
      </c>
      <c r="H111">
        <v>11.98</v>
      </c>
      <c r="I111">
        <v>4</v>
      </c>
      <c r="J111">
        <v>4.9400000000000004</v>
      </c>
      <c r="K111">
        <v>587</v>
      </c>
      <c r="L111">
        <v>7.25</v>
      </c>
      <c r="M111">
        <v>4</v>
      </c>
      <c r="N111">
        <v>293.5</v>
      </c>
      <c r="O111">
        <v>1</v>
      </c>
      <c r="P111">
        <v>1</v>
      </c>
      <c r="Q111">
        <v>1</v>
      </c>
      <c r="R111">
        <v>0</v>
      </c>
    </row>
    <row r="112" spans="2:18" x14ac:dyDescent="0.2">
      <c r="B112">
        <v>107</v>
      </c>
      <c r="C112" t="s">
        <v>159</v>
      </c>
      <c r="D112">
        <v>1</v>
      </c>
      <c r="E112">
        <v>38</v>
      </c>
      <c r="F112">
        <v>26</v>
      </c>
      <c r="G112">
        <v>68.42</v>
      </c>
      <c r="H112">
        <v>11.31</v>
      </c>
      <c r="I112">
        <v>0</v>
      </c>
      <c r="J112">
        <v>0</v>
      </c>
      <c r="K112">
        <v>294</v>
      </c>
      <c r="L112">
        <v>7.74</v>
      </c>
      <c r="M112">
        <v>0</v>
      </c>
      <c r="N112">
        <v>294</v>
      </c>
      <c r="O112">
        <v>0</v>
      </c>
      <c r="P112">
        <v>1</v>
      </c>
      <c r="Q112">
        <v>0</v>
      </c>
      <c r="R112">
        <v>0</v>
      </c>
    </row>
    <row r="113" spans="2:18" x14ac:dyDescent="0.2">
      <c r="B113">
        <v>108</v>
      </c>
      <c r="C113" t="s">
        <v>363</v>
      </c>
      <c r="D113">
        <v>2</v>
      </c>
      <c r="E113">
        <v>63</v>
      </c>
      <c r="F113">
        <v>37</v>
      </c>
      <c r="G113">
        <v>58.73</v>
      </c>
      <c r="H113">
        <v>16</v>
      </c>
      <c r="I113">
        <v>0</v>
      </c>
      <c r="J113">
        <v>0</v>
      </c>
      <c r="K113">
        <v>592</v>
      </c>
      <c r="L113">
        <v>9.4</v>
      </c>
      <c r="M113">
        <v>5</v>
      </c>
      <c r="N113">
        <v>296</v>
      </c>
      <c r="O113">
        <v>0</v>
      </c>
      <c r="P113">
        <v>0</v>
      </c>
      <c r="Q113">
        <v>2</v>
      </c>
      <c r="R113">
        <v>0</v>
      </c>
    </row>
    <row r="114" spans="2:18" x14ac:dyDescent="0.2">
      <c r="B114">
        <v>108</v>
      </c>
      <c r="C114" t="s">
        <v>302</v>
      </c>
      <c r="D114">
        <v>3</v>
      </c>
      <c r="E114">
        <v>118</v>
      </c>
      <c r="F114">
        <v>65</v>
      </c>
      <c r="G114">
        <v>55.08</v>
      </c>
      <c r="H114">
        <v>13.66</v>
      </c>
      <c r="I114">
        <v>5</v>
      </c>
      <c r="J114">
        <v>4.24</v>
      </c>
      <c r="K114">
        <v>888</v>
      </c>
      <c r="L114">
        <v>7.53</v>
      </c>
      <c r="M114">
        <v>5</v>
      </c>
      <c r="N114">
        <v>296</v>
      </c>
      <c r="O114">
        <v>0</v>
      </c>
      <c r="P114">
        <v>3</v>
      </c>
      <c r="Q114">
        <v>0</v>
      </c>
      <c r="R114">
        <v>0</v>
      </c>
    </row>
    <row r="115" spans="2:18" x14ac:dyDescent="0.2">
      <c r="B115">
        <v>110</v>
      </c>
      <c r="C115" t="s">
        <v>356</v>
      </c>
      <c r="D115">
        <v>2</v>
      </c>
      <c r="E115">
        <v>61</v>
      </c>
      <c r="F115">
        <v>42</v>
      </c>
      <c r="G115">
        <v>68.849999999999994</v>
      </c>
      <c r="H115">
        <v>14.29</v>
      </c>
      <c r="I115">
        <v>0</v>
      </c>
      <c r="J115">
        <v>0</v>
      </c>
      <c r="K115">
        <v>600</v>
      </c>
      <c r="L115">
        <v>9.84</v>
      </c>
      <c r="M115">
        <v>5</v>
      </c>
      <c r="N115">
        <v>300</v>
      </c>
      <c r="O115">
        <v>0</v>
      </c>
      <c r="P115">
        <v>0</v>
      </c>
      <c r="Q115">
        <v>2</v>
      </c>
      <c r="R115">
        <v>0</v>
      </c>
    </row>
    <row r="116" spans="2:18" x14ac:dyDescent="0.2">
      <c r="B116">
        <v>111</v>
      </c>
      <c r="C116" t="s">
        <v>328</v>
      </c>
      <c r="D116">
        <v>1</v>
      </c>
      <c r="E116">
        <v>39</v>
      </c>
      <c r="F116">
        <v>18</v>
      </c>
      <c r="G116">
        <v>46.15</v>
      </c>
      <c r="H116">
        <v>16.89</v>
      </c>
      <c r="I116">
        <v>1</v>
      </c>
      <c r="J116">
        <v>2.56</v>
      </c>
      <c r="K116">
        <v>304</v>
      </c>
      <c r="L116">
        <v>7.79</v>
      </c>
      <c r="M116">
        <v>2</v>
      </c>
      <c r="N116">
        <v>304</v>
      </c>
      <c r="O116">
        <v>0</v>
      </c>
      <c r="P116">
        <v>1</v>
      </c>
      <c r="Q116">
        <v>0</v>
      </c>
      <c r="R116">
        <v>0</v>
      </c>
    </row>
    <row r="117" spans="2:18" x14ac:dyDescent="0.2">
      <c r="B117">
        <v>112</v>
      </c>
      <c r="C117" t="s">
        <v>361</v>
      </c>
      <c r="D117">
        <v>2</v>
      </c>
      <c r="E117">
        <v>67</v>
      </c>
      <c r="F117">
        <v>40</v>
      </c>
      <c r="G117">
        <v>59.7</v>
      </c>
      <c r="H117">
        <v>15.33</v>
      </c>
      <c r="I117">
        <v>0</v>
      </c>
      <c r="J117">
        <v>0</v>
      </c>
      <c r="K117">
        <v>613</v>
      </c>
      <c r="L117">
        <v>9.15</v>
      </c>
      <c r="M117">
        <v>5</v>
      </c>
      <c r="N117">
        <v>306.5</v>
      </c>
      <c r="O117">
        <v>0</v>
      </c>
      <c r="P117">
        <v>0</v>
      </c>
      <c r="Q117">
        <v>2</v>
      </c>
      <c r="R117">
        <v>0</v>
      </c>
    </row>
    <row r="118" spans="2:18" x14ac:dyDescent="0.2">
      <c r="B118">
        <v>113</v>
      </c>
      <c r="C118" t="s">
        <v>161</v>
      </c>
      <c r="D118">
        <v>2</v>
      </c>
      <c r="E118">
        <v>80</v>
      </c>
      <c r="F118">
        <v>50</v>
      </c>
      <c r="G118">
        <v>62.5</v>
      </c>
      <c r="H118">
        <v>12.4</v>
      </c>
      <c r="I118">
        <v>1</v>
      </c>
      <c r="J118">
        <v>1.25</v>
      </c>
      <c r="K118">
        <v>620</v>
      </c>
      <c r="L118">
        <v>7.75</v>
      </c>
      <c r="M118">
        <v>5</v>
      </c>
      <c r="N118">
        <v>310</v>
      </c>
      <c r="O118">
        <v>0</v>
      </c>
      <c r="P118">
        <v>0</v>
      </c>
      <c r="Q118">
        <v>2</v>
      </c>
      <c r="R118">
        <v>0</v>
      </c>
    </row>
    <row r="119" spans="2:18" x14ac:dyDescent="0.2">
      <c r="B119">
        <v>114</v>
      </c>
      <c r="C119" t="s">
        <v>4</v>
      </c>
      <c r="D119">
        <v>1</v>
      </c>
      <c r="E119">
        <v>44</v>
      </c>
      <c r="F119">
        <v>32</v>
      </c>
      <c r="G119">
        <v>72.73</v>
      </c>
      <c r="H119">
        <v>10.41</v>
      </c>
      <c r="I119">
        <v>0</v>
      </c>
      <c r="J119">
        <v>0</v>
      </c>
      <c r="K119">
        <v>333</v>
      </c>
      <c r="L119">
        <v>7.57</v>
      </c>
      <c r="M119">
        <v>3</v>
      </c>
      <c r="N119">
        <v>333</v>
      </c>
      <c r="O119">
        <v>0</v>
      </c>
      <c r="P119">
        <v>0</v>
      </c>
      <c r="Q119">
        <v>1</v>
      </c>
      <c r="R119">
        <v>0</v>
      </c>
    </row>
    <row r="120" spans="2:18" x14ac:dyDescent="0.2">
      <c r="B120">
        <v>115</v>
      </c>
      <c r="C120" t="s">
        <v>306</v>
      </c>
      <c r="D120">
        <v>1</v>
      </c>
      <c r="E120">
        <v>27</v>
      </c>
      <c r="F120">
        <v>20</v>
      </c>
      <c r="G120">
        <v>74.069999999999993</v>
      </c>
      <c r="H120">
        <v>17.2</v>
      </c>
      <c r="I120">
        <v>1</v>
      </c>
      <c r="J120">
        <v>3.7</v>
      </c>
      <c r="K120">
        <v>344</v>
      </c>
      <c r="L120">
        <v>12.74</v>
      </c>
      <c r="M120">
        <v>3</v>
      </c>
      <c r="N120">
        <v>344</v>
      </c>
      <c r="O120">
        <v>0</v>
      </c>
      <c r="P120">
        <v>0</v>
      </c>
      <c r="Q120">
        <v>1</v>
      </c>
      <c r="R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120"/>
  <sheetViews>
    <sheetView topLeftCell="A18" workbookViewId="0">
      <selection activeCell="C34" sqref="C6:I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12</v>
      </c>
      <c r="D6">
        <v>1</v>
      </c>
      <c r="E6">
        <v>45</v>
      </c>
      <c r="F6">
        <v>69</v>
      </c>
      <c r="G6">
        <v>1.53</v>
      </c>
      <c r="H6">
        <v>0</v>
      </c>
      <c r="I6">
        <v>69</v>
      </c>
      <c r="J6">
        <v>1</v>
      </c>
      <c r="K6">
        <v>0</v>
      </c>
      <c r="L6">
        <v>0</v>
      </c>
    </row>
    <row r="7" spans="2:12" x14ac:dyDescent="0.2">
      <c r="B7">
        <v>2</v>
      </c>
      <c r="C7" t="s">
        <v>292</v>
      </c>
      <c r="D7">
        <v>2</v>
      </c>
      <c r="E7">
        <v>105</v>
      </c>
      <c r="F7">
        <v>282</v>
      </c>
      <c r="G7">
        <v>2.69</v>
      </c>
      <c r="H7">
        <v>1</v>
      </c>
      <c r="I7">
        <v>141</v>
      </c>
      <c r="J7">
        <v>2</v>
      </c>
      <c r="K7">
        <v>0</v>
      </c>
      <c r="L7">
        <v>0</v>
      </c>
    </row>
    <row r="8" spans="2:12" x14ac:dyDescent="0.2">
      <c r="B8">
        <v>3</v>
      </c>
      <c r="C8" t="s">
        <v>314</v>
      </c>
      <c r="D8">
        <v>1</v>
      </c>
      <c r="E8">
        <v>63</v>
      </c>
      <c r="F8">
        <v>162</v>
      </c>
      <c r="G8">
        <v>2.57</v>
      </c>
      <c r="H8">
        <v>1</v>
      </c>
      <c r="I8">
        <v>162</v>
      </c>
      <c r="J8">
        <v>1</v>
      </c>
      <c r="K8">
        <v>0</v>
      </c>
      <c r="L8">
        <v>0</v>
      </c>
    </row>
    <row r="9" spans="2:12" x14ac:dyDescent="0.2">
      <c r="B9">
        <v>4</v>
      </c>
      <c r="C9" t="s">
        <v>291</v>
      </c>
      <c r="D9">
        <v>3</v>
      </c>
      <c r="E9">
        <v>183</v>
      </c>
      <c r="F9">
        <v>513</v>
      </c>
      <c r="G9">
        <v>2.8</v>
      </c>
      <c r="H9">
        <v>4</v>
      </c>
      <c r="I9">
        <v>171</v>
      </c>
      <c r="J9">
        <v>3</v>
      </c>
      <c r="K9">
        <v>0</v>
      </c>
      <c r="L9">
        <v>0</v>
      </c>
    </row>
    <row r="10" spans="2:12" x14ac:dyDescent="0.2">
      <c r="B10">
        <v>5</v>
      </c>
      <c r="C10" t="s">
        <v>1</v>
      </c>
      <c r="D10">
        <v>1</v>
      </c>
      <c r="E10">
        <v>69</v>
      </c>
      <c r="F10">
        <v>172</v>
      </c>
      <c r="G10">
        <v>2.4900000000000002</v>
      </c>
      <c r="H10">
        <v>0</v>
      </c>
      <c r="I10">
        <v>172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299</v>
      </c>
      <c r="D11">
        <v>2</v>
      </c>
      <c r="E11">
        <v>110</v>
      </c>
      <c r="F11">
        <v>350</v>
      </c>
      <c r="G11">
        <v>3.18</v>
      </c>
      <c r="H11">
        <v>1</v>
      </c>
      <c r="I11">
        <v>175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320</v>
      </c>
      <c r="D12">
        <v>1</v>
      </c>
      <c r="E12">
        <v>64</v>
      </c>
      <c r="F12">
        <v>190</v>
      </c>
      <c r="G12">
        <v>2.97</v>
      </c>
      <c r="H12">
        <v>1</v>
      </c>
      <c r="I12">
        <v>190</v>
      </c>
      <c r="J12">
        <v>1</v>
      </c>
      <c r="K12">
        <v>0</v>
      </c>
      <c r="L12">
        <v>0</v>
      </c>
    </row>
    <row r="13" spans="2:12" x14ac:dyDescent="0.2">
      <c r="B13">
        <v>8</v>
      </c>
      <c r="C13" t="s">
        <v>325</v>
      </c>
      <c r="D13">
        <v>3</v>
      </c>
      <c r="E13">
        <v>174</v>
      </c>
      <c r="F13">
        <v>587</v>
      </c>
      <c r="G13">
        <v>3.37</v>
      </c>
      <c r="H13">
        <v>4</v>
      </c>
      <c r="I13">
        <v>195.67</v>
      </c>
      <c r="J13">
        <v>2</v>
      </c>
      <c r="K13">
        <v>1</v>
      </c>
      <c r="L13">
        <v>0</v>
      </c>
    </row>
    <row r="14" spans="2:12" x14ac:dyDescent="0.2">
      <c r="B14">
        <v>9</v>
      </c>
      <c r="C14" t="s">
        <v>344</v>
      </c>
      <c r="D14">
        <v>2</v>
      </c>
      <c r="E14">
        <v>122</v>
      </c>
      <c r="F14">
        <v>400</v>
      </c>
      <c r="G14">
        <v>3.28</v>
      </c>
      <c r="H14">
        <v>1</v>
      </c>
      <c r="I14">
        <v>200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318</v>
      </c>
      <c r="D15">
        <v>2</v>
      </c>
      <c r="E15">
        <v>113</v>
      </c>
      <c r="F15">
        <v>407</v>
      </c>
      <c r="G15">
        <v>3.6</v>
      </c>
      <c r="H15">
        <v>3</v>
      </c>
      <c r="I15">
        <v>203.5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324</v>
      </c>
      <c r="D16">
        <v>2</v>
      </c>
      <c r="E16">
        <v>118</v>
      </c>
      <c r="F16">
        <v>429</v>
      </c>
      <c r="G16">
        <v>3.64</v>
      </c>
      <c r="H16">
        <v>2</v>
      </c>
      <c r="I16">
        <v>214.5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387</v>
      </c>
      <c r="D17">
        <v>2</v>
      </c>
      <c r="E17">
        <v>129</v>
      </c>
      <c r="F17">
        <v>439</v>
      </c>
      <c r="G17">
        <v>3.4</v>
      </c>
      <c r="H17">
        <v>1</v>
      </c>
      <c r="I17">
        <v>219.5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304</v>
      </c>
      <c r="D18">
        <v>3</v>
      </c>
      <c r="E18">
        <v>184</v>
      </c>
      <c r="F18">
        <v>661</v>
      </c>
      <c r="G18">
        <v>3.59</v>
      </c>
      <c r="H18">
        <v>3</v>
      </c>
      <c r="I18">
        <v>220.33</v>
      </c>
      <c r="J18">
        <v>3</v>
      </c>
      <c r="K18">
        <v>0</v>
      </c>
      <c r="L18">
        <v>0</v>
      </c>
    </row>
    <row r="19" spans="2:12" x14ac:dyDescent="0.2">
      <c r="B19">
        <v>14</v>
      </c>
      <c r="C19" t="s">
        <v>300</v>
      </c>
      <c r="D19">
        <v>2</v>
      </c>
      <c r="E19">
        <v>118</v>
      </c>
      <c r="F19">
        <v>443</v>
      </c>
      <c r="G19">
        <v>3.75</v>
      </c>
      <c r="H19">
        <v>3</v>
      </c>
      <c r="I19">
        <v>221.5</v>
      </c>
      <c r="J19">
        <v>2</v>
      </c>
      <c r="K19">
        <v>0</v>
      </c>
      <c r="L19">
        <v>0</v>
      </c>
    </row>
    <row r="20" spans="2:12" x14ac:dyDescent="0.2">
      <c r="B20">
        <v>15</v>
      </c>
      <c r="C20" t="s">
        <v>295</v>
      </c>
      <c r="D20">
        <v>2</v>
      </c>
      <c r="E20">
        <v>116</v>
      </c>
      <c r="F20">
        <v>445</v>
      </c>
      <c r="G20">
        <v>3.84</v>
      </c>
      <c r="H20">
        <v>3</v>
      </c>
      <c r="I20">
        <v>222.5</v>
      </c>
      <c r="J20">
        <v>2</v>
      </c>
      <c r="K20">
        <v>0</v>
      </c>
      <c r="L20">
        <v>0</v>
      </c>
    </row>
    <row r="21" spans="2:12" x14ac:dyDescent="0.2">
      <c r="B21">
        <v>16</v>
      </c>
      <c r="C21" t="s">
        <v>147</v>
      </c>
      <c r="D21">
        <v>2</v>
      </c>
      <c r="E21">
        <v>126</v>
      </c>
      <c r="F21">
        <v>449</v>
      </c>
      <c r="G21">
        <v>3.56</v>
      </c>
      <c r="H21">
        <v>1</v>
      </c>
      <c r="I21">
        <v>224.5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290</v>
      </c>
      <c r="D22">
        <v>2</v>
      </c>
      <c r="E22">
        <v>122</v>
      </c>
      <c r="F22">
        <v>458</v>
      </c>
      <c r="G22">
        <v>3.75</v>
      </c>
      <c r="H22">
        <v>3</v>
      </c>
      <c r="I22">
        <v>229</v>
      </c>
      <c r="J22">
        <v>2</v>
      </c>
      <c r="K22">
        <v>0</v>
      </c>
      <c r="L22">
        <v>0</v>
      </c>
    </row>
    <row r="23" spans="2:12" x14ac:dyDescent="0.2">
      <c r="B23">
        <v>17</v>
      </c>
      <c r="C23" t="s">
        <v>380</v>
      </c>
      <c r="D23">
        <v>2</v>
      </c>
      <c r="E23">
        <v>115</v>
      </c>
      <c r="F23">
        <v>458</v>
      </c>
      <c r="G23">
        <v>3.98</v>
      </c>
      <c r="H23">
        <v>4</v>
      </c>
      <c r="I23">
        <v>229</v>
      </c>
      <c r="J23">
        <v>1</v>
      </c>
      <c r="K23">
        <v>1</v>
      </c>
      <c r="L23">
        <v>0</v>
      </c>
    </row>
    <row r="24" spans="2:12" x14ac:dyDescent="0.2">
      <c r="B24">
        <v>19</v>
      </c>
      <c r="C24" t="s">
        <v>307</v>
      </c>
      <c r="D24">
        <v>1</v>
      </c>
      <c r="E24">
        <v>65</v>
      </c>
      <c r="F24">
        <v>248</v>
      </c>
      <c r="G24">
        <v>3.82</v>
      </c>
      <c r="H24">
        <v>2</v>
      </c>
      <c r="I24">
        <v>248</v>
      </c>
      <c r="J24">
        <v>1</v>
      </c>
      <c r="K24">
        <v>0</v>
      </c>
      <c r="L24">
        <v>0</v>
      </c>
    </row>
    <row r="25" spans="2:12" x14ac:dyDescent="0.2">
      <c r="B25">
        <v>20</v>
      </c>
      <c r="C25" t="s">
        <v>319</v>
      </c>
      <c r="D25">
        <v>2</v>
      </c>
      <c r="E25">
        <v>123</v>
      </c>
      <c r="F25">
        <v>514</v>
      </c>
      <c r="G25">
        <v>4.18</v>
      </c>
      <c r="H25">
        <v>5</v>
      </c>
      <c r="I25">
        <v>257</v>
      </c>
      <c r="J25">
        <v>2</v>
      </c>
      <c r="K25">
        <v>0</v>
      </c>
      <c r="L25">
        <v>0</v>
      </c>
    </row>
    <row r="26" spans="2:12" x14ac:dyDescent="0.2">
      <c r="B26">
        <v>21</v>
      </c>
      <c r="C26" t="s">
        <v>317</v>
      </c>
      <c r="D26">
        <v>2</v>
      </c>
      <c r="E26">
        <v>123</v>
      </c>
      <c r="F26">
        <v>516</v>
      </c>
      <c r="G26">
        <v>4.2</v>
      </c>
      <c r="H26">
        <v>4</v>
      </c>
      <c r="I26">
        <v>258</v>
      </c>
      <c r="J26">
        <v>2</v>
      </c>
      <c r="K26">
        <v>0</v>
      </c>
      <c r="L26">
        <v>0</v>
      </c>
    </row>
    <row r="27" spans="2:12" x14ac:dyDescent="0.2">
      <c r="B27">
        <v>22</v>
      </c>
      <c r="C27" t="s">
        <v>369</v>
      </c>
      <c r="D27">
        <v>2</v>
      </c>
      <c r="E27">
        <v>156</v>
      </c>
      <c r="F27">
        <v>525</v>
      </c>
      <c r="G27">
        <v>3.37</v>
      </c>
      <c r="H27">
        <v>7</v>
      </c>
      <c r="I27">
        <v>262.5</v>
      </c>
      <c r="J27">
        <v>0</v>
      </c>
      <c r="K27">
        <v>2</v>
      </c>
      <c r="L27">
        <v>0</v>
      </c>
    </row>
    <row r="28" spans="2:12" x14ac:dyDescent="0.2">
      <c r="B28">
        <v>23</v>
      </c>
      <c r="C28" t="s">
        <v>362</v>
      </c>
      <c r="D28">
        <v>2</v>
      </c>
      <c r="E28">
        <v>136</v>
      </c>
      <c r="F28">
        <v>527</v>
      </c>
      <c r="G28">
        <v>3.88</v>
      </c>
      <c r="H28">
        <v>4</v>
      </c>
      <c r="I28">
        <v>263.5</v>
      </c>
      <c r="J28">
        <v>2</v>
      </c>
      <c r="K28">
        <v>0</v>
      </c>
      <c r="L28">
        <v>0</v>
      </c>
    </row>
    <row r="29" spans="2:12" x14ac:dyDescent="0.2">
      <c r="B29">
        <v>24</v>
      </c>
      <c r="C29" t="s">
        <v>386</v>
      </c>
      <c r="D29">
        <v>2</v>
      </c>
      <c r="E29">
        <v>141</v>
      </c>
      <c r="F29">
        <v>529</v>
      </c>
      <c r="G29">
        <v>3.75</v>
      </c>
      <c r="H29">
        <v>3</v>
      </c>
      <c r="I29">
        <v>264.5</v>
      </c>
      <c r="J29">
        <v>1</v>
      </c>
      <c r="K29">
        <v>1</v>
      </c>
      <c r="L29">
        <v>0</v>
      </c>
    </row>
    <row r="30" spans="2:12" x14ac:dyDescent="0.2">
      <c r="B30">
        <v>25</v>
      </c>
      <c r="C30" t="s">
        <v>322</v>
      </c>
      <c r="D30">
        <v>2</v>
      </c>
      <c r="E30">
        <v>132</v>
      </c>
      <c r="F30">
        <v>535</v>
      </c>
      <c r="G30">
        <v>4.05</v>
      </c>
      <c r="H30">
        <v>2</v>
      </c>
      <c r="I30">
        <v>267.5</v>
      </c>
      <c r="J30">
        <v>2</v>
      </c>
      <c r="K30">
        <v>0</v>
      </c>
      <c r="L30">
        <v>0</v>
      </c>
    </row>
    <row r="31" spans="2:12" x14ac:dyDescent="0.2">
      <c r="B31">
        <v>25</v>
      </c>
      <c r="C31" t="s">
        <v>160</v>
      </c>
      <c r="D31">
        <v>2</v>
      </c>
      <c r="E31">
        <v>127</v>
      </c>
      <c r="F31">
        <v>535</v>
      </c>
      <c r="G31">
        <v>4.21</v>
      </c>
      <c r="H31">
        <v>9</v>
      </c>
      <c r="I31">
        <v>267.5</v>
      </c>
      <c r="J31">
        <v>0</v>
      </c>
      <c r="K31">
        <v>2</v>
      </c>
      <c r="L31">
        <v>0</v>
      </c>
    </row>
    <row r="32" spans="2:12" x14ac:dyDescent="0.2">
      <c r="B32">
        <v>27</v>
      </c>
      <c r="C32" t="s">
        <v>358</v>
      </c>
      <c r="D32">
        <v>2</v>
      </c>
      <c r="E32">
        <v>123</v>
      </c>
      <c r="F32">
        <v>536</v>
      </c>
      <c r="G32">
        <v>4.3600000000000003</v>
      </c>
      <c r="H32">
        <v>4</v>
      </c>
      <c r="I32">
        <v>268</v>
      </c>
      <c r="J32">
        <v>1</v>
      </c>
      <c r="K32">
        <v>1</v>
      </c>
      <c r="L32">
        <v>0</v>
      </c>
    </row>
    <row r="33" spans="2:12" x14ac:dyDescent="0.2">
      <c r="B33">
        <v>28</v>
      </c>
      <c r="C33" t="s">
        <v>296</v>
      </c>
      <c r="D33">
        <v>1</v>
      </c>
      <c r="E33">
        <v>61</v>
      </c>
      <c r="F33">
        <v>270</v>
      </c>
      <c r="G33">
        <v>4.43</v>
      </c>
      <c r="H33">
        <v>3</v>
      </c>
      <c r="I33">
        <v>270</v>
      </c>
      <c r="J33">
        <v>0</v>
      </c>
      <c r="K33">
        <v>1</v>
      </c>
      <c r="L33">
        <v>0</v>
      </c>
    </row>
    <row r="34" spans="2:12" x14ac:dyDescent="0.2">
      <c r="B34">
        <v>29</v>
      </c>
      <c r="C34" t="s">
        <v>153</v>
      </c>
      <c r="D34">
        <v>1</v>
      </c>
      <c r="E34">
        <v>67</v>
      </c>
      <c r="F34">
        <v>276</v>
      </c>
      <c r="G34">
        <v>4.12</v>
      </c>
      <c r="H34">
        <v>2</v>
      </c>
      <c r="I34">
        <v>276</v>
      </c>
      <c r="J34">
        <v>1</v>
      </c>
      <c r="K34">
        <v>0</v>
      </c>
      <c r="L34">
        <v>0</v>
      </c>
    </row>
    <row r="35" spans="2:12" x14ac:dyDescent="0.2">
      <c r="B35">
        <v>30</v>
      </c>
      <c r="C35" t="s">
        <v>297</v>
      </c>
      <c r="D35">
        <v>3</v>
      </c>
      <c r="E35">
        <v>222</v>
      </c>
      <c r="F35">
        <v>836</v>
      </c>
      <c r="G35">
        <v>3.77</v>
      </c>
      <c r="H35">
        <v>5</v>
      </c>
      <c r="I35">
        <v>278.67</v>
      </c>
      <c r="J35">
        <v>3</v>
      </c>
      <c r="K35">
        <v>0</v>
      </c>
      <c r="L35">
        <v>0</v>
      </c>
    </row>
    <row r="36" spans="2:12" x14ac:dyDescent="0.2">
      <c r="B36">
        <v>31</v>
      </c>
      <c r="C36" t="s">
        <v>330</v>
      </c>
      <c r="D36">
        <v>2</v>
      </c>
      <c r="E36">
        <v>138</v>
      </c>
      <c r="F36">
        <v>559</v>
      </c>
      <c r="G36">
        <v>4.05</v>
      </c>
      <c r="H36">
        <v>4</v>
      </c>
      <c r="I36">
        <v>279.5</v>
      </c>
      <c r="J36">
        <v>1</v>
      </c>
      <c r="K36">
        <v>1</v>
      </c>
      <c r="L36">
        <v>0</v>
      </c>
    </row>
    <row r="37" spans="2:12" x14ac:dyDescent="0.2">
      <c r="B37">
        <v>32</v>
      </c>
      <c r="C37" t="s">
        <v>343</v>
      </c>
      <c r="D37">
        <v>3</v>
      </c>
      <c r="E37">
        <v>208</v>
      </c>
      <c r="F37">
        <v>859</v>
      </c>
      <c r="G37">
        <v>4.13</v>
      </c>
      <c r="H37">
        <v>13</v>
      </c>
      <c r="I37">
        <v>286.33</v>
      </c>
      <c r="J37">
        <v>0</v>
      </c>
      <c r="K37">
        <v>3</v>
      </c>
      <c r="L37">
        <v>0</v>
      </c>
    </row>
    <row r="38" spans="2:12" x14ac:dyDescent="0.2">
      <c r="B38">
        <v>33</v>
      </c>
      <c r="C38" t="s">
        <v>337</v>
      </c>
      <c r="D38">
        <v>1</v>
      </c>
      <c r="E38">
        <v>76</v>
      </c>
      <c r="F38">
        <v>287</v>
      </c>
      <c r="G38">
        <v>3.78</v>
      </c>
      <c r="H38">
        <v>3</v>
      </c>
      <c r="I38">
        <v>287</v>
      </c>
      <c r="J38">
        <v>1</v>
      </c>
      <c r="K38">
        <v>0</v>
      </c>
      <c r="L38">
        <v>0</v>
      </c>
    </row>
    <row r="39" spans="2:12" x14ac:dyDescent="0.2">
      <c r="B39">
        <v>34</v>
      </c>
      <c r="C39" t="s">
        <v>352</v>
      </c>
      <c r="D39">
        <v>2</v>
      </c>
      <c r="E39">
        <v>118</v>
      </c>
      <c r="F39">
        <v>576</v>
      </c>
      <c r="G39">
        <v>4.88</v>
      </c>
      <c r="H39">
        <v>4</v>
      </c>
      <c r="I39">
        <v>288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365</v>
      </c>
      <c r="D40">
        <v>2</v>
      </c>
      <c r="E40">
        <v>138</v>
      </c>
      <c r="F40">
        <v>584</v>
      </c>
      <c r="G40">
        <v>4.2300000000000004</v>
      </c>
      <c r="H40">
        <v>5</v>
      </c>
      <c r="I40">
        <v>292</v>
      </c>
      <c r="J40">
        <v>1</v>
      </c>
      <c r="K40">
        <v>1</v>
      </c>
      <c r="L40">
        <v>0</v>
      </c>
    </row>
    <row r="41" spans="2:12" x14ac:dyDescent="0.2">
      <c r="B41">
        <v>36</v>
      </c>
      <c r="C41" t="s">
        <v>367</v>
      </c>
      <c r="D41">
        <v>2</v>
      </c>
      <c r="E41">
        <v>156</v>
      </c>
      <c r="F41">
        <v>588</v>
      </c>
      <c r="G41">
        <v>3.77</v>
      </c>
      <c r="H41">
        <v>3</v>
      </c>
      <c r="I41">
        <v>294</v>
      </c>
      <c r="J41">
        <v>1</v>
      </c>
      <c r="K41">
        <v>1</v>
      </c>
      <c r="L41">
        <v>0</v>
      </c>
    </row>
    <row r="42" spans="2:12" x14ac:dyDescent="0.2">
      <c r="B42">
        <v>36</v>
      </c>
      <c r="C42" t="s">
        <v>339</v>
      </c>
      <c r="D42">
        <v>2</v>
      </c>
      <c r="E42">
        <v>131</v>
      </c>
      <c r="F42">
        <v>588</v>
      </c>
      <c r="G42">
        <v>4.49</v>
      </c>
      <c r="H42">
        <v>5</v>
      </c>
      <c r="I42">
        <v>294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157</v>
      </c>
      <c r="D43">
        <v>2</v>
      </c>
      <c r="E43">
        <v>134</v>
      </c>
      <c r="F43">
        <v>590</v>
      </c>
      <c r="G43">
        <v>4.4000000000000004</v>
      </c>
      <c r="H43">
        <v>5</v>
      </c>
      <c r="I43">
        <v>295</v>
      </c>
      <c r="J43">
        <v>1</v>
      </c>
      <c r="K43">
        <v>1</v>
      </c>
      <c r="L43">
        <v>0</v>
      </c>
    </row>
    <row r="44" spans="2:12" x14ac:dyDescent="0.2">
      <c r="B44">
        <v>39</v>
      </c>
      <c r="C44" t="s">
        <v>309</v>
      </c>
      <c r="D44">
        <v>3</v>
      </c>
      <c r="E44">
        <v>208</v>
      </c>
      <c r="F44">
        <v>886</v>
      </c>
      <c r="G44">
        <v>4.26</v>
      </c>
      <c r="H44">
        <v>7</v>
      </c>
      <c r="I44">
        <v>295.33</v>
      </c>
      <c r="J44">
        <v>2</v>
      </c>
      <c r="K44">
        <v>1</v>
      </c>
      <c r="L44">
        <v>0</v>
      </c>
    </row>
    <row r="45" spans="2:12" x14ac:dyDescent="0.2">
      <c r="B45">
        <v>40</v>
      </c>
      <c r="C45" t="s">
        <v>348</v>
      </c>
      <c r="D45">
        <v>2</v>
      </c>
      <c r="E45">
        <v>120</v>
      </c>
      <c r="F45">
        <v>591</v>
      </c>
      <c r="G45">
        <v>4.93</v>
      </c>
      <c r="H45">
        <v>3</v>
      </c>
      <c r="I45">
        <v>295.5</v>
      </c>
      <c r="J45">
        <v>2</v>
      </c>
      <c r="K45">
        <v>0</v>
      </c>
      <c r="L45">
        <v>0</v>
      </c>
    </row>
    <row r="46" spans="2:12" x14ac:dyDescent="0.2">
      <c r="B46">
        <v>41</v>
      </c>
      <c r="C46" t="s">
        <v>289</v>
      </c>
      <c r="D46">
        <v>1</v>
      </c>
      <c r="E46">
        <v>66</v>
      </c>
      <c r="F46">
        <v>297</v>
      </c>
      <c r="G46">
        <v>4.5</v>
      </c>
      <c r="H46">
        <v>1</v>
      </c>
      <c r="I46">
        <v>297</v>
      </c>
      <c r="J46">
        <v>1</v>
      </c>
      <c r="K46">
        <v>0</v>
      </c>
      <c r="L46">
        <v>0</v>
      </c>
    </row>
    <row r="47" spans="2:12" x14ac:dyDescent="0.2">
      <c r="B47">
        <v>42</v>
      </c>
      <c r="C47" t="s">
        <v>359</v>
      </c>
      <c r="D47">
        <v>2</v>
      </c>
      <c r="E47">
        <v>136</v>
      </c>
      <c r="F47">
        <v>596</v>
      </c>
      <c r="G47">
        <v>4.38</v>
      </c>
      <c r="H47">
        <v>6</v>
      </c>
      <c r="I47">
        <v>298</v>
      </c>
      <c r="J47">
        <v>1</v>
      </c>
      <c r="K47">
        <v>1</v>
      </c>
      <c r="L47">
        <v>0</v>
      </c>
    </row>
    <row r="48" spans="2:12" x14ac:dyDescent="0.2">
      <c r="B48">
        <v>43</v>
      </c>
      <c r="C48" t="s">
        <v>347</v>
      </c>
      <c r="D48">
        <v>1</v>
      </c>
      <c r="E48">
        <v>71</v>
      </c>
      <c r="F48">
        <v>299</v>
      </c>
      <c r="G48">
        <v>4.21</v>
      </c>
      <c r="H48">
        <v>0</v>
      </c>
      <c r="I48">
        <v>299</v>
      </c>
      <c r="J48">
        <v>1</v>
      </c>
      <c r="K48">
        <v>0</v>
      </c>
      <c r="L48">
        <v>0</v>
      </c>
    </row>
    <row r="49" spans="2:12" x14ac:dyDescent="0.2">
      <c r="B49">
        <v>44</v>
      </c>
      <c r="C49" t="s">
        <v>303</v>
      </c>
      <c r="D49">
        <v>1</v>
      </c>
      <c r="E49">
        <v>71</v>
      </c>
      <c r="F49">
        <v>307</v>
      </c>
      <c r="G49">
        <v>4.32</v>
      </c>
      <c r="H49">
        <v>2</v>
      </c>
      <c r="I49">
        <v>307</v>
      </c>
      <c r="J49">
        <v>1</v>
      </c>
      <c r="K49">
        <v>0</v>
      </c>
      <c r="L49">
        <v>0</v>
      </c>
    </row>
    <row r="50" spans="2:12" x14ac:dyDescent="0.2">
      <c r="B50">
        <v>45</v>
      </c>
      <c r="C50" t="s">
        <v>323</v>
      </c>
      <c r="D50">
        <v>2</v>
      </c>
      <c r="E50">
        <v>142</v>
      </c>
      <c r="F50">
        <v>617</v>
      </c>
      <c r="G50">
        <v>4.3499999999999996</v>
      </c>
      <c r="H50">
        <v>2</v>
      </c>
      <c r="I50">
        <v>308.5</v>
      </c>
      <c r="J50">
        <v>1</v>
      </c>
      <c r="K50">
        <v>1</v>
      </c>
      <c r="L50">
        <v>0</v>
      </c>
    </row>
    <row r="51" spans="2:12" x14ac:dyDescent="0.2">
      <c r="B51">
        <v>45</v>
      </c>
      <c r="C51" t="s">
        <v>148</v>
      </c>
      <c r="D51">
        <v>2</v>
      </c>
      <c r="E51">
        <v>133</v>
      </c>
      <c r="F51">
        <v>617</v>
      </c>
      <c r="G51">
        <v>4.6399999999999997</v>
      </c>
      <c r="H51">
        <v>4</v>
      </c>
      <c r="I51">
        <v>308.5</v>
      </c>
      <c r="J51">
        <v>1</v>
      </c>
      <c r="K51">
        <v>1</v>
      </c>
      <c r="L51">
        <v>0</v>
      </c>
    </row>
    <row r="52" spans="2:12" x14ac:dyDescent="0.2">
      <c r="B52">
        <v>47</v>
      </c>
      <c r="C52" t="s">
        <v>294</v>
      </c>
      <c r="D52">
        <v>2</v>
      </c>
      <c r="E52">
        <v>130</v>
      </c>
      <c r="F52">
        <v>618</v>
      </c>
      <c r="G52">
        <v>4.75</v>
      </c>
      <c r="H52">
        <v>4</v>
      </c>
      <c r="I52">
        <v>309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377</v>
      </c>
      <c r="D53">
        <v>2</v>
      </c>
      <c r="E53">
        <v>164</v>
      </c>
      <c r="F53">
        <v>623</v>
      </c>
      <c r="G53">
        <v>3.8</v>
      </c>
      <c r="H53">
        <v>5</v>
      </c>
      <c r="I53">
        <v>311.5</v>
      </c>
      <c r="J53">
        <v>1</v>
      </c>
      <c r="K53">
        <v>1</v>
      </c>
      <c r="L53">
        <v>0</v>
      </c>
    </row>
    <row r="54" spans="2:12" x14ac:dyDescent="0.2">
      <c r="B54">
        <v>49</v>
      </c>
      <c r="C54" t="s">
        <v>353</v>
      </c>
      <c r="D54">
        <v>2</v>
      </c>
      <c r="E54">
        <v>124</v>
      </c>
      <c r="F54">
        <v>633</v>
      </c>
      <c r="G54">
        <v>5.0999999999999996</v>
      </c>
      <c r="H54">
        <v>5</v>
      </c>
      <c r="I54">
        <v>316.5</v>
      </c>
      <c r="J54">
        <v>1</v>
      </c>
      <c r="K54">
        <v>1</v>
      </c>
      <c r="L54">
        <v>0</v>
      </c>
    </row>
    <row r="55" spans="2:12" x14ac:dyDescent="0.2">
      <c r="B55">
        <v>49</v>
      </c>
      <c r="C55" t="s">
        <v>346</v>
      </c>
      <c r="D55">
        <v>2</v>
      </c>
      <c r="E55">
        <v>156</v>
      </c>
      <c r="F55">
        <v>633</v>
      </c>
      <c r="G55">
        <v>4.0599999999999996</v>
      </c>
      <c r="H55">
        <v>4</v>
      </c>
      <c r="I55">
        <v>316.5</v>
      </c>
      <c r="J55">
        <v>1</v>
      </c>
      <c r="K55">
        <v>1</v>
      </c>
      <c r="L55">
        <v>0</v>
      </c>
    </row>
    <row r="56" spans="2:12" x14ac:dyDescent="0.2">
      <c r="B56">
        <v>51</v>
      </c>
      <c r="C56" t="s">
        <v>335</v>
      </c>
      <c r="D56">
        <v>2</v>
      </c>
      <c r="E56">
        <v>132</v>
      </c>
      <c r="F56">
        <v>639</v>
      </c>
      <c r="G56">
        <v>4.84</v>
      </c>
      <c r="H56">
        <v>6</v>
      </c>
      <c r="I56">
        <v>319.5</v>
      </c>
      <c r="J56">
        <v>1</v>
      </c>
      <c r="K56">
        <v>1</v>
      </c>
      <c r="L56">
        <v>0</v>
      </c>
    </row>
    <row r="57" spans="2:12" x14ac:dyDescent="0.2">
      <c r="B57">
        <v>52</v>
      </c>
      <c r="C57" t="s">
        <v>329</v>
      </c>
      <c r="D57">
        <v>2</v>
      </c>
      <c r="E57">
        <v>141</v>
      </c>
      <c r="F57">
        <v>644</v>
      </c>
      <c r="G57">
        <v>4.57</v>
      </c>
      <c r="H57">
        <v>4</v>
      </c>
      <c r="I57">
        <v>322</v>
      </c>
      <c r="J57">
        <v>2</v>
      </c>
      <c r="K57">
        <v>0</v>
      </c>
      <c r="L57">
        <v>0</v>
      </c>
    </row>
    <row r="58" spans="2:12" x14ac:dyDescent="0.2">
      <c r="B58">
        <v>53</v>
      </c>
      <c r="C58" t="s">
        <v>158</v>
      </c>
      <c r="D58">
        <v>2</v>
      </c>
      <c r="E58">
        <v>138</v>
      </c>
      <c r="F58">
        <v>649</v>
      </c>
      <c r="G58">
        <v>4.7</v>
      </c>
      <c r="H58">
        <v>6</v>
      </c>
      <c r="I58">
        <v>324.5</v>
      </c>
      <c r="J58">
        <v>0</v>
      </c>
      <c r="K58">
        <v>2</v>
      </c>
      <c r="L58">
        <v>0</v>
      </c>
    </row>
    <row r="59" spans="2:12" x14ac:dyDescent="0.2">
      <c r="B59">
        <v>54</v>
      </c>
      <c r="C59" t="s">
        <v>357</v>
      </c>
      <c r="D59">
        <v>2</v>
      </c>
      <c r="E59">
        <v>144</v>
      </c>
      <c r="F59">
        <v>656</v>
      </c>
      <c r="G59">
        <v>4.5599999999999996</v>
      </c>
      <c r="H59">
        <v>8</v>
      </c>
      <c r="I59">
        <v>328</v>
      </c>
      <c r="J59">
        <v>0</v>
      </c>
      <c r="K59">
        <v>2</v>
      </c>
      <c r="L59">
        <v>0</v>
      </c>
    </row>
    <row r="60" spans="2:12" x14ac:dyDescent="0.2">
      <c r="B60">
        <v>55</v>
      </c>
      <c r="C60" t="s">
        <v>154</v>
      </c>
      <c r="D60">
        <v>2</v>
      </c>
      <c r="E60">
        <v>151</v>
      </c>
      <c r="F60">
        <v>658</v>
      </c>
      <c r="G60">
        <v>4.3600000000000003</v>
      </c>
      <c r="H60">
        <v>5</v>
      </c>
      <c r="I60">
        <v>329</v>
      </c>
      <c r="J60">
        <v>1</v>
      </c>
      <c r="K60">
        <v>1</v>
      </c>
      <c r="L60">
        <v>0</v>
      </c>
    </row>
    <row r="61" spans="2:12" x14ac:dyDescent="0.2">
      <c r="B61">
        <v>56</v>
      </c>
      <c r="C61" t="s">
        <v>379</v>
      </c>
      <c r="D61">
        <v>2</v>
      </c>
      <c r="E61">
        <v>143</v>
      </c>
      <c r="F61">
        <v>659</v>
      </c>
      <c r="G61">
        <v>4.6100000000000003</v>
      </c>
      <c r="H61">
        <v>9</v>
      </c>
      <c r="I61">
        <v>329.5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308</v>
      </c>
      <c r="D62">
        <v>1</v>
      </c>
      <c r="E62">
        <v>77</v>
      </c>
      <c r="F62">
        <v>332</v>
      </c>
      <c r="G62">
        <v>4.3099999999999996</v>
      </c>
      <c r="H62">
        <v>3</v>
      </c>
      <c r="I62">
        <v>332</v>
      </c>
      <c r="J62">
        <v>1</v>
      </c>
      <c r="K62">
        <v>0</v>
      </c>
      <c r="L62">
        <v>0</v>
      </c>
    </row>
    <row r="63" spans="2:12" x14ac:dyDescent="0.2">
      <c r="B63">
        <v>57</v>
      </c>
      <c r="C63" t="s">
        <v>341</v>
      </c>
      <c r="D63">
        <v>1</v>
      </c>
      <c r="E63">
        <v>71</v>
      </c>
      <c r="F63">
        <v>332</v>
      </c>
      <c r="G63">
        <v>4.68</v>
      </c>
      <c r="H63">
        <v>4</v>
      </c>
      <c r="I63">
        <v>332</v>
      </c>
      <c r="J63">
        <v>1</v>
      </c>
      <c r="K63">
        <v>0</v>
      </c>
      <c r="L63">
        <v>0</v>
      </c>
    </row>
    <row r="64" spans="2:12" x14ac:dyDescent="0.2">
      <c r="B64">
        <v>59</v>
      </c>
      <c r="C64" t="s">
        <v>349</v>
      </c>
      <c r="D64">
        <v>2</v>
      </c>
      <c r="E64">
        <v>128</v>
      </c>
      <c r="F64">
        <v>666</v>
      </c>
      <c r="G64">
        <v>5.2</v>
      </c>
      <c r="H64">
        <v>5</v>
      </c>
      <c r="I64">
        <v>333</v>
      </c>
      <c r="J64">
        <v>1</v>
      </c>
      <c r="K64">
        <v>1</v>
      </c>
      <c r="L64">
        <v>0</v>
      </c>
    </row>
    <row r="65" spans="2:12" x14ac:dyDescent="0.2">
      <c r="B65">
        <v>60</v>
      </c>
      <c r="C65" t="s">
        <v>354</v>
      </c>
      <c r="D65">
        <v>2</v>
      </c>
      <c r="E65">
        <v>136</v>
      </c>
      <c r="F65">
        <v>668</v>
      </c>
      <c r="G65">
        <v>4.91</v>
      </c>
      <c r="H65">
        <v>7</v>
      </c>
      <c r="I65">
        <v>334</v>
      </c>
      <c r="J65">
        <v>1</v>
      </c>
      <c r="K65">
        <v>1</v>
      </c>
      <c r="L65">
        <v>0</v>
      </c>
    </row>
    <row r="66" spans="2:12" x14ac:dyDescent="0.2">
      <c r="B66">
        <v>61</v>
      </c>
      <c r="C66" t="s">
        <v>384</v>
      </c>
      <c r="D66">
        <v>2</v>
      </c>
      <c r="E66">
        <v>138</v>
      </c>
      <c r="F66">
        <v>669</v>
      </c>
      <c r="G66">
        <v>4.8499999999999996</v>
      </c>
      <c r="H66">
        <v>7</v>
      </c>
      <c r="I66">
        <v>334.5</v>
      </c>
      <c r="J66">
        <v>1</v>
      </c>
      <c r="K66">
        <v>1</v>
      </c>
      <c r="L66">
        <v>0</v>
      </c>
    </row>
    <row r="67" spans="2:12" x14ac:dyDescent="0.2">
      <c r="B67">
        <v>62</v>
      </c>
      <c r="C67" t="s">
        <v>63</v>
      </c>
      <c r="D67">
        <v>2</v>
      </c>
      <c r="E67">
        <v>144</v>
      </c>
      <c r="F67">
        <v>670</v>
      </c>
      <c r="G67">
        <v>4.6500000000000004</v>
      </c>
      <c r="H67">
        <v>9</v>
      </c>
      <c r="I67">
        <v>335</v>
      </c>
      <c r="J67">
        <v>0</v>
      </c>
      <c r="K67">
        <v>2</v>
      </c>
      <c r="L67">
        <v>0</v>
      </c>
    </row>
    <row r="68" spans="2:12" x14ac:dyDescent="0.2">
      <c r="B68">
        <v>63</v>
      </c>
      <c r="C68" t="s">
        <v>159</v>
      </c>
      <c r="D68">
        <v>1</v>
      </c>
      <c r="E68">
        <v>64</v>
      </c>
      <c r="F68">
        <v>339</v>
      </c>
      <c r="G68">
        <v>5.3</v>
      </c>
      <c r="H68">
        <v>0</v>
      </c>
      <c r="I68">
        <v>339</v>
      </c>
      <c r="J68">
        <v>1</v>
      </c>
      <c r="K68">
        <v>0</v>
      </c>
      <c r="L68">
        <v>0</v>
      </c>
    </row>
    <row r="69" spans="2:12" x14ac:dyDescent="0.2">
      <c r="B69">
        <v>63</v>
      </c>
      <c r="C69" t="s">
        <v>342</v>
      </c>
      <c r="D69">
        <v>2</v>
      </c>
      <c r="E69">
        <v>124</v>
      </c>
      <c r="F69">
        <v>678</v>
      </c>
      <c r="G69">
        <v>5.47</v>
      </c>
      <c r="H69">
        <v>5</v>
      </c>
      <c r="I69">
        <v>339</v>
      </c>
      <c r="J69">
        <v>1</v>
      </c>
      <c r="K69">
        <v>1</v>
      </c>
      <c r="L69">
        <v>0</v>
      </c>
    </row>
    <row r="70" spans="2:12" x14ac:dyDescent="0.2">
      <c r="B70">
        <v>65</v>
      </c>
      <c r="C70" t="s">
        <v>315</v>
      </c>
      <c r="D70">
        <v>2</v>
      </c>
      <c r="E70">
        <v>153</v>
      </c>
      <c r="F70">
        <v>680</v>
      </c>
      <c r="G70">
        <v>4.4400000000000004</v>
      </c>
      <c r="H70">
        <v>5</v>
      </c>
      <c r="I70">
        <v>340</v>
      </c>
      <c r="J70">
        <v>2</v>
      </c>
      <c r="K70">
        <v>0</v>
      </c>
      <c r="L70">
        <v>0</v>
      </c>
    </row>
    <row r="71" spans="2:12" x14ac:dyDescent="0.2">
      <c r="B71">
        <v>66</v>
      </c>
      <c r="C71" t="s">
        <v>327</v>
      </c>
      <c r="D71">
        <v>2</v>
      </c>
      <c r="E71">
        <v>130</v>
      </c>
      <c r="F71">
        <v>687</v>
      </c>
      <c r="G71">
        <v>5.28</v>
      </c>
      <c r="H71">
        <v>2</v>
      </c>
      <c r="I71">
        <v>343.5</v>
      </c>
      <c r="J71">
        <v>1</v>
      </c>
      <c r="K71">
        <v>1</v>
      </c>
      <c r="L71">
        <v>0</v>
      </c>
    </row>
    <row r="72" spans="2:12" x14ac:dyDescent="0.2">
      <c r="B72">
        <v>67</v>
      </c>
      <c r="C72" t="s">
        <v>336</v>
      </c>
      <c r="D72">
        <v>3</v>
      </c>
      <c r="E72">
        <v>223</v>
      </c>
      <c r="F72">
        <v>1034</v>
      </c>
      <c r="G72">
        <v>4.6399999999999997</v>
      </c>
      <c r="H72">
        <v>5</v>
      </c>
      <c r="I72">
        <v>344.67</v>
      </c>
      <c r="J72">
        <v>3</v>
      </c>
      <c r="K72">
        <v>0</v>
      </c>
      <c r="L72">
        <v>0</v>
      </c>
    </row>
    <row r="73" spans="2:12" x14ac:dyDescent="0.2">
      <c r="B73">
        <v>68</v>
      </c>
      <c r="C73" t="s">
        <v>313</v>
      </c>
      <c r="D73">
        <v>3</v>
      </c>
      <c r="E73">
        <v>202</v>
      </c>
      <c r="F73">
        <v>1035</v>
      </c>
      <c r="G73">
        <v>5.12</v>
      </c>
      <c r="H73">
        <v>6</v>
      </c>
      <c r="I73">
        <v>345</v>
      </c>
      <c r="J73">
        <v>1</v>
      </c>
      <c r="K73">
        <v>2</v>
      </c>
      <c r="L73">
        <v>0</v>
      </c>
    </row>
    <row r="74" spans="2:12" x14ac:dyDescent="0.2">
      <c r="B74">
        <v>69</v>
      </c>
      <c r="C74" t="s">
        <v>152</v>
      </c>
      <c r="D74">
        <v>2</v>
      </c>
      <c r="E74">
        <v>140</v>
      </c>
      <c r="F74">
        <v>694</v>
      </c>
      <c r="G74">
        <v>4.96</v>
      </c>
      <c r="H74">
        <v>2</v>
      </c>
      <c r="I74">
        <v>347</v>
      </c>
      <c r="J74">
        <v>1</v>
      </c>
      <c r="K74">
        <v>1</v>
      </c>
      <c r="L74">
        <v>0</v>
      </c>
    </row>
    <row r="75" spans="2:12" x14ac:dyDescent="0.2">
      <c r="B75">
        <v>70</v>
      </c>
      <c r="C75" t="s">
        <v>301</v>
      </c>
      <c r="D75">
        <v>2</v>
      </c>
      <c r="E75">
        <v>140</v>
      </c>
      <c r="F75">
        <v>700</v>
      </c>
      <c r="G75">
        <v>5</v>
      </c>
      <c r="H75">
        <v>4</v>
      </c>
      <c r="I75">
        <v>350</v>
      </c>
      <c r="J75">
        <v>2</v>
      </c>
      <c r="K75">
        <v>0</v>
      </c>
      <c r="L75">
        <v>0</v>
      </c>
    </row>
    <row r="76" spans="2:12" x14ac:dyDescent="0.2">
      <c r="B76">
        <v>71</v>
      </c>
      <c r="C76" t="s">
        <v>321</v>
      </c>
      <c r="D76">
        <v>2</v>
      </c>
      <c r="E76">
        <v>153</v>
      </c>
      <c r="F76">
        <v>708</v>
      </c>
      <c r="G76">
        <v>4.63</v>
      </c>
      <c r="H76">
        <v>6</v>
      </c>
      <c r="I76">
        <v>354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326</v>
      </c>
      <c r="D77">
        <v>2</v>
      </c>
      <c r="E77">
        <v>149</v>
      </c>
      <c r="F77">
        <v>717</v>
      </c>
      <c r="G77">
        <v>4.8099999999999996</v>
      </c>
      <c r="H77">
        <v>4</v>
      </c>
      <c r="I77">
        <v>358.5</v>
      </c>
      <c r="J77">
        <v>2</v>
      </c>
      <c r="K77">
        <v>0</v>
      </c>
      <c r="L77">
        <v>0</v>
      </c>
    </row>
    <row r="78" spans="2:12" x14ac:dyDescent="0.2">
      <c r="B78">
        <v>73</v>
      </c>
      <c r="C78" t="s">
        <v>366</v>
      </c>
      <c r="D78">
        <v>2</v>
      </c>
      <c r="E78">
        <v>156</v>
      </c>
      <c r="F78">
        <v>718</v>
      </c>
      <c r="G78">
        <v>4.5999999999999996</v>
      </c>
      <c r="H78">
        <v>6</v>
      </c>
      <c r="I78">
        <v>359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351</v>
      </c>
      <c r="D79">
        <v>1</v>
      </c>
      <c r="E79">
        <v>69</v>
      </c>
      <c r="F79">
        <v>361</v>
      </c>
      <c r="G79">
        <v>5.23</v>
      </c>
      <c r="H79">
        <v>5</v>
      </c>
      <c r="I79">
        <v>361</v>
      </c>
      <c r="J79">
        <v>0</v>
      </c>
      <c r="K79">
        <v>1</v>
      </c>
      <c r="L79">
        <v>0</v>
      </c>
    </row>
    <row r="80" spans="2:12" x14ac:dyDescent="0.2">
      <c r="B80">
        <v>75</v>
      </c>
      <c r="C80" t="s">
        <v>156</v>
      </c>
      <c r="D80">
        <v>2</v>
      </c>
      <c r="E80">
        <v>163</v>
      </c>
      <c r="F80">
        <v>727</v>
      </c>
      <c r="G80">
        <v>4.46</v>
      </c>
      <c r="H80">
        <v>6</v>
      </c>
      <c r="I80">
        <v>363.5</v>
      </c>
      <c r="J80">
        <v>1</v>
      </c>
      <c r="K80">
        <v>1</v>
      </c>
      <c r="L80">
        <v>0</v>
      </c>
    </row>
    <row r="81" spans="2:12" x14ac:dyDescent="0.2">
      <c r="B81">
        <v>76</v>
      </c>
      <c r="C81" t="s">
        <v>302</v>
      </c>
      <c r="D81">
        <v>3</v>
      </c>
      <c r="E81">
        <v>213</v>
      </c>
      <c r="F81">
        <v>1109</v>
      </c>
      <c r="G81">
        <v>5.21</v>
      </c>
      <c r="H81">
        <v>8</v>
      </c>
      <c r="I81">
        <v>369.67</v>
      </c>
      <c r="J81">
        <v>3</v>
      </c>
      <c r="K81">
        <v>0</v>
      </c>
      <c r="L81">
        <v>0</v>
      </c>
    </row>
    <row r="82" spans="2:12" x14ac:dyDescent="0.2">
      <c r="B82">
        <v>77</v>
      </c>
      <c r="C82" t="s">
        <v>0</v>
      </c>
      <c r="D82">
        <v>2</v>
      </c>
      <c r="E82">
        <v>133</v>
      </c>
      <c r="F82">
        <v>741</v>
      </c>
      <c r="G82">
        <v>5.57</v>
      </c>
      <c r="H82">
        <v>6</v>
      </c>
      <c r="I82">
        <v>370.5</v>
      </c>
      <c r="J82">
        <v>0</v>
      </c>
      <c r="K82">
        <v>2</v>
      </c>
      <c r="L82">
        <v>0</v>
      </c>
    </row>
    <row r="83" spans="2:12" x14ac:dyDescent="0.2">
      <c r="B83">
        <v>78</v>
      </c>
      <c r="C83" t="s">
        <v>293</v>
      </c>
      <c r="D83">
        <v>1</v>
      </c>
      <c r="E83">
        <v>82</v>
      </c>
      <c r="F83">
        <v>372</v>
      </c>
      <c r="G83">
        <v>4.54</v>
      </c>
      <c r="H83">
        <v>2</v>
      </c>
      <c r="I83">
        <v>372</v>
      </c>
      <c r="J83">
        <v>1</v>
      </c>
      <c r="K83">
        <v>0</v>
      </c>
      <c r="L83">
        <v>0</v>
      </c>
    </row>
    <row r="84" spans="2:12" x14ac:dyDescent="0.2">
      <c r="B84">
        <v>79</v>
      </c>
      <c r="C84" t="s">
        <v>331</v>
      </c>
      <c r="D84">
        <v>2</v>
      </c>
      <c r="E84">
        <v>133</v>
      </c>
      <c r="F84">
        <v>745</v>
      </c>
      <c r="G84">
        <v>5.6</v>
      </c>
      <c r="H84">
        <v>5</v>
      </c>
      <c r="I84">
        <v>372.5</v>
      </c>
      <c r="J84">
        <v>1</v>
      </c>
      <c r="K84">
        <v>1</v>
      </c>
      <c r="L84">
        <v>0</v>
      </c>
    </row>
    <row r="85" spans="2:12" x14ac:dyDescent="0.2">
      <c r="B85">
        <v>80</v>
      </c>
      <c r="C85" t="s">
        <v>5</v>
      </c>
      <c r="D85">
        <v>2</v>
      </c>
      <c r="E85">
        <v>120</v>
      </c>
      <c r="F85">
        <v>746</v>
      </c>
      <c r="G85">
        <v>6.22</v>
      </c>
      <c r="H85">
        <v>7</v>
      </c>
      <c r="I85">
        <v>373</v>
      </c>
      <c r="J85">
        <v>0</v>
      </c>
      <c r="K85">
        <v>2</v>
      </c>
      <c r="L85">
        <v>0</v>
      </c>
    </row>
    <row r="86" spans="2:12" x14ac:dyDescent="0.2">
      <c r="B86">
        <v>81</v>
      </c>
      <c r="C86" t="s">
        <v>333</v>
      </c>
      <c r="D86">
        <v>2</v>
      </c>
      <c r="E86">
        <v>163</v>
      </c>
      <c r="F86">
        <v>754</v>
      </c>
      <c r="G86">
        <v>4.63</v>
      </c>
      <c r="H86">
        <v>3</v>
      </c>
      <c r="I86">
        <v>377</v>
      </c>
      <c r="J86">
        <v>2</v>
      </c>
      <c r="K86">
        <v>0</v>
      </c>
      <c r="L86">
        <v>0</v>
      </c>
    </row>
    <row r="87" spans="2:12" x14ac:dyDescent="0.2">
      <c r="B87">
        <v>82</v>
      </c>
      <c r="C87" t="s">
        <v>305</v>
      </c>
      <c r="D87">
        <v>3</v>
      </c>
      <c r="E87">
        <v>232</v>
      </c>
      <c r="F87">
        <v>1133</v>
      </c>
      <c r="G87">
        <v>4.88</v>
      </c>
      <c r="H87">
        <v>9</v>
      </c>
      <c r="I87">
        <v>377.67</v>
      </c>
      <c r="J87">
        <v>1</v>
      </c>
      <c r="K87">
        <v>2</v>
      </c>
      <c r="L87">
        <v>0</v>
      </c>
    </row>
    <row r="88" spans="2:12" x14ac:dyDescent="0.2">
      <c r="B88">
        <v>83</v>
      </c>
      <c r="C88" t="s">
        <v>298</v>
      </c>
      <c r="D88">
        <v>2</v>
      </c>
      <c r="E88">
        <v>150</v>
      </c>
      <c r="F88">
        <v>761</v>
      </c>
      <c r="G88">
        <v>5.07</v>
      </c>
      <c r="H88">
        <v>5</v>
      </c>
      <c r="I88">
        <v>380.5</v>
      </c>
      <c r="J88">
        <v>2</v>
      </c>
      <c r="K88">
        <v>0</v>
      </c>
      <c r="L88">
        <v>0</v>
      </c>
    </row>
    <row r="89" spans="2:12" x14ac:dyDescent="0.2">
      <c r="B89">
        <v>84</v>
      </c>
      <c r="C89" t="s">
        <v>389</v>
      </c>
      <c r="D89">
        <v>2</v>
      </c>
      <c r="E89">
        <v>133</v>
      </c>
      <c r="F89">
        <v>777</v>
      </c>
      <c r="G89">
        <v>5.84</v>
      </c>
      <c r="H89">
        <v>10</v>
      </c>
      <c r="I89">
        <v>388.5</v>
      </c>
      <c r="J89">
        <v>1</v>
      </c>
      <c r="K89">
        <v>1</v>
      </c>
      <c r="L89">
        <v>0</v>
      </c>
    </row>
    <row r="90" spans="2:12" x14ac:dyDescent="0.2">
      <c r="B90">
        <v>85</v>
      </c>
      <c r="C90" t="s">
        <v>340</v>
      </c>
      <c r="D90">
        <v>2</v>
      </c>
      <c r="E90">
        <v>142</v>
      </c>
      <c r="F90">
        <v>781</v>
      </c>
      <c r="G90">
        <v>5.5</v>
      </c>
      <c r="H90">
        <v>4</v>
      </c>
      <c r="I90">
        <v>390.5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385</v>
      </c>
      <c r="D91">
        <v>1</v>
      </c>
      <c r="E91">
        <v>81</v>
      </c>
      <c r="F91">
        <v>396</v>
      </c>
      <c r="G91">
        <v>4.8899999999999997</v>
      </c>
      <c r="H91">
        <v>3</v>
      </c>
      <c r="I91">
        <v>396</v>
      </c>
      <c r="J91">
        <v>0</v>
      </c>
      <c r="K91">
        <v>1</v>
      </c>
      <c r="L91">
        <v>0</v>
      </c>
    </row>
    <row r="92" spans="2:12" x14ac:dyDescent="0.2">
      <c r="B92">
        <v>87</v>
      </c>
      <c r="C92" t="s">
        <v>390</v>
      </c>
      <c r="D92">
        <v>1</v>
      </c>
      <c r="E92">
        <v>82</v>
      </c>
      <c r="F92">
        <v>397</v>
      </c>
      <c r="G92">
        <v>4.84</v>
      </c>
      <c r="H92">
        <v>1</v>
      </c>
      <c r="I92">
        <v>397</v>
      </c>
      <c r="J92">
        <v>1</v>
      </c>
      <c r="K92">
        <v>0</v>
      </c>
      <c r="L92">
        <v>0</v>
      </c>
    </row>
    <row r="93" spans="2:12" x14ac:dyDescent="0.2">
      <c r="B93">
        <v>88</v>
      </c>
      <c r="C93" t="s">
        <v>382</v>
      </c>
      <c r="D93">
        <v>3</v>
      </c>
      <c r="E93">
        <v>218</v>
      </c>
      <c r="F93">
        <v>1196</v>
      </c>
      <c r="G93">
        <v>5.49</v>
      </c>
      <c r="H93">
        <v>14</v>
      </c>
      <c r="I93">
        <v>398.67</v>
      </c>
      <c r="J93">
        <v>0</v>
      </c>
      <c r="K93">
        <v>3</v>
      </c>
      <c r="L93">
        <v>0</v>
      </c>
    </row>
    <row r="94" spans="2:12" x14ac:dyDescent="0.2">
      <c r="B94">
        <v>89</v>
      </c>
      <c r="C94" t="s">
        <v>155</v>
      </c>
      <c r="D94">
        <v>2</v>
      </c>
      <c r="E94">
        <v>151</v>
      </c>
      <c r="F94">
        <v>803</v>
      </c>
      <c r="G94">
        <v>5.32</v>
      </c>
      <c r="H94">
        <v>8</v>
      </c>
      <c r="I94">
        <v>401.5</v>
      </c>
      <c r="J94">
        <v>1</v>
      </c>
      <c r="K94">
        <v>1</v>
      </c>
      <c r="L94">
        <v>0</v>
      </c>
    </row>
    <row r="95" spans="2:12" x14ac:dyDescent="0.2">
      <c r="B95">
        <v>90</v>
      </c>
      <c r="C95" t="s">
        <v>316</v>
      </c>
      <c r="D95">
        <v>3</v>
      </c>
      <c r="E95">
        <v>230</v>
      </c>
      <c r="F95">
        <v>1206</v>
      </c>
      <c r="G95">
        <v>5.24</v>
      </c>
      <c r="H95">
        <v>8</v>
      </c>
      <c r="I95">
        <v>402</v>
      </c>
      <c r="J95">
        <v>3</v>
      </c>
      <c r="K95">
        <v>0</v>
      </c>
      <c r="L95">
        <v>0</v>
      </c>
    </row>
    <row r="96" spans="2:12" x14ac:dyDescent="0.2">
      <c r="B96">
        <v>91</v>
      </c>
      <c r="C96" t="s">
        <v>145</v>
      </c>
      <c r="D96">
        <v>2</v>
      </c>
      <c r="E96">
        <v>129</v>
      </c>
      <c r="F96">
        <v>806</v>
      </c>
      <c r="G96">
        <v>6.25</v>
      </c>
      <c r="H96">
        <v>6</v>
      </c>
      <c r="I96">
        <v>403</v>
      </c>
      <c r="J96">
        <v>2</v>
      </c>
      <c r="K96">
        <v>0</v>
      </c>
      <c r="L96">
        <v>0</v>
      </c>
    </row>
    <row r="97" spans="2:12" x14ac:dyDescent="0.2">
      <c r="B97">
        <v>92</v>
      </c>
      <c r="C97" t="s">
        <v>150</v>
      </c>
      <c r="D97">
        <v>2</v>
      </c>
      <c r="E97">
        <v>153</v>
      </c>
      <c r="F97">
        <v>814</v>
      </c>
      <c r="G97">
        <v>5.32</v>
      </c>
      <c r="H97">
        <v>10</v>
      </c>
      <c r="I97">
        <v>407</v>
      </c>
      <c r="J97">
        <v>0</v>
      </c>
      <c r="K97">
        <v>2</v>
      </c>
      <c r="L97">
        <v>0</v>
      </c>
    </row>
    <row r="98" spans="2:12" x14ac:dyDescent="0.2">
      <c r="B98">
        <v>93</v>
      </c>
      <c r="C98" t="s">
        <v>310</v>
      </c>
      <c r="D98">
        <v>2</v>
      </c>
      <c r="E98">
        <v>140</v>
      </c>
      <c r="F98">
        <v>829</v>
      </c>
      <c r="G98">
        <v>5.92</v>
      </c>
      <c r="H98">
        <v>8</v>
      </c>
      <c r="I98">
        <v>414.5</v>
      </c>
      <c r="J98">
        <v>1</v>
      </c>
      <c r="K98">
        <v>1</v>
      </c>
      <c r="L98">
        <v>0</v>
      </c>
    </row>
    <row r="99" spans="2:12" x14ac:dyDescent="0.2">
      <c r="B99">
        <v>94</v>
      </c>
      <c r="C99" t="s">
        <v>151</v>
      </c>
      <c r="D99">
        <v>2</v>
      </c>
      <c r="E99">
        <v>151</v>
      </c>
      <c r="F99">
        <v>839</v>
      </c>
      <c r="G99">
        <v>5.56</v>
      </c>
      <c r="H99">
        <v>9</v>
      </c>
      <c r="I99">
        <v>419.5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374</v>
      </c>
      <c r="D100">
        <v>2</v>
      </c>
      <c r="E100">
        <v>142</v>
      </c>
      <c r="F100">
        <v>856</v>
      </c>
      <c r="G100">
        <v>6.03</v>
      </c>
      <c r="H100">
        <v>6</v>
      </c>
      <c r="I100">
        <v>428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146</v>
      </c>
      <c r="D101">
        <v>2</v>
      </c>
      <c r="E101">
        <v>145</v>
      </c>
      <c r="F101">
        <v>857</v>
      </c>
      <c r="G101">
        <v>5.91</v>
      </c>
      <c r="H101">
        <v>6</v>
      </c>
      <c r="I101">
        <v>428.5</v>
      </c>
      <c r="J101">
        <v>0</v>
      </c>
      <c r="K101">
        <v>2</v>
      </c>
      <c r="L101">
        <v>0</v>
      </c>
    </row>
    <row r="102" spans="2:12" x14ac:dyDescent="0.2">
      <c r="B102">
        <v>97</v>
      </c>
      <c r="C102" t="s">
        <v>363</v>
      </c>
      <c r="D102">
        <v>2</v>
      </c>
      <c r="E102">
        <v>132</v>
      </c>
      <c r="F102">
        <v>861</v>
      </c>
      <c r="G102">
        <v>6.52</v>
      </c>
      <c r="H102">
        <v>11</v>
      </c>
      <c r="I102">
        <v>430.5</v>
      </c>
      <c r="J102">
        <v>0</v>
      </c>
      <c r="K102">
        <v>2</v>
      </c>
      <c r="L102">
        <v>0</v>
      </c>
    </row>
    <row r="103" spans="2:12" x14ac:dyDescent="0.2">
      <c r="B103">
        <v>98</v>
      </c>
      <c r="C103" t="s">
        <v>371</v>
      </c>
      <c r="D103">
        <v>2</v>
      </c>
      <c r="E103">
        <v>146</v>
      </c>
      <c r="F103">
        <v>864</v>
      </c>
      <c r="G103">
        <v>5.92</v>
      </c>
      <c r="H103">
        <v>6</v>
      </c>
      <c r="I103">
        <v>432</v>
      </c>
      <c r="J103">
        <v>0</v>
      </c>
      <c r="K103">
        <v>2</v>
      </c>
      <c r="L103">
        <v>0</v>
      </c>
    </row>
    <row r="104" spans="2:12" x14ac:dyDescent="0.2">
      <c r="B104">
        <v>99</v>
      </c>
      <c r="C104" t="s">
        <v>161</v>
      </c>
      <c r="D104">
        <v>2</v>
      </c>
      <c r="E104">
        <v>144</v>
      </c>
      <c r="F104">
        <v>865</v>
      </c>
      <c r="G104">
        <v>6.01</v>
      </c>
      <c r="H104">
        <v>10</v>
      </c>
      <c r="I104">
        <v>432.5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391</v>
      </c>
      <c r="D105">
        <v>2</v>
      </c>
      <c r="E105">
        <v>122</v>
      </c>
      <c r="F105">
        <v>879</v>
      </c>
      <c r="G105">
        <v>7.2</v>
      </c>
      <c r="H105">
        <v>10</v>
      </c>
      <c r="I105">
        <v>439.5</v>
      </c>
      <c r="J105">
        <v>0</v>
      </c>
      <c r="K105">
        <v>2</v>
      </c>
      <c r="L105">
        <v>0</v>
      </c>
    </row>
    <row r="106" spans="2:12" x14ac:dyDescent="0.2">
      <c r="B106">
        <v>101</v>
      </c>
      <c r="C106" t="s">
        <v>149</v>
      </c>
      <c r="D106">
        <v>2</v>
      </c>
      <c r="E106">
        <v>176</v>
      </c>
      <c r="F106">
        <v>880</v>
      </c>
      <c r="G106">
        <v>5</v>
      </c>
      <c r="H106">
        <v>5</v>
      </c>
      <c r="I106">
        <v>440</v>
      </c>
      <c r="J106">
        <v>1</v>
      </c>
      <c r="K106">
        <v>1</v>
      </c>
      <c r="L106">
        <v>0</v>
      </c>
    </row>
    <row r="107" spans="2:12" x14ac:dyDescent="0.2">
      <c r="B107">
        <v>102</v>
      </c>
      <c r="C107" t="s">
        <v>356</v>
      </c>
      <c r="D107">
        <v>2</v>
      </c>
      <c r="E107">
        <v>141</v>
      </c>
      <c r="F107">
        <v>882</v>
      </c>
      <c r="G107">
        <v>6.26</v>
      </c>
      <c r="H107">
        <v>10</v>
      </c>
      <c r="I107">
        <v>441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338</v>
      </c>
      <c r="D108">
        <v>2</v>
      </c>
      <c r="E108">
        <v>159</v>
      </c>
      <c r="F108">
        <v>900</v>
      </c>
      <c r="G108">
        <v>5.66</v>
      </c>
      <c r="H108">
        <v>10</v>
      </c>
      <c r="I108">
        <v>450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328</v>
      </c>
      <c r="D109">
        <v>1</v>
      </c>
      <c r="E109">
        <v>80</v>
      </c>
      <c r="F109">
        <v>453</v>
      </c>
      <c r="G109">
        <v>5.66</v>
      </c>
      <c r="H109">
        <v>4</v>
      </c>
      <c r="I109">
        <v>453</v>
      </c>
      <c r="J109">
        <v>1</v>
      </c>
      <c r="K109">
        <v>0</v>
      </c>
      <c r="L109">
        <v>0</v>
      </c>
    </row>
    <row r="110" spans="2:12" x14ac:dyDescent="0.2">
      <c r="B110">
        <v>105</v>
      </c>
      <c r="C110" t="s">
        <v>372</v>
      </c>
      <c r="D110">
        <v>2</v>
      </c>
      <c r="E110">
        <v>155</v>
      </c>
      <c r="F110">
        <v>913</v>
      </c>
      <c r="G110">
        <v>5.89</v>
      </c>
      <c r="H110">
        <v>7</v>
      </c>
      <c r="I110">
        <v>456.5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360</v>
      </c>
      <c r="D111">
        <v>2</v>
      </c>
      <c r="E111">
        <v>147</v>
      </c>
      <c r="F111">
        <v>938</v>
      </c>
      <c r="G111">
        <v>6.38</v>
      </c>
      <c r="H111">
        <v>10</v>
      </c>
      <c r="I111">
        <v>469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4</v>
      </c>
      <c r="D112">
        <v>1</v>
      </c>
      <c r="E112">
        <v>87</v>
      </c>
      <c r="F112">
        <v>471</v>
      </c>
      <c r="G112">
        <v>5.41</v>
      </c>
      <c r="H112">
        <v>3</v>
      </c>
      <c r="I112">
        <v>471</v>
      </c>
      <c r="J112">
        <v>0</v>
      </c>
      <c r="K112">
        <v>1</v>
      </c>
      <c r="L112">
        <v>0</v>
      </c>
    </row>
    <row r="113" spans="2:12" x14ac:dyDescent="0.2">
      <c r="B113">
        <v>108</v>
      </c>
      <c r="C113" t="s">
        <v>15</v>
      </c>
      <c r="D113">
        <v>2</v>
      </c>
      <c r="E113">
        <v>153</v>
      </c>
      <c r="F113">
        <v>965</v>
      </c>
      <c r="G113">
        <v>6.31</v>
      </c>
      <c r="H113">
        <v>9</v>
      </c>
      <c r="I113">
        <v>482.5</v>
      </c>
      <c r="J113">
        <v>0</v>
      </c>
      <c r="K113">
        <v>2</v>
      </c>
      <c r="L113">
        <v>0</v>
      </c>
    </row>
    <row r="114" spans="2:12" x14ac:dyDescent="0.2">
      <c r="B114">
        <v>108</v>
      </c>
      <c r="C114" t="s">
        <v>383</v>
      </c>
      <c r="D114">
        <v>2</v>
      </c>
      <c r="E114">
        <v>148</v>
      </c>
      <c r="F114">
        <v>965</v>
      </c>
      <c r="G114">
        <v>6.52</v>
      </c>
      <c r="H114">
        <v>5</v>
      </c>
      <c r="I114">
        <v>482.5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364</v>
      </c>
      <c r="D115">
        <v>2</v>
      </c>
      <c r="E115">
        <v>156</v>
      </c>
      <c r="F115">
        <v>968</v>
      </c>
      <c r="G115">
        <v>6.21</v>
      </c>
      <c r="H115">
        <v>7</v>
      </c>
      <c r="I115">
        <v>484</v>
      </c>
      <c r="J115">
        <v>1</v>
      </c>
      <c r="K115">
        <v>1</v>
      </c>
      <c r="L115">
        <v>0</v>
      </c>
    </row>
    <row r="116" spans="2:12" x14ac:dyDescent="0.2">
      <c r="B116">
        <v>111</v>
      </c>
      <c r="C116" t="s">
        <v>48</v>
      </c>
      <c r="D116">
        <v>2</v>
      </c>
      <c r="E116">
        <v>161</v>
      </c>
      <c r="F116">
        <v>986</v>
      </c>
      <c r="G116">
        <v>6.12</v>
      </c>
      <c r="H116">
        <v>8</v>
      </c>
      <c r="I116">
        <v>493</v>
      </c>
      <c r="J116">
        <v>1</v>
      </c>
      <c r="K116">
        <v>1</v>
      </c>
      <c r="L116">
        <v>0</v>
      </c>
    </row>
    <row r="117" spans="2:12" x14ac:dyDescent="0.2">
      <c r="B117">
        <v>112</v>
      </c>
      <c r="C117" t="s">
        <v>14</v>
      </c>
      <c r="D117">
        <v>2</v>
      </c>
      <c r="E117">
        <v>149</v>
      </c>
      <c r="F117">
        <v>1021</v>
      </c>
      <c r="G117">
        <v>6.85</v>
      </c>
      <c r="H117">
        <v>16</v>
      </c>
      <c r="I117">
        <v>510.5</v>
      </c>
      <c r="J117">
        <v>0</v>
      </c>
      <c r="K117">
        <v>2</v>
      </c>
      <c r="L117">
        <v>0</v>
      </c>
    </row>
    <row r="118" spans="2:12" x14ac:dyDescent="0.2">
      <c r="B118">
        <v>113</v>
      </c>
      <c r="C118" t="s">
        <v>361</v>
      </c>
      <c r="D118">
        <v>2</v>
      </c>
      <c r="E118">
        <v>152</v>
      </c>
      <c r="F118">
        <v>1035</v>
      </c>
      <c r="G118">
        <v>6.81</v>
      </c>
      <c r="H118">
        <v>9</v>
      </c>
      <c r="I118">
        <v>517.5</v>
      </c>
      <c r="J118">
        <v>0</v>
      </c>
      <c r="K118">
        <v>2</v>
      </c>
      <c r="L118">
        <v>0</v>
      </c>
    </row>
    <row r="119" spans="2:12" x14ac:dyDescent="0.2">
      <c r="B119">
        <v>114</v>
      </c>
      <c r="C119" t="s">
        <v>375</v>
      </c>
      <c r="D119">
        <v>3</v>
      </c>
      <c r="E119">
        <v>230</v>
      </c>
      <c r="F119">
        <v>1767</v>
      </c>
      <c r="G119">
        <v>7.68</v>
      </c>
      <c r="H119">
        <v>22</v>
      </c>
      <c r="I119">
        <v>589</v>
      </c>
      <c r="J119">
        <v>0</v>
      </c>
      <c r="K119">
        <v>3</v>
      </c>
      <c r="L119">
        <v>0</v>
      </c>
    </row>
    <row r="120" spans="2:12" x14ac:dyDescent="0.2">
      <c r="B120">
        <v>115</v>
      </c>
      <c r="C120" t="s">
        <v>306</v>
      </c>
      <c r="D120">
        <v>1</v>
      </c>
      <c r="E120">
        <v>71</v>
      </c>
      <c r="F120">
        <v>602</v>
      </c>
      <c r="G120">
        <v>8.48</v>
      </c>
      <c r="H120">
        <v>3</v>
      </c>
      <c r="I120">
        <v>602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P120"/>
  <sheetViews>
    <sheetView topLeftCell="A6" workbookViewId="0">
      <selection activeCell="C37" sqref="C6:M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6" width="4.28515625" customWidth="1"/>
    <col min="7" max="7" width="4.42578125" customWidth="1"/>
    <col min="8" max="9" width="5.28515625" customWidth="1"/>
    <col min="10" max="10" width="12.85546875" bestFit="1" customWidth="1"/>
    <col min="11" max="11" width="2.7109375" customWidth="1"/>
    <col min="12" max="12" width="6.28515625" customWidth="1"/>
    <col min="13" max="13" width="7.4257812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132</v>
      </c>
      <c r="J3" t="s">
        <v>133</v>
      </c>
    </row>
    <row r="5" spans="2:16" x14ac:dyDescent="0.2">
      <c r="B5" t="s">
        <v>134</v>
      </c>
      <c r="C5" t="s">
        <v>135</v>
      </c>
      <c r="D5" t="s">
        <v>136</v>
      </c>
      <c r="E5" t="s">
        <v>140</v>
      </c>
      <c r="F5" t="s">
        <v>174</v>
      </c>
      <c r="G5" t="s">
        <v>175</v>
      </c>
      <c r="H5" t="s">
        <v>176</v>
      </c>
      <c r="I5" t="s">
        <v>177</v>
      </c>
      <c r="J5" t="s">
        <v>178</v>
      </c>
      <c r="K5" t="s">
        <v>179</v>
      </c>
      <c r="L5" t="s">
        <v>173</v>
      </c>
      <c r="M5" t="s">
        <v>182</v>
      </c>
      <c r="N5" t="s">
        <v>142</v>
      </c>
      <c r="O5" t="s">
        <v>143</v>
      </c>
      <c r="P5" t="s">
        <v>144</v>
      </c>
    </row>
    <row r="6" spans="2:16" x14ac:dyDescent="0.2">
      <c r="B6">
        <v>1</v>
      </c>
      <c r="C6" t="s">
        <v>347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2:16" x14ac:dyDescent="0.2">
      <c r="B7">
        <v>1</v>
      </c>
      <c r="C7" t="s">
        <v>12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2:16" x14ac:dyDescent="0.2">
      <c r="B8">
        <v>3</v>
      </c>
      <c r="C8" t="s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3</v>
      </c>
      <c r="M8">
        <v>3</v>
      </c>
      <c r="N8">
        <v>1</v>
      </c>
      <c r="O8">
        <v>0</v>
      </c>
      <c r="P8">
        <v>0</v>
      </c>
    </row>
    <row r="9" spans="2:16" x14ac:dyDescent="0.2">
      <c r="B9">
        <v>4</v>
      </c>
      <c r="C9" t="s">
        <v>147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3.5</v>
      </c>
      <c r="N9">
        <v>2</v>
      </c>
      <c r="O9">
        <v>0</v>
      </c>
      <c r="P9">
        <v>0</v>
      </c>
    </row>
    <row r="10" spans="2:16" x14ac:dyDescent="0.2">
      <c r="B10">
        <v>5</v>
      </c>
      <c r="C10" t="s">
        <v>344</v>
      </c>
      <c r="D10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10</v>
      </c>
      <c r="M10">
        <v>5</v>
      </c>
      <c r="N10">
        <v>2</v>
      </c>
      <c r="O10">
        <v>0</v>
      </c>
      <c r="P10">
        <v>0</v>
      </c>
    </row>
    <row r="11" spans="2:16" x14ac:dyDescent="0.2">
      <c r="B11">
        <v>5</v>
      </c>
      <c r="C11" t="s">
        <v>299</v>
      </c>
      <c r="D11">
        <v>2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10</v>
      </c>
      <c r="M11">
        <v>5</v>
      </c>
      <c r="N11">
        <v>2</v>
      </c>
      <c r="O11">
        <v>0</v>
      </c>
      <c r="P11">
        <v>0</v>
      </c>
    </row>
    <row r="12" spans="2:16" x14ac:dyDescent="0.2">
      <c r="B12">
        <v>7</v>
      </c>
      <c r="C12" t="s">
        <v>289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6</v>
      </c>
      <c r="N12">
        <v>1</v>
      </c>
      <c r="O12">
        <v>0</v>
      </c>
      <c r="P12">
        <v>0</v>
      </c>
    </row>
    <row r="13" spans="2:16" x14ac:dyDescent="0.2">
      <c r="B13">
        <v>7</v>
      </c>
      <c r="C13" t="s">
        <v>292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12</v>
      </c>
      <c r="M13">
        <v>6</v>
      </c>
      <c r="N13">
        <v>2</v>
      </c>
      <c r="O13">
        <v>0</v>
      </c>
      <c r="P13">
        <v>0</v>
      </c>
    </row>
    <row r="14" spans="2:16" x14ac:dyDescent="0.2">
      <c r="B14">
        <v>9</v>
      </c>
      <c r="C14" t="s">
        <v>387</v>
      </c>
      <c r="D14">
        <v>2</v>
      </c>
      <c r="E14">
        <v>1</v>
      </c>
      <c r="F14">
        <v>1</v>
      </c>
      <c r="G14">
        <v>0</v>
      </c>
      <c r="H14">
        <v>0</v>
      </c>
      <c r="I14">
        <v>0</v>
      </c>
      <c r="J14">
        <v>2</v>
      </c>
      <c r="K14">
        <v>0</v>
      </c>
      <c r="L14">
        <v>13</v>
      </c>
      <c r="M14">
        <v>6.5</v>
      </c>
      <c r="N14">
        <v>2</v>
      </c>
      <c r="O14">
        <v>0</v>
      </c>
      <c r="P14">
        <v>0</v>
      </c>
    </row>
    <row r="15" spans="2:16" x14ac:dyDescent="0.2">
      <c r="B15">
        <v>10</v>
      </c>
      <c r="C15" t="s">
        <v>320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7</v>
      </c>
      <c r="N15">
        <v>1</v>
      </c>
      <c r="O15">
        <v>0</v>
      </c>
      <c r="P15">
        <v>0</v>
      </c>
    </row>
    <row r="16" spans="2:16" x14ac:dyDescent="0.2">
      <c r="B16">
        <v>10</v>
      </c>
      <c r="C16" t="s">
        <v>304</v>
      </c>
      <c r="D16">
        <v>3</v>
      </c>
      <c r="E16">
        <v>3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21</v>
      </c>
      <c r="M16">
        <v>7</v>
      </c>
      <c r="N16">
        <v>3</v>
      </c>
      <c r="O16">
        <v>0</v>
      </c>
      <c r="P16">
        <v>0</v>
      </c>
    </row>
    <row r="17" spans="2:16" x14ac:dyDescent="0.2">
      <c r="B17">
        <v>10</v>
      </c>
      <c r="C17" t="s">
        <v>324</v>
      </c>
      <c r="D17">
        <v>2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14</v>
      </c>
      <c r="M17">
        <v>7</v>
      </c>
      <c r="N17">
        <v>2</v>
      </c>
      <c r="O17">
        <v>0</v>
      </c>
      <c r="P17">
        <v>0</v>
      </c>
    </row>
    <row r="18" spans="2:16" x14ac:dyDescent="0.2">
      <c r="B18">
        <v>13</v>
      </c>
      <c r="C18" t="s">
        <v>159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9</v>
      </c>
      <c r="M18">
        <v>9</v>
      </c>
      <c r="N18">
        <v>1</v>
      </c>
      <c r="O18">
        <v>0</v>
      </c>
      <c r="P18">
        <v>0</v>
      </c>
    </row>
    <row r="19" spans="2:16" x14ac:dyDescent="0.2">
      <c r="B19">
        <v>14</v>
      </c>
      <c r="C19" t="s">
        <v>348</v>
      </c>
      <c r="D19">
        <v>2</v>
      </c>
      <c r="E19">
        <v>3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19</v>
      </c>
      <c r="M19">
        <v>9.5</v>
      </c>
      <c r="N19">
        <v>2</v>
      </c>
      <c r="O19">
        <v>0</v>
      </c>
      <c r="P19">
        <v>0</v>
      </c>
    </row>
    <row r="20" spans="2:16" x14ac:dyDescent="0.2">
      <c r="B20">
        <v>15</v>
      </c>
      <c r="C20" t="s">
        <v>295</v>
      </c>
      <c r="D20">
        <v>2</v>
      </c>
      <c r="E20">
        <v>3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20</v>
      </c>
      <c r="M20">
        <v>10</v>
      </c>
      <c r="N20">
        <v>2</v>
      </c>
      <c r="O20">
        <v>0</v>
      </c>
      <c r="P20">
        <v>0</v>
      </c>
    </row>
    <row r="21" spans="2:16" x14ac:dyDescent="0.2">
      <c r="B21">
        <v>15</v>
      </c>
      <c r="C21" t="s">
        <v>314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10</v>
      </c>
      <c r="M21">
        <v>10</v>
      </c>
      <c r="N21">
        <v>1</v>
      </c>
      <c r="O21">
        <v>0</v>
      </c>
      <c r="P21">
        <v>0</v>
      </c>
    </row>
    <row r="22" spans="2:16" x14ac:dyDescent="0.2">
      <c r="B22">
        <v>15</v>
      </c>
      <c r="C22" t="s">
        <v>152</v>
      </c>
      <c r="D22">
        <v>2</v>
      </c>
      <c r="E22">
        <v>2</v>
      </c>
      <c r="F22">
        <v>2</v>
      </c>
      <c r="G22">
        <v>0</v>
      </c>
      <c r="H22">
        <v>0</v>
      </c>
      <c r="I22">
        <v>0</v>
      </c>
      <c r="J22">
        <v>2</v>
      </c>
      <c r="K22">
        <v>0</v>
      </c>
      <c r="L22">
        <v>20</v>
      </c>
      <c r="M22">
        <v>10</v>
      </c>
      <c r="N22">
        <v>1</v>
      </c>
      <c r="O22">
        <v>1</v>
      </c>
      <c r="P22">
        <v>0</v>
      </c>
    </row>
    <row r="23" spans="2:16" x14ac:dyDescent="0.2">
      <c r="B23">
        <v>15</v>
      </c>
      <c r="C23" t="s">
        <v>290</v>
      </c>
      <c r="D23">
        <v>2</v>
      </c>
      <c r="E23">
        <v>3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  <c r="M23">
        <v>10</v>
      </c>
      <c r="N23">
        <v>2</v>
      </c>
      <c r="O23">
        <v>0</v>
      </c>
      <c r="P23">
        <v>0</v>
      </c>
    </row>
    <row r="24" spans="2:16" x14ac:dyDescent="0.2">
      <c r="B24">
        <v>19</v>
      </c>
      <c r="C24" t="s">
        <v>291</v>
      </c>
      <c r="D24">
        <v>3</v>
      </c>
      <c r="E24">
        <v>4</v>
      </c>
      <c r="F24">
        <v>4</v>
      </c>
      <c r="G24">
        <v>0</v>
      </c>
      <c r="H24">
        <v>0</v>
      </c>
      <c r="I24">
        <v>0</v>
      </c>
      <c r="J24">
        <v>1</v>
      </c>
      <c r="K24">
        <v>0</v>
      </c>
      <c r="L24">
        <v>31</v>
      </c>
      <c r="M24">
        <v>10.3</v>
      </c>
      <c r="N24">
        <v>3</v>
      </c>
      <c r="O24">
        <v>0</v>
      </c>
      <c r="P24">
        <v>0</v>
      </c>
    </row>
    <row r="25" spans="2:16" x14ac:dyDescent="0.2">
      <c r="B25">
        <v>20</v>
      </c>
      <c r="C25" t="s">
        <v>318</v>
      </c>
      <c r="D25">
        <v>2</v>
      </c>
      <c r="E25">
        <v>3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21</v>
      </c>
      <c r="M25">
        <v>10.5</v>
      </c>
      <c r="N25">
        <v>2</v>
      </c>
      <c r="O25">
        <v>0</v>
      </c>
      <c r="P25">
        <v>0</v>
      </c>
    </row>
    <row r="26" spans="2:16" x14ac:dyDescent="0.2">
      <c r="B26">
        <v>20</v>
      </c>
      <c r="C26" t="s">
        <v>300</v>
      </c>
      <c r="D26">
        <v>2</v>
      </c>
      <c r="E26">
        <v>3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21</v>
      </c>
      <c r="M26">
        <v>10.5</v>
      </c>
      <c r="N26">
        <v>2</v>
      </c>
      <c r="O26">
        <v>0</v>
      </c>
      <c r="P26">
        <v>0</v>
      </c>
    </row>
    <row r="27" spans="2:16" x14ac:dyDescent="0.2">
      <c r="B27">
        <v>22</v>
      </c>
      <c r="C27" t="s">
        <v>322</v>
      </c>
      <c r="D27">
        <v>2</v>
      </c>
      <c r="E27">
        <v>2</v>
      </c>
      <c r="F27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22</v>
      </c>
      <c r="M27">
        <v>11</v>
      </c>
      <c r="N27">
        <v>2</v>
      </c>
      <c r="O27">
        <v>0</v>
      </c>
      <c r="P27">
        <v>0</v>
      </c>
    </row>
    <row r="28" spans="2:16" x14ac:dyDescent="0.2">
      <c r="B28">
        <v>23</v>
      </c>
      <c r="C28" t="s">
        <v>323</v>
      </c>
      <c r="D28">
        <v>2</v>
      </c>
      <c r="E28">
        <v>2</v>
      </c>
      <c r="F28">
        <v>2</v>
      </c>
      <c r="G28">
        <v>0</v>
      </c>
      <c r="H28">
        <v>0</v>
      </c>
      <c r="I28">
        <v>0</v>
      </c>
      <c r="J28">
        <v>3</v>
      </c>
      <c r="K28">
        <v>0</v>
      </c>
      <c r="L28">
        <v>23</v>
      </c>
      <c r="M28">
        <v>11.5</v>
      </c>
      <c r="N28">
        <v>1</v>
      </c>
      <c r="O28">
        <v>1</v>
      </c>
      <c r="P28">
        <v>0</v>
      </c>
    </row>
    <row r="29" spans="2:16" x14ac:dyDescent="0.2">
      <c r="B29">
        <v>24</v>
      </c>
      <c r="C29" t="s">
        <v>390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12</v>
      </c>
      <c r="M29">
        <v>12</v>
      </c>
      <c r="N29">
        <v>1</v>
      </c>
      <c r="O29">
        <v>0</v>
      </c>
      <c r="P29">
        <v>0</v>
      </c>
    </row>
    <row r="30" spans="2:16" x14ac:dyDescent="0.2">
      <c r="B30">
        <v>24</v>
      </c>
      <c r="C30" t="s">
        <v>325</v>
      </c>
      <c r="D30">
        <v>3</v>
      </c>
      <c r="E30">
        <v>4</v>
      </c>
      <c r="F30">
        <v>2</v>
      </c>
      <c r="G30">
        <v>1</v>
      </c>
      <c r="H30">
        <v>0</v>
      </c>
      <c r="I30">
        <v>0</v>
      </c>
      <c r="J30">
        <v>2</v>
      </c>
      <c r="K30">
        <v>1</v>
      </c>
      <c r="L30">
        <v>36</v>
      </c>
      <c r="M30">
        <v>12</v>
      </c>
      <c r="N30">
        <v>2</v>
      </c>
      <c r="O30">
        <v>1</v>
      </c>
      <c r="P30">
        <v>0</v>
      </c>
    </row>
    <row r="31" spans="2:16" x14ac:dyDescent="0.2">
      <c r="B31">
        <v>26</v>
      </c>
      <c r="C31" t="s">
        <v>380</v>
      </c>
      <c r="D31">
        <v>2</v>
      </c>
      <c r="E31">
        <v>4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26</v>
      </c>
      <c r="M31">
        <v>13</v>
      </c>
      <c r="N31">
        <v>1</v>
      </c>
      <c r="O31">
        <v>1</v>
      </c>
      <c r="P31">
        <v>0</v>
      </c>
    </row>
    <row r="32" spans="2:16" x14ac:dyDescent="0.2">
      <c r="B32">
        <v>27</v>
      </c>
      <c r="C32" t="s">
        <v>297</v>
      </c>
      <c r="D32">
        <v>3</v>
      </c>
      <c r="E32">
        <v>5</v>
      </c>
      <c r="F32">
        <v>4</v>
      </c>
      <c r="G32">
        <v>0</v>
      </c>
      <c r="H32">
        <v>0</v>
      </c>
      <c r="I32">
        <v>0</v>
      </c>
      <c r="J32">
        <v>2</v>
      </c>
      <c r="K32">
        <v>0</v>
      </c>
      <c r="L32">
        <v>40</v>
      </c>
      <c r="M32">
        <v>13.3</v>
      </c>
      <c r="N32">
        <v>3</v>
      </c>
      <c r="O32">
        <v>0</v>
      </c>
      <c r="P32">
        <v>0</v>
      </c>
    </row>
    <row r="33" spans="2:16" x14ac:dyDescent="0.2">
      <c r="B33">
        <v>28</v>
      </c>
      <c r="C33" t="s">
        <v>329</v>
      </c>
      <c r="D33">
        <v>2</v>
      </c>
      <c r="E33">
        <v>4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13.5</v>
      </c>
      <c r="N33">
        <v>2</v>
      </c>
      <c r="O33">
        <v>0</v>
      </c>
      <c r="P33">
        <v>0</v>
      </c>
    </row>
    <row r="34" spans="2:16" x14ac:dyDescent="0.2">
      <c r="B34">
        <v>28</v>
      </c>
      <c r="C34" t="s">
        <v>317</v>
      </c>
      <c r="D34">
        <v>2</v>
      </c>
      <c r="E34">
        <v>4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27</v>
      </c>
      <c r="M34">
        <v>13.5</v>
      </c>
      <c r="N34">
        <v>2</v>
      </c>
      <c r="O34">
        <v>0</v>
      </c>
      <c r="P34">
        <v>0</v>
      </c>
    </row>
    <row r="35" spans="2:16" x14ac:dyDescent="0.2">
      <c r="B35">
        <v>28</v>
      </c>
      <c r="C35" t="s">
        <v>362</v>
      </c>
      <c r="D35">
        <v>2</v>
      </c>
      <c r="E35">
        <v>4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27</v>
      </c>
      <c r="M35">
        <v>13.5</v>
      </c>
      <c r="N35">
        <v>2</v>
      </c>
      <c r="O35">
        <v>0</v>
      </c>
      <c r="P35">
        <v>0</v>
      </c>
    </row>
    <row r="36" spans="2:16" x14ac:dyDescent="0.2">
      <c r="B36">
        <v>31</v>
      </c>
      <c r="C36" t="s">
        <v>336</v>
      </c>
      <c r="D36">
        <v>3</v>
      </c>
      <c r="E36">
        <v>5</v>
      </c>
      <c r="F36">
        <v>3</v>
      </c>
      <c r="G36">
        <v>1</v>
      </c>
      <c r="H36">
        <v>0</v>
      </c>
      <c r="I36">
        <v>0</v>
      </c>
      <c r="J36">
        <v>2</v>
      </c>
      <c r="K36">
        <v>0</v>
      </c>
      <c r="L36">
        <v>41</v>
      </c>
      <c r="M36">
        <v>13.7</v>
      </c>
      <c r="N36">
        <v>3</v>
      </c>
      <c r="O36">
        <v>0</v>
      </c>
      <c r="P36">
        <v>0</v>
      </c>
    </row>
    <row r="37" spans="2:16" x14ac:dyDescent="0.2">
      <c r="B37">
        <v>32</v>
      </c>
      <c r="C37" t="s">
        <v>153</v>
      </c>
      <c r="D37">
        <v>1</v>
      </c>
      <c r="E37">
        <v>2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14</v>
      </c>
      <c r="M37">
        <v>14</v>
      </c>
      <c r="N37">
        <v>1</v>
      </c>
      <c r="O37">
        <v>0</v>
      </c>
      <c r="P37">
        <v>0</v>
      </c>
    </row>
    <row r="38" spans="2:16" x14ac:dyDescent="0.2">
      <c r="B38">
        <v>32</v>
      </c>
      <c r="C38" t="s">
        <v>307</v>
      </c>
      <c r="D38">
        <v>1</v>
      </c>
      <c r="E38">
        <v>2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14</v>
      </c>
      <c r="M38">
        <v>14</v>
      </c>
      <c r="N38">
        <v>1</v>
      </c>
      <c r="O38">
        <v>0</v>
      </c>
      <c r="P38">
        <v>0</v>
      </c>
    </row>
    <row r="39" spans="2:16" x14ac:dyDescent="0.2">
      <c r="B39">
        <v>32</v>
      </c>
      <c r="C39" t="s">
        <v>303</v>
      </c>
      <c r="D39">
        <v>1</v>
      </c>
      <c r="E39">
        <v>2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14</v>
      </c>
      <c r="M39">
        <v>14</v>
      </c>
      <c r="N39">
        <v>1</v>
      </c>
      <c r="O39">
        <v>0</v>
      </c>
      <c r="P39">
        <v>0</v>
      </c>
    </row>
    <row r="40" spans="2:16" x14ac:dyDescent="0.2">
      <c r="B40">
        <v>35</v>
      </c>
      <c r="C40" t="s">
        <v>327</v>
      </c>
      <c r="D40">
        <v>2</v>
      </c>
      <c r="E40">
        <v>2</v>
      </c>
      <c r="F40">
        <v>2</v>
      </c>
      <c r="G40">
        <v>0</v>
      </c>
      <c r="H40">
        <v>0</v>
      </c>
      <c r="I40">
        <v>0</v>
      </c>
      <c r="J40">
        <v>5</v>
      </c>
      <c r="K40">
        <v>0</v>
      </c>
      <c r="L40">
        <v>29</v>
      </c>
      <c r="M40">
        <v>14.5</v>
      </c>
      <c r="N40">
        <v>1</v>
      </c>
      <c r="O40">
        <v>1</v>
      </c>
      <c r="P40">
        <v>0</v>
      </c>
    </row>
    <row r="41" spans="2:16" x14ac:dyDescent="0.2">
      <c r="B41">
        <v>35</v>
      </c>
      <c r="C41" t="s">
        <v>352</v>
      </c>
      <c r="D41">
        <v>2</v>
      </c>
      <c r="E41">
        <v>4</v>
      </c>
      <c r="F41">
        <v>2</v>
      </c>
      <c r="G41">
        <v>0</v>
      </c>
      <c r="H41">
        <v>0</v>
      </c>
      <c r="I41">
        <v>0</v>
      </c>
      <c r="J41">
        <v>1</v>
      </c>
      <c r="K41">
        <v>0</v>
      </c>
      <c r="L41">
        <v>29</v>
      </c>
      <c r="M41">
        <v>14.5</v>
      </c>
      <c r="N41">
        <v>2</v>
      </c>
      <c r="O41">
        <v>0</v>
      </c>
      <c r="P41">
        <v>0</v>
      </c>
    </row>
    <row r="42" spans="2:16" x14ac:dyDescent="0.2">
      <c r="B42">
        <v>35</v>
      </c>
      <c r="C42" t="s">
        <v>333</v>
      </c>
      <c r="D42">
        <v>2</v>
      </c>
      <c r="E42">
        <v>3</v>
      </c>
      <c r="F42">
        <v>2</v>
      </c>
      <c r="G42">
        <v>0</v>
      </c>
      <c r="H42">
        <v>0</v>
      </c>
      <c r="I42">
        <v>0</v>
      </c>
      <c r="J42">
        <v>3</v>
      </c>
      <c r="K42">
        <v>0</v>
      </c>
      <c r="L42">
        <v>29</v>
      </c>
      <c r="M42">
        <v>14.5</v>
      </c>
      <c r="N42">
        <v>2</v>
      </c>
      <c r="O42">
        <v>0</v>
      </c>
      <c r="P42">
        <v>0</v>
      </c>
    </row>
    <row r="43" spans="2:16" x14ac:dyDescent="0.2">
      <c r="B43">
        <v>38</v>
      </c>
      <c r="C43" t="s">
        <v>330</v>
      </c>
      <c r="D43">
        <v>2</v>
      </c>
      <c r="E43">
        <v>4</v>
      </c>
      <c r="F43">
        <v>4</v>
      </c>
      <c r="G43">
        <v>0</v>
      </c>
      <c r="H43">
        <v>0</v>
      </c>
      <c r="I43">
        <v>0</v>
      </c>
      <c r="J43">
        <v>1</v>
      </c>
      <c r="K43">
        <v>0</v>
      </c>
      <c r="L43">
        <v>31</v>
      </c>
      <c r="M43">
        <v>15.5</v>
      </c>
      <c r="N43">
        <v>1</v>
      </c>
      <c r="O43">
        <v>1</v>
      </c>
      <c r="P43">
        <v>0</v>
      </c>
    </row>
    <row r="44" spans="2:16" x14ac:dyDescent="0.2">
      <c r="B44">
        <v>38</v>
      </c>
      <c r="C44" t="s">
        <v>326</v>
      </c>
      <c r="D44">
        <v>2</v>
      </c>
      <c r="E44">
        <v>4</v>
      </c>
      <c r="F44">
        <v>4</v>
      </c>
      <c r="G44">
        <v>0</v>
      </c>
      <c r="H44">
        <v>0</v>
      </c>
      <c r="I44">
        <v>0</v>
      </c>
      <c r="J44">
        <v>1</v>
      </c>
      <c r="K44">
        <v>0</v>
      </c>
      <c r="L44">
        <v>31</v>
      </c>
      <c r="M44">
        <v>15.5</v>
      </c>
      <c r="N44">
        <v>2</v>
      </c>
      <c r="O44">
        <v>0</v>
      </c>
      <c r="P44">
        <v>0</v>
      </c>
    </row>
    <row r="45" spans="2:16" x14ac:dyDescent="0.2">
      <c r="B45">
        <v>40</v>
      </c>
      <c r="C45" t="s">
        <v>386</v>
      </c>
      <c r="D45">
        <v>2</v>
      </c>
      <c r="E45">
        <v>3</v>
      </c>
      <c r="F45">
        <v>1</v>
      </c>
      <c r="G45">
        <v>1</v>
      </c>
      <c r="H45">
        <v>0</v>
      </c>
      <c r="I45">
        <v>0</v>
      </c>
      <c r="J45">
        <v>3</v>
      </c>
      <c r="K45">
        <v>1</v>
      </c>
      <c r="L45">
        <v>32</v>
      </c>
      <c r="M45">
        <v>16</v>
      </c>
      <c r="N45">
        <v>1</v>
      </c>
      <c r="O45">
        <v>1</v>
      </c>
      <c r="P45">
        <v>0</v>
      </c>
    </row>
    <row r="46" spans="2:16" x14ac:dyDescent="0.2">
      <c r="B46">
        <v>41</v>
      </c>
      <c r="C46" t="s">
        <v>148</v>
      </c>
      <c r="D46">
        <v>2</v>
      </c>
      <c r="E46">
        <v>4</v>
      </c>
      <c r="F46">
        <v>4</v>
      </c>
      <c r="G46">
        <v>0</v>
      </c>
      <c r="H46">
        <v>0</v>
      </c>
      <c r="I46">
        <v>0</v>
      </c>
      <c r="J46">
        <v>2</v>
      </c>
      <c r="K46">
        <v>0</v>
      </c>
      <c r="L46">
        <v>34</v>
      </c>
      <c r="M46">
        <v>17</v>
      </c>
      <c r="N46">
        <v>1</v>
      </c>
      <c r="O46">
        <v>1</v>
      </c>
      <c r="P46">
        <v>0</v>
      </c>
    </row>
    <row r="47" spans="2:16" x14ac:dyDescent="0.2">
      <c r="B47">
        <v>41</v>
      </c>
      <c r="C47" t="s">
        <v>301</v>
      </c>
      <c r="D47">
        <v>2</v>
      </c>
      <c r="E47">
        <v>4</v>
      </c>
      <c r="F47">
        <v>4</v>
      </c>
      <c r="G47">
        <v>0</v>
      </c>
      <c r="H47">
        <v>0</v>
      </c>
      <c r="I47">
        <v>0</v>
      </c>
      <c r="J47">
        <v>2</v>
      </c>
      <c r="K47">
        <v>0</v>
      </c>
      <c r="L47">
        <v>34</v>
      </c>
      <c r="M47">
        <v>17</v>
      </c>
      <c r="N47">
        <v>2</v>
      </c>
      <c r="O47">
        <v>0</v>
      </c>
      <c r="P47">
        <v>0</v>
      </c>
    </row>
    <row r="48" spans="2:16" x14ac:dyDescent="0.2">
      <c r="B48">
        <v>43</v>
      </c>
      <c r="C48" t="s">
        <v>377</v>
      </c>
      <c r="D48">
        <v>2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35</v>
      </c>
      <c r="M48">
        <v>17.5</v>
      </c>
      <c r="N48">
        <v>1</v>
      </c>
      <c r="O48">
        <v>1</v>
      </c>
      <c r="P48">
        <v>0</v>
      </c>
    </row>
    <row r="49" spans="2:16" x14ac:dyDescent="0.2">
      <c r="B49">
        <v>44</v>
      </c>
      <c r="C49" t="s">
        <v>309</v>
      </c>
      <c r="D49">
        <v>3</v>
      </c>
      <c r="E49">
        <v>7</v>
      </c>
      <c r="F49">
        <v>5</v>
      </c>
      <c r="G49">
        <v>0</v>
      </c>
      <c r="H49">
        <v>0</v>
      </c>
      <c r="I49">
        <v>0</v>
      </c>
      <c r="J49">
        <v>2</v>
      </c>
      <c r="K49">
        <v>0</v>
      </c>
      <c r="L49">
        <v>53</v>
      </c>
      <c r="M49">
        <v>17.7</v>
      </c>
      <c r="N49">
        <v>2</v>
      </c>
      <c r="O49">
        <v>1</v>
      </c>
      <c r="P49">
        <v>0</v>
      </c>
    </row>
    <row r="50" spans="2:16" x14ac:dyDescent="0.2">
      <c r="B50">
        <v>45</v>
      </c>
      <c r="C50" t="s">
        <v>367</v>
      </c>
      <c r="D50">
        <v>2</v>
      </c>
      <c r="E50">
        <v>3</v>
      </c>
      <c r="F50">
        <v>3</v>
      </c>
      <c r="G50">
        <v>0</v>
      </c>
      <c r="H50">
        <v>0</v>
      </c>
      <c r="I50">
        <v>0</v>
      </c>
      <c r="J50">
        <v>5</v>
      </c>
      <c r="K50">
        <v>0</v>
      </c>
      <c r="L50">
        <v>36</v>
      </c>
      <c r="M50">
        <v>18</v>
      </c>
      <c r="N50">
        <v>1</v>
      </c>
      <c r="O50">
        <v>1</v>
      </c>
      <c r="P50">
        <v>0</v>
      </c>
    </row>
    <row r="51" spans="2:16" x14ac:dyDescent="0.2">
      <c r="B51">
        <v>45</v>
      </c>
      <c r="C51" t="s">
        <v>294</v>
      </c>
      <c r="D51">
        <v>2</v>
      </c>
      <c r="E51">
        <v>4</v>
      </c>
      <c r="F51">
        <v>3</v>
      </c>
      <c r="G51">
        <v>0</v>
      </c>
      <c r="H51">
        <v>0</v>
      </c>
      <c r="I51">
        <v>0</v>
      </c>
      <c r="J51">
        <v>3</v>
      </c>
      <c r="K51">
        <v>0</v>
      </c>
      <c r="L51">
        <v>36</v>
      </c>
      <c r="M51">
        <v>18</v>
      </c>
      <c r="N51">
        <v>1</v>
      </c>
      <c r="O51">
        <v>1</v>
      </c>
      <c r="P51">
        <v>0</v>
      </c>
    </row>
    <row r="52" spans="2:16" x14ac:dyDescent="0.2">
      <c r="B52">
        <v>45</v>
      </c>
      <c r="C52" t="s">
        <v>293</v>
      </c>
      <c r="D52">
        <v>1</v>
      </c>
      <c r="E52">
        <v>2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18</v>
      </c>
      <c r="M52">
        <v>18</v>
      </c>
      <c r="N52">
        <v>1</v>
      </c>
      <c r="O52">
        <v>0</v>
      </c>
      <c r="P52">
        <v>0</v>
      </c>
    </row>
    <row r="53" spans="2:16" x14ac:dyDescent="0.2">
      <c r="B53">
        <v>48</v>
      </c>
      <c r="C53" t="s">
        <v>340</v>
      </c>
      <c r="D53">
        <v>2</v>
      </c>
      <c r="E53">
        <v>4</v>
      </c>
      <c r="F53">
        <v>4</v>
      </c>
      <c r="G53">
        <v>0</v>
      </c>
      <c r="H53">
        <v>0</v>
      </c>
      <c r="I53">
        <v>0</v>
      </c>
      <c r="J53">
        <v>3</v>
      </c>
      <c r="K53">
        <v>0</v>
      </c>
      <c r="L53">
        <v>37</v>
      </c>
      <c r="M53">
        <v>18.5</v>
      </c>
      <c r="N53">
        <v>1</v>
      </c>
      <c r="O53">
        <v>1</v>
      </c>
      <c r="P53">
        <v>0</v>
      </c>
    </row>
    <row r="54" spans="2:16" x14ac:dyDescent="0.2">
      <c r="B54">
        <v>49</v>
      </c>
      <c r="C54" t="s">
        <v>313</v>
      </c>
      <c r="D54">
        <v>3</v>
      </c>
      <c r="E54">
        <v>6</v>
      </c>
      <c r="F54">
        <v>6</v>
      </c>
      <c r="G54">
        <v>0</v>
      </c>
      <c r="H54">
        <v>0</v>
      </c>
      <c r="I54">
        <v>0</v>
      </c>
      <c r="J54">
        <v>4</v>
      </c>
      <c r="K54">
        <v>1</v>
      </c>
      <c r="L54">
        <v>56</v>
      </c>
      <c r="M54">
        <v>18.7</v>
      </c>
      <c r="N54">
        <v>1</v>
      </c>
      <c r="O54">
        <v>2</v>
      </c>
      <c r="P54">
        <v>0</v>
      </c>
    </row>
    <row r="55" spans="2:16" x14ac:dyDescent="0.2">
      <c r="B55">
        <v>50</v>
      </c>
      <c r="C55" t="s">
        <v>298</v>
      </c>
      <c r="D55">
        <v>2</v>
      </c>
      <c r="E55">
        <v>5</v>
      </c>
      <c r="F55">
        <v>5</v>
      </c>
      <c r="G55">
        <v>0</v>
      </c>
      <c r="H55">
        <v>0</v>
      </c>
      <c r="I55">
        <v>0</v>
      </c>
      <c r="J55">
        <v>1</v>
      </c>
      <c r="K55">
        <v>0</v>
      </c>
      <c r="L55">
        <v>38</v>
      </c>
      <c r="M55">
        <v>19</v>
      </c>
      <c r="N55">
        <v>2</v>
      </c>
      <c r="O55">
        <v>0</v>
      </c>
      <c r="P55">
        <v>0</v>
      </c>
    </row>
    <row r="56" spans="2:16" x14ac:dyDescent="0.2">
      <c r="B56">
        <v>50</v>
      </c>
      <c r="C56" t="s">
        <v>154</v>
      </c>
      <c r="D56">
        <v>2</v>
      </c>
      <c r="E56">
        <v>5</v>
      </c>
      <c r="F56">
        <v>5</v>
      </c>
      <c r="G56">
        <v>0</v>
      </c>
      <c r="H56">
        <v>0</v>
      </c>
      <c r="I56">
        <v>0</v>
      </c>
      <c r="J56">
        <v>1</v>
      </c>
      <c r="K56">
        <v>0</v>
      </c>
      <c r="L56">
        <v>38</v>
      </c>
      <c r="M56">
        <v>19</v>
      </c>
      <c r="N56">
        <v>1</v>
      </c>
      <c r="O56">
        <v>1</v>
      </c>
      <c r="P56">
        <v>0</v>
      </c>
    </row>
    <row r="57" spans="2:16" x14ac:dyDescent="0.2">
      <c r="B57">
        <v>52</v>
      </c>
      <c r="C57" t="s">
        <v>316</v>
      </c>
      <c r="D57">
        <v>3</v>
      </c>
      <c r="E57">
        <v>8</v>
      </c>
      <c r="F57">
        <v>7</v>
      </c>
      <c r="G57">
        <v>0</v>
      </c>
      <c r="H57">
        <v>0</v>
      </c>
      <c r="I57">
        <v>0</v>
      </c>
      <c r="J57">
        <v>1</v>
      </c>
      <c r="K57">
        <v>0</v>
      </c>
      <c r="L57">
        <v>58</v>
      </c>
      <c r="M57">
        <v>19.3</v>
      </c>
      <c r="N57">
        <v>3</v>
      </c>
      <c r="O57">
        <v>0</v>
      </c>
      <c r="P57">
        <v>0</v>
      </c>
    </row>
    <row r="58" spans="2:16" x14ac:dyDescent="0.2">
      <c r="B58">
        <v>53</v>
      </c>
      <c r="C58" t="s">
        <v>315</v>
      </c>
      <c r="D58">
        <v>2</v>
      </c>
      <c r="E58">
        <v>5</v>
      </c>
      <c r="F58">
        <v>4</v>
      </c>
      <c r="G58">
        <v>1</v>
      </c>
      <c r="H58">
        <v>0</v>
      </c>
      <c r="I58">
        <v>0</v>
      </c>
      <c r="J58">
        <v>1</v>
      </c>
      <c r="K58">
        <v>0</v>
      </c>
      <c r="L58">
        <v>39</v>
      </c>
      <c r="M58">
        <v>19.5</v>
      </c>
      <c r="N58">
        <v>2</v>
      </c>
      <c r="O58">
        <v>0</v>
      </c>
      <c r="P58">
        <v>0</v>
      </c>
    </row>
    <row r="59" spans="2:16" x14ac:dyDescent="0.2">
      <c r="B59">
        <v>54</v>
      </c>
      <c r="C59" t="s">
        <v>353</v>
      </c>
      <c r="D59">
        <v>2</v>
      </c>
      <c r="E59">
        <v>5</v>
      </c>
      <c r="F59">
        <v>4</v>
      </c>
      <c r="G59">
        <v>0</v>
      </c>
      <c r="H59">
        <v>0</v>
      </c>
      <c r="I59">
        <v>0</v>
      </c>
      <c r="J59">
        <v>2</v>
      </c>
      <c r="K59">
        <v>0</v>
      </c>
      <c r="L59">
        <v>40</v>
      </c>
      <c r="M59">
        <v>20</v>
      </c>
      <c r="N59">
        <v>1</v>
      </c>
      <c r="O59">
        <v>1</v>
      </c>
      <c r="P59">
        <v>0</v>
      </c>
    </row>
    <row r="60" spans="2:16" x14ac:dyDescent="0.2">
      <c r="B60">
        <v>54</v>
      </c>
      <c r="C60" t="s">
        <v>365</v>
      </c>
      <c r="D60">
        <v>2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</v>
      </c>
      <c r="L60">
        <v>40</v>
      </c>
      <c r="M60">
        <v>20</v>
      </c>
      <c r="N60">
        <v>1</v>
      </c>
      <c r="O60">
        <v>1</v>
      </c>
      <c r="P60">
        <v>0</v>
      </c>
    </row>
    <row r="61" spans="2:16" x14ac:dyDescent="0.2">
      <c r="B61">
        <v>54</v>
      </c>
      <c r="C61" t="s">
        <v>346</v>
      </c>
      <c r="D61">
        <v>2</v>
      </c>
      <c r="E61">
        <v>4</v>
      </c>
      <c r="F61">
        <v>4</v>
      </c>
      <c r="G61">
        <v>0</v>
      </c>
      <c r="H61">
        <v>0</v>
      </c>
      <c r="I61">
        <v>0</v>
      </c>
      <c r="J61">
        <v>4</v>
      </c>
      <c r="K61">
        <v>0</v>
      </c>
      <c r="L61">
        <v>40</v>
      </c>
      <c r="M61">
        <v>20</v>
      </c>
      <c r="N61">
        <v>1</v>
      </c>
      <c r="O61">
        <v>1</v>
      </c>
      <c r="P61">
        <v>0</v>
      </c>
    </row>
    <row r="62" spans="2:16" x14ac:dyDescent="0.2">
      <c r="B62">
        <v>57</v>
      </c>
      <c r="C62" t="s">
        <v>339</v>
      </c>
      <c r="D62">
        <v>2</v>
      </c>
      <c r="E62">
        <v>5</v>
      </c>
      <c r="F62">
        <v>5</v>
      </c>
      <c r="G62">
        <v>0</v>
      </c>
      <c r="H62">
        <v>0</v>
      </c>
      <c r="I62">
        <v>0</v>
      </c>
      <c r="J62">
        <v>2</v>
      </c>
      <c r="K62">
        <v>0</v>
      </c>
      <c r="L62">
        <v>41</v>
      </c>
      <c r="M62">
        <v>20.5</v>
      </c>
      <c r="N62">
        <v>1</v>
      </c>
      <c r="O62">
        <v>1</v>
      </c>
      <c r="P62">
        <v>0</v>
      </c>
    </row>
    <row r="63" spans="2:16" x14ac:dyDescent="0.2">
      <c r="B63">
        <v>58</v>
      </c>
      <c r="C63" t="s">
        <v>158</v>
      </c>
      <c r="D63">
        <v>2</v>
      </c>
      <c r="E63">
        <v>6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42</v>
      </c>
      <c r="M63">
        <v>21</v>
      </c>
      <c r="N63">
        <v>0</v>
      </c>
      <c r="O63">
        <v>2</v>
      </c>
      <c r="P63">
        <v>0</v>
      </c>
    </row>
    <row r="64" spans="2:16" x14ac:dyDescent="0.2">
      <c r="B64">
        <v>58</v>
      </c>
      <c r="C64" t="s">
        <v>358</v>
      </c>
      <c r="D64">
        <v>2</v>
      </c>
      <c r="E64">
        <v>4</v>
      </c>
      <c r="F64">
        <v>3</v>
      </c>
      <c r="G64">
        <v>0</v>
      </c>
      <c r="H64">
        <v>0</v>
      </c>
      <c r="I64">
        <v>0</v>
      </c>
      <c r="J64">
        <v>5</v>
      </c>
      <c r="K64">
        <v>0</v>
      </c>
      <c r="L64">
        <v>42</v>
      </c>
      <c r="M64">
        <v>21</v>
      </c>
      <c r="N64">
        <v>1</v>
      </c>
      <c r="O64">
        <v>1</v>
      </c>
      <c r="P64">
        <v>0</v>
      </c>
    </row>
    <row r="65" spans="2:16" x14ac:dyDescent="0.2">
      <c r="B65">
        <v>58</v>
      </c>
      <c r="C65" t="s">
        <v>337</v>
      </c>
      <c r="D65">
        <v>1</v>
      </c>
      <c r="E65">
        <v>3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21</v>
      </c>
      <c r="M65">
        <v>21</v>
      </c>
      <c r="N65">
        <v>1</v>
      </c>
      <c r="O65">
        <v>0</v>
      </c>
      <c r="P65">
        <v>0</v>
      </c>
    </row>
    <row r="66" spans="2:16" x14ac:dyDescent="0.2">
      <c r="B66">
        <v>58</v>
      </c>
      <c r="C66" t="s">
        <v>374</v>
      </c>
      <c r="D66">
        <v>2</v>
      </c>
      <c r="E66">
        <v>6</v>
      </c>
      <c r="F66">
        <v>4</v>
      </c>
      <c r="G66">
        <v>1</v>
      </c>
      <c r="H66">
        <v>0</v>
      </c>
      <c r="I66">
        <v>0</v>
      </c>
      <c r="J66">
        <v>0</v>
      </c>
      <c r="K66">
        <v>0</v>
      </c>
      <c r="L66">
        <v>42</v>
      </c>
      <c r="M66">
        <v>21</v>
      </c>
      <c r="N66">
        <v>1</v>
      </c>
      <c r="O66">
        <v>1</v>
      </c>
      <c r="P66">
        <v>0</v>
      </c>
    </row>
    <row r="67" spans="2:16" x14ac:dyDescent="0.2">
      <c r="B67">
        <v>58</v>
      </c>
      <c r="C67" t="s">
        <v>331</v>
      </c>
      <c r="D67">
        <v>2</v>
      </c>
      <c r="E67">
        <v>5</v>
      </c>
      <c r="F67">
        <v>3</v>
      </c>
      <c r="G67">
        <v>0</v>
      </c>
      <c r="H67">
        <v>0</v>
      </c>
      <c r="I67">
        <v>0</v>
      </c>
      <c r="J67">
        <v>3</v>
      </c>
      <c r="K67">
        <v>0</v>
      </c>
      <c r="L67">
        <v>42</v>
      </c>
      <c r="M67">
        <v>21</v>
      </c>
      <c r="N67">
        <v>1</v>
      </c>
      <c r="O67">
        <v>1</v>
      </c>
      <c r="P67">
        <v>0</v>
      </c>
    </row>
    <row r="68" spans="2:16" x14ac:dyDescent="0.2">
      <c r="B68">
        <v>58</v>
      </c>
      <c r="C68" t="s">
        <v>385</v>
      </c>
      <c r="D68">
        <v>1</v>
      </c>
      <c r="E68">
        <v>3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21</v>
      </c>
      <c r="M68">
        <v>21</v>
      </c>
      <c r="N68">
        <v>0</v>
      </c>
      <c r="O68">
        <v>1</v>
      </c>
      <c r="P68">
        <v>0</v>
      </c>
    </row>
    <row r="69" spans="2:16" x14ac:dyDescent="0.2">
      <c r="B69">
        <v>64</v>
      </c>
      <c r="C69" t="s">
        <v>342</v>
      </c>
      <c r="D69">
        <v>2</v>
      </c>
      <c r="E69">
        <v>5</v>
      </c>
      <c r="F69">
        <v>2</v>
      </c>
      <c r="G69">
        <v>1</v>
      </c>
      <c r="H69">
        <v>0</v>
      </c>
      <c r="I69">
        <v>0</v>
      </c>
      <c r="J69">
        <v>3</v>
      </c>
      <c r="K69">
        <v>0</v>
      </c>
      <c r="L69">
        <v>43</v>
      </c>
      <c r="M69">
        <v>21.5</v>
      </c>
      <c r="N69">
        <v>1</v>
      </c>
      <c r="O69">
        <v>1</v>
      </c>
      <c r="P69">
        <v>0</v>
      </c>
    </row>
    <row r="70" spans="2:16" x14ac:dyDescent="0.2">
      <c r="B70">
        <v>65</v>
      </c>
      <c r="C70" t="s">
        <v>349</v>
      </c>
      <c r="D70">
        <v>2</v>
      </c>
      <c r="E70">
        <v>5</v>
      </c>
      <c r="F70">
        <v>5</v>
      </c>
      <c r="G70">
        <v>0</v>
      </c>
      <c r="H70">
        <v>0</v>
      </c>
      <c r="I70">
        <v>0</v>
      </c>
      <c r="J70">
        <v>3</v>
      </c>
      <c r="K70">
        <v>0</v>
      </c>
      <c r="L70">
        <v>44</v>
      </c>
      <c r="M70">
        <v>22</v>
      </c>
      <c r="N70">
        <v>1</v>
      </c>
      <c r="O70">
        <v>1</v>
      </c>
      <c r="P70">
        <v>0</v>
      </c>
    </row>
    <row r="71" spans="2:16" x14ac:dyDescent="0.2">
      <c r="B71">
        <v>65</v>
      </c>
      <c r="C71" t="s">
        <v>319</v>
      </c>
      <c r="D71">
        <v>2</v>
      </c>
      <c r="E71">
        <v>5</v>
      </c>
      <c r="F71">
        <v>3</v>
      </c>
      <c r="G71">
        <v>1</v>
      </c>
      <c r="H71">
        <v>0</v>
      </c>
      <c r="I71">
        <v>0</v>
      </c>
      <c r="J71">
        <v>3</v>
      </c>
      <c r="K71">
        <v>0</v>
      </c>
      <c r="L71">
        <v>44</v>
      </c>
      <c r="M71">
        <v>22</v>
      </c>
      <c r="N71">
        <v>2</v>
      </c>
      <c r="O71">
        <v>0</v>
      </c>
      <c r="P71">
        <v>0</v>
      </c>
    </row>
    <row r="72" spans="2:16" x14ac:dyDescent="0.2">
      <c r="B72">
        <v>65</v>
      </c>
      <c r="C72" t="s">
        <v>308</v>
      </c>
      <c r="D72">
        <v>1</v>
      </c>
      <c r="E72">
        <v>3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22</v>
      </c>
      <c r="M72">
        <v>22</v>
      </c>
      <c r="N72">
        <v>1</v>
      </c>
      <c r="O72">
        <v>0</v>
      </c>
      <c r="P72">
        <v>0</v>
      </c>
    </row>
    <row r="73" spans="2:16" x14ac:dyDescent="0.2">
      <c r="B73">
        <v>65</v>
      </c>
      <c r="C73" t="s">
        <v>157</v>
      </c>
      <c r="D73">
        <v>2</v>
      </c>
      <c r="E73">
        <v>5</v>
      </c>
      <c r="F73">
        <v>5</v>
      </c>
      <c r="G73">
        <v>0</v>
      </c>
      <c r="H73">
        <v>0</v>
      </c>
      <c r="I73">
        <v>0</v>
      </c>
      <c r="J73">
        <v>3</v>
      </c>
      <c r="K73">
        <v>0</v>
      </c>
      <c r="L73">
        <v>44</v>
      </c>
      <c r="M73">
        <v>22</v>
      </c>
      <c r="N73">
        <v>1</v>
      </c>
      <c r="O73">
        <v>1</v>
      </c>
      <c r="P73">
        <v>0</v>
      </c>
    </row>
    <row r="74" spans="2:16" x14ac:dyDescent="0.2">
      <c r="B74">
        <v>65</v>
      </c>
      <c r="C74" t="s">
        <v>302</v>
      </c>
      <c r="D74">
        <v>3</v>
      </c>
      <c r="E74">
        <v>8</v>
      </c>
      <c r="F74">
        <v>6</v>
      </c>
      <c r="G74">
        <v>0</v>
      </c>
      <c r="H74">
        <v>0</v>
      </c>
      <c r="I74">
        <v>0</v>
      </c>
      <c r="J74">
        <v>4</v>
      </c>
      <c r="K74">
        <v>0</v>
      </c>
      <c r="L74">
        <v>66</v>
      </c>
      <c r="M74">
        <v>22</v>
      </c>
      <c r="N74">
        <v>3</v>
      </c>
      <c r="O74">
        <v>0</v>
      </c>
      <c r="P74">
        <v>0</v>
      </c>
    </row>
    <row r="75" spans="2:16" x14ac:dyDescent="0.2">
      <c r="B75">
        <v>70</v>
      </c>
      <c r="C75" t="s">
        <v>149</v>
      </c>
      <c r="D75">
        <v>2</v>
      </c>
      <c r="E75">
        <v>5</v>
      </c>
      <c r="F75">
        <v>4</v>
      </c>
      <c r="G75">
        <v>0</v>
      </c>
      <c r="H75">
        <v>0</v>
      </c>
      <c r="I75">
        <v>0</v>
      </c>
      <c r="J75">
        <v>3</v>
      </c>
      <c r="K75">
        <v>1</v>
      </c>
      <c r="L75">
        <v>45</v>
      </c>
      <c r="M75">
        <v>22.5</v>
      </c>
      <c r="N75">
        <v>1</v>
      </c>
      <c r="O75">
        <v>1</v>
      </c>
      <c r="P75">
        <v>0</v>
      </c>
    </row>
    <row r="76" spans="2:16" x14ac:dyDescent="0.2">
      <c r="B76">
        <v>70</v>
      </c>
      <c r="C76" t="s">
        <v>145</v>
      </c>
      <c r="D76">
        <v>2</v>
      </c>
      <c r="E76">
        <v>6</v>
      </c>
      <c r="F76">
        <v>6</v>
      </c>
      <c r="G76">
        <v>0</v>
      </c>
      <c r="H76">
        <v>0</v>
      </c>
      <c r="I76">
        <v>0</v>
      </c>
      <c r="J76">
        <v>1</v>
      </c>
      <c r="K76">
        <v>0</v>
      </c>
      <c r="L76">
        <v>45</v>
      </c>
      <c r="M76">
        <v>22.5</v>
      </c>
      <c r="N76">
        <v>2</v>
      </c>
      <c r="O76">
        <v>0</v>
      </c>
      <c r="P76">
        <v>0</v>
      </c>
    </row>
    <row r="77" spans="2:16" x14ac:dyDescent="0.2">
      <c r="B77">
        <v>72</v>
      </c>
      <c r="C77" t="s">
        <v>156</v>
      </c>
      <c r="D77">
        <v>2</v>
      </c>
      <c r="E77">
        <v>6</v>
      </c>
      <c r="F77">
        <v>4</v>
      </c>
      <c r="G77">
        <v>0</v>
      </c>
      <c r="H77">
        <v>0</v>
      </c>
      <c r="I77">
        <v>0</v>
      </c>
      <c r="J77">
        <v>2</v>
      </c>
      <c r="K77">
        <v>0</v>
      </c>
      <c r="L77">
        <v>46</v>
      </c>
      <c r="M77">
        <v>23</v>
      </c>
      <c r="N77">
        <v>1</v>
      </c>
      <c r="O77">
        <v>1</v>
      </c>
      <c r="P77">
        <v>0</v>
      </c>
    </row>
    <row r="78" spans="2:16" x14ac:dyDescent="0.2">
      <c r="B78">
        <v>73</v>
      </c>
      <c r="C78" t="s">
        <v>4</v>
      </c>
      <c r="D78">
        <v>1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  <c r="K78">
        <v>0</v>
      </c>
      <c r="L78">
        <v>24</v>
      </c>
      <c r="M78">
        <v>24</v>
      </c>
      <c r="N78">
        <v>0</v>
      </c>
      <c r="O78">
        <v>1</v>
      </c>
      <c r="P78">
        <v>0</v>
      </c>
    </row>
    <row r="79" spans="2:16" x14ac:dyDescent="0.2">
      <c r="B79">
        <v>73</v>
      </c>
      <c r="C79" t="s">
        <v>321</v>
      </c>
      <c r="D79">
        <v>2</v>
      </c>
      <c r="E79">
        <v>6</v>
      </c>
      <c r="F79">
        <v>6</v>
      </c>
      <c r="G79">
        <v>0</v>
      </c>
      <c r="H79">
        <v>0</v>
      </c>
      <c r="I79">
        <v>0</v>
      </c>
      <c r="J79">
        <v>2</v>
      </c>
      <c r="K79">
        <v>0</v>
      </c>
      <c r="L79">
        <v>48</v>
      </c>
      <c r="M79">
        <v>24</v>
      </c>
      <c r="N79">
        <v>1</v>
      </c>
      <c r="O79">
        <v>1</v>
      </c>
      <c r="P79">
        <v>0</v>
      </c>
    </row>
    <row r="80" spans="2:16" x14ac:dyDescent="0.2">
      <c r="B80">
        <v>73</v>
      </c>
      <c r="C80" t="s">
        <v>359</v>
      </c>
      <c r="D80">
        <v>2</v>
      </c>
      <c r="E80">
        <v>6</v>
      </c>
      <c r="F80">
        <v>4</v>
      </c>
      <c r="G80">
        <v>1</v>
      </c>
      <c r="H80">
        <v>0</v>
      </c>
      <c r="I80">
        <v>0</v>
      </c>
      <c r="J80">
        <v>2</v>
      </c>
      <c r="K80">
        <v>0</v>
      </c>
      <c r="L80">
        <v>48</v>
      </c>
      <c r="M80">
        <v>24</v>
      </c>
      <c r="N80">
        <v>1</v>
      </c>
      <c r="O80">
        <v>1</v>
      </c>
      <c r="P80">
        <v>0</v>
      </c>
    </row>
    <row r="81" spans="2:16" x14ac:dyDescent="0.2">
      <c r="B81">
        <v>76</v>
      </c>
      <c r="C81" t="s">
        <v>383</v>
      </c>
      <c r="D81">
        <v>2</v>
      </c>
      <c r="E81">
        <v>5</v>
      </c>
      <c r="F81">
        <v>4</v>
      </c>
      <c r="G81">
        <v>0</v>
      </c>
      <c r="H81">
        <v>0</v>
      </c>
      <c r="I81">
        <v>0</v>
      </c>
      <c r="J81">
        <v>5</v>
      </c>
      <c r="K81">
        <v>0</v>
      </c>
      <c r="L81">
        <v>49</v>
      </c>
      <c r="M81">
        <v>24.5</v>
      </c>
      <c r="N81">
        <v>0</v>
      </c>
      <c r="O81">
        <v>2</v>
      </c>
      <c r="P81">
        <v>0</v>
      </c>
    </row>
    <row r="82" spans="2:16" x14ac:dyDescent="0.2">
      <c r="B82">
        <v>77</v>
      </c>
      <c r="C82" t="s">
        <v>335</v>
      </c>
      <c r="D82">
        <v>2</v>
      </c>
      <c r="E82">
        <v>6</v>
      </c>
      <c r="F82">
        <v>6</v>
      </c>
      <c r="G82">
        <v>0</v>
      </c>
      <c r="H82">
        <v>0</v>
      </c>
      <c r="I82">
        <v>0</v>
      </c>
      <c r="J82">
        <v>3</v>
      </c>
      <c r="K82">
        <v>0</v>
      </c>
      <c r="L82">
        <v>51</v>
      </c>
      <c r="M82">
        <v>25.5</v>
      </c>
      <c r="N82">
        <v>1</v>
      </c>
      <c r="O82">
        <v>1</v>
      </c>
      <c r="P82">
        <v>0</v>
      </c>
    </row>
    <row r="83" spans="2:16" x14ac:dyDescent="0.2">
      <c r="B83">
        <v>77</v>
      </c>
      <c r="C83" t="s">
        <v>369</v>
      </c>
      <c r="D83">
        <v>2</v>
      </c>
      <c r="E83">
        <v>7</v>
      </c>
      <c r="F83">
        <v>6</v>
      </c>
      <c r="G83">
        <v>0</v>
      </c>
      <c r="H83">
        <v>0</v>
      </c>
      <c r="I83">
        <v>0</v>
      </c>
      <c r="J83">
        <v>1</v>
      </c>
      <c r="K83">
        <v>0</v>
      </c>
      <c r="L83">
        <v>51</v>
      </c>
      <c r="M83">
        <v>25.5</v>
      </c>
      <c r="N83">
        <v>0</v>
      </c>
      <c r="O83">
        <v>2</v>
      </c>
      <c r="P83">
        <v>0</v>
      </c>
    </row>
    <row r="84" spans="2:16" x14ac:dyDescent="0.2">
      <c r="B84">
        <v>77</v>
      </c>
      <c r="C84" t="s">
        <v>146</v>
      </c>
      <c r="D84">
        <v>2</v>
      </c>
      <c r="E84">
        <v>6</v>
      </c>
      <c r="F84">
        <v>6</v>
      </c>
      <c r="G84">
        <v>0</v>
      </c>
      <c r="H84">
        <v>0</v>
      </c>
      <c r="I84">
        <v>0</v>
      </c>
      <c r="J84">
        <v>3</v>
      </c>
      <c r="K84">
        <v>0</v>
      </c>
      <c r="L84">
        <v>51</v>
      </c>
      <c r="M84">
        <v>25.5</v>
      </c>
      <c r="N84">
        <v>0</v>
      </c>
      <c r="O84">
        <v>2</v>
      </c>
      <c r="P84">
        <v>0</v>
      </c>
    </row>
    <row r="85" spans="2:16" x14ac:dyDescent="0.2">
      <c r="B85">
        <v>77</v>
      </c>
      <c r="C85" t="s">
        <v>366</v>
      </c>
      <c r="D85">
        <v>2</v>
      </c>
      <c r="E85">
        <v>6</v>
      </c>
      <c r="F85">
        <v>6</v>
      </c>
      <c r="G85">
        <v>0</v>
      </c>
      <c r="H85">
        <v>0</v>
      </c>
      <c r="I85">
        <v>0</v>
      </c>
      <c r="J85">
        <v>3</v>
      </c>
      <c r="K85">
        <v>0</v>
      </c>
      <c r="L85">
        <v>51</v>
      </c>
      <c r="M85">
        <v>25.5</v>
      </c>
      <c r="N85">
        <v>1</v>
      </c>
      <c r="O85">
        <v>1</v>
      </c>
      <c r="P85">
        <v>0</v>
      </c>
    </row>
    <row r="86" spans="2:16" x14ac:dyDescent="0.2">
      <c r="B86">
        <v>81</v>
      </c>
      <c r="C86" t="s">
        <v>354</v>
      </c>
      <c r="D86">
        <v>2</v>
      </c>
      <c r="E86">
        <v>7</v>
      </c>
      <c r="F86">
        <v>7</v>
      </c>
      <c r="G86">
        <v>0</v>
      </c>
      <c r="H86">
        <v>0</v>
      </c>
      <c r="I86">
        <v>0</v>
      </c>
      <c r="J86">
        <v>1</v>
      </c>
      <c r="K86">
        <v>0</v>
      </c>
      <c r="L86">
        <v>52</v>
      </c>
      <c r="M86">
        <v>26</v>
      </c>
      <c r="N86">
        <v>1</v>
      </c>
      <c r="O86">
        <v>1</v>
      </c>
      <c r="P86">
        <v>0</v>
      </c>
    </row>
    <row r="87" spans="2:16" x14ac:dyDescent="0.2">
      <c r="B87">
        <v>82</v>
      </c>
      <c r="C87" t="s">
        <v>305</v>
      </c>
      <c r="D87">
        <v>3</v>
      </c>
      <c r="E87">
        <v>9</v>
      </c>
      <c r="F87">
        <v>7</v>
      </c>
      <c r="G87">
        <v>2</v>
      </c>
      <c r="H87">
        <v>0</v>
      </c>
      <c r="I87">
        <v>0</v>
      </c>
      <c r="J87">
        <v>5</v>
      </c>
      <c r="K87">
        <v>0</v>
      </c>
      <c r="L87">
        <v>80</v>
      </c>
      <c r="M87">
        <v>26.7</v>
      </c>
      <c r="N87">
        <v>1</v>
      </c>
      <c r="O87">
        <v>2</v>
      </c>
      <c r="P87">
        <v>0</v>
      </c>
    </row>
    <row r="88" spans="2:16" x14ac:dyDescent="0.2">
      <c r="B88">
        <v>83</v>
      </c>
      <c r="C88" t="s">
        <v>296</v>
      </c>
      <c r="D88">
        <v>1</v>
      </c>
      <c r="E88">
        <v>3</v>
      </c>
      <c r="F88">
        <v>3</v>
      </c>
      <c r="G88">
        <v>0</v>
      </c>
      <c r="H88">
        <v>0</v>
      </c>
      <c r="I88">
        <v>0</v>
      </c>
      <c r="J88">
        <v>2</v>
      </c>
      <c r="K88">
        <v>0</v>
      </c>
      <c r="L88">
        <v>27</v>
      </c>
      <c r="M88">
        <v>27</v>
      </c>
      <c r="N88">
        <v>0</v>
      </c>
      <c r="O88">
        <v>1</v>
      </c>
      <c r="P88">
        <v>0</v>
      </c>
    </row>
    <row r="89" spans="2:16" x14ac:dyDescent="0.2">
      <c r="B89">
        <v>83</v>
      </c>
      <c r="C89" t="s">
        <v>371</v>
      </c>
      <c r="D89">
        <v>2</v>
      </c>
      <c r="E89">
        <v>6</v>
      </c>
      <c r="F89">
        <v>6</v>
      </c>
      <c r="G89">
        <v>0</v>
      </c>
      <c r="H89">
        <v>0</v>
      </c>
      <c r="I89">
        <v>0</v>
      </c>
      <c r="J89">
        <v>4</v>
      </c>
      <c r="K89">
        <v>0</v>
      </c>
      <c r="L89">
        <v>54</v>
      </c>
      <c r="M89">
        <v>27</v>
      </c>
      <c r="N89">
        <v>0</v>
      </c>
      <c r="O89">
        <v>2</v>
      </c>
      <c r="P89">
        <v>0</v>
      </c>
    </row>
    <row r="90" spans="2:16" x14ac:dyDescent="0.2">
      <c r="B90">
        <v>85</v>
      </c>
      <c r="C90" t="s">
        <v>372</v>
      </c>
      <c r="D90">
        <v>2</v>
      </c>
      <c r="E90">
        <v>7</v>
      </c>
      <c r="F90">
        <v>5</v>
      </c>
      <c r="G90">
        <v>0</v>
      </c>
      <c r="H90">
        <v>0</v>
      </c>
      <c r="I90">
        <v>0</v>
      </c>
      <c r="J90">
        <v>3</v>
      </c>
      <c r="K90">
        <v>0</v>
      </c>
      <c r="L90">
        <v>56</v>
      </c>
      <c r="M90">
        <v>28</v>
      </c>
      <c r="N90">
        <v>1</v>
      </c>
      <c r="O90">
        <v>1</v>
      </c>
      <c r="P90">
        <v>0</v>
      </c>
    </row>
    <row r="91" spans="2:16" x14ac:dyDescent="0.2">
      <c r="B91">
        <v>85</v>
      </c>
      <c r="C91" t="s">
        <v>328</v>
      </c>
      <c r="D91">
        <v>1</v>
      </c>
      <c r="E91">
        <v>4</v>
      </c>
      <c r="F91">
        <v>2</v>
      </c>
      <c r="G91">
        <v>1</v>
      </c>
      <c r="H91">
        <v>0</v>
      </c>
      <c r="I91">
        <v>0</v>
      </c>
      <c r="J91">
        <v>0</v>
      </c>
      <c r="K91">
        <v>0</v>
      </c>
      <c r="L91">
        <v>28</v>
      </c>
      <c r="M91">
        <v>28</v>
      </c>
      <c r="N91">
        <v>1</v>
      </c>
      <c r="O91">
        <v>0</v>
      </c>
      <c r="P91">
        <v>0</v>
      </c>
    </row>
    <row r="92" spans="2:16" x14ac:dyDescent="0.2">
      <c r="B92">
        <v>85</v>
      </c>
      <c r="C92" t="s">
        <v>0</v>
      </c>
      <c r="D92">
        <v>2</v>
      </c>
      <c r="E92">
        <v>6</v>
      </c>
      <c r="F92">
        <v>5</v>
      </c>
      <c r="G92">
        <v>0</v>
      </c>
      <c r="H92">
        <v>0</v>
      </c>
      <c r="I92">
        <v>0</v>
      </c>
      <c r="J92">
        <v>5</v>
      </c>
      <c r="K92">
        <v>0</v>
      </c>
      <c r="L92">
        <v>56</v>
      </c>
      <c r="M92">
        <v>28</v>
      </c>
      <c r="N92">
        <v>0</v>
      </c>
      <c r="O92">
        <v>2</v>
      </c>
      <c r="P92">
        <v>0</v>
      </c>
    </row>
    <row r="93" spans="2:16" x14ac:dyDescent="0.2">
      <c r="B93">
        <v>88</v>
      </c>
      <c r="C93" t="s">
        <v>364</v>
      </c>
      <c r="D93">
        <v>2</v>
      </c>
      <c r="E93">
        <v>7</v>
      </c>
      <c r="F93">
        <v>6</v>
      </c>
      <c r="G93">
        <v>0</v>
      </c>
      <c r="H93">
        <v>0</v>
      </c>
      <c r="I93">
        <v>0</v>
      </c>
      <c r="J93">
        <v>3</v>
      </c>
      <c r="K93">
        <v>0</v>
      </c>
      <c r="L93">
        <v>57</v>
      </c>
      <c r="M93">
        <v>28.5</v>
      </c>
      <c r="N93">
        <v>1</v>
      </c>
      <c r="O93">
        <v>1</v>
      </c>
      <c r="P93">
        <v>0</v>
      </c>
    </row>
    <row r="94" spans="2:16" x14ac:dyDescent="0.2">
      <c r="B94">
        <v>89</v>
      </c>
      <c r="C94" t="s">
        <v>5</v>
      </c>
      <c r="D94">
        <v>2</v>
      </c>
      <c r="E94">
        <v>7</v>
      </c>
      <c r="F94">
        <v>7</v>
      </c>
      <c r="G94">
        <v>0</v>
      </c>
      <c r="H94">
        <v>0</v>
      </c>
      <c r="I94">
        <v>0</v>
      </c>
      <c r="J94">
        <v>3</v>
      </c>
      <c r="K94">
        <v>0</v>
      </c>
      <c r="L94">
        <v>58</v>
      </c>
      <c r="M94">
        <v>29</v>
      </c>
      <c r="N94">
        <v>0</v>
      </c>
      <c r="O94">
        <v>2</v>
      </c>
      <c r="P94">
        <v>0</v>
      </c>
    </row>
    <row r="95" spans="2:16" x14ac:dyDescent="0.2">
      <c r="B95">
        <v>90</v>
      </c>
      <c r="C95" t="s">
        <v>384</v>
      </c>
      <c r="D95">
        <v>2</v>
      </c>
      <c r="E95">
        <v>7</v>
      </c>
      <c r="F95">
        <v>5</v>
      </c>
      <c r="G95">
        <v>0</v>
      </c>
      <c r="H95">
        <v>0</v>
      </c>
      <c r="I95">
        <v>0</v>
      </c>
      <c r="J95">
        <v>4</v>
      </c>
      <c r="K95">
        <v>0</v>
      </c>
      <c r="L95">
        <v>59</v>
      </c>
      <c r="M95">
        <v>29.5</v>
      </c>
      <c r="N95">
        <v>1</v>
      </c>
      <c r="O95">
        <v>1</v>
      </c>
      <c r="P95">
        <v>0</v>
      </c>
    </row>
    <row r="96" spans="2:16" x14ac:dyDescent="0.2">
      <c r="B96">
        <v>91</v>
      </c>
      <c r="C96" t="s">
        <v>341</v>
      </c>
      <c r="D96">
        <v>1</v>
      </c>
      <c r="E96">
        <v>4</v>
      </c>
      <c r="F96">
        <v>3</v>
      </c>
      <c r="G96">
        <v>0</v>
      </c>
      <c r="H96">
        <v>0</v>
      </c>
      <c r="I96">
        <v>0</v>
      </c>
      <c r="J96">
        <v>1</v>
      </c>
      <c r="K96">
        <v>0</v>
      </c>
      <c r="L96">
        <v>30</v>
      </c>
      <c r="M96">
        <v>30</v>
      </c>
      <c r="N96">
        <v>1</v>
      </c>
      <c r="O96">
        <v>0</v>
      </c>
      <c r="P96">
        <v>0</v>
      </c>
    </row>
    <row r="97" spans="2:16" x14ac:dyDescent="0.2">
      <c r="B97">
        <v>92</v>
      </c>
      <c r="C97" t="s">
        <v>357</v>
      </c>
      <c r="D97">
        <v>2</v>
      </c>
      <c r="E97">
        <v>8</v>
      </c>
      <c r="F97">
        <v>6</v>
      </c>
      <c r="G97">
        <v>1</v>
      </c>
      <c r="H97">
        <v>0</v>
      </c>
      <c r="I97">
        <v>0</v>
      </c>
      <c r="J97">
        <v>1</v>
      </c>
      <c r="K97">
        <v>1</v>
      </c>
      <c r="L97">
        <v>61</v>
      </c>
      <c r="M97">
        <v>30.5</v>
      </c>
      <c r="N97">
        <v>0</v>
      </c>
      <c r="O97">
        <v>2</v>
      </c>
      <c r="P97">
        <v>0</v>
      </c>
    </row>
    <row r="98" spans="2:16" x14ac:dyDescent="0.2">
      <c r="B98">
        <v>93</v>
      </c>
      <c r="C98" t="s">
        <v>155</v>
      </c>
      <c r="D98">
        <v>2</v>
      </c>
      <c r="E98">
        <v>8</v>
      </c>
      <c r="F98">
        <v>3</v>
      </c>
      <c r="G98">
        <v>1</v>
      </c>
      <c r="H98">
        <v>0</v>
      </c>
      <c r="I98">
        <v>0</v>
      </c>
      <c r="J98">
        <v>3</v>
      </c>
      <c r="K98">
        <v>0</v>
      </c>
      <c r="L98">
        <v>62</v>
      </c>
      <c r="M98">
        <v>31</v>
      </c>
      <c r="N98">
        <v>1</v>
      </c>
      <c r="O98">
        <v>1</v>
      </c>
      <c r="P98">
        <v>0</v>
      </c>
    </row>
    <row r="99" spans="2:16" x14ac:dyDescent="0.2">
      <c r="B99">
        <v>94</v>
      </c>
      <c r="C99" t="s">
        <v>151</v>
      </c>
      <c r="D99">
        <v>2</v>
      </c>
      <c r="E99">
        <v>9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63</v>
      </c>
      <c r="M99">
        <v>31.5</v>
      </c>
      <c r="N99">
        <v>1</v>
      </c>
      <c r="O99">
        <v>1</v>
      </c>
      <c r="P99">
        <v>0</v>
      </c>
    </row>
    <row r="100" spans="2:16" x14ac:dyDescent="0.2">
      <c r="B100">
        <v>95</v>
      </c>
      <c r="C100" t="s">
        <v>63</v>
      </c>
      <c r="D100">
        <v>2</v>
      </c>
      <c r="E100">
        <v>9</v>
      </c>
      <c r="F100">
        <v>7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66</v>
      </c>
      <c r="M100">
        <v>33</v>
      </c>
      <c r="N100">
        <v>0</v>
      </c>
      <c r="O100">
        <v>2</v>
      </c>
      <c r="P100">
        <v>0</v>
      </c>
    </row>
    <row r="101" spans="2:16" x14ac:dyDescent="0.2">
      <c r="B101">
        <v>95</v>
      </c>
      <c r="C101" t="s">
        <v>306</v>
      </c>
      <c r="D101">
        <v>1</v>
      </c>
      <c r="E101">
        <v>3</v>
      </c>
      <c r="F101">
        <v>3</v>
      </c>
      <c r="G101">
        <v>0</v>
      </c>
      <c r="H101">
        <v>0</v>
      </c>
      <c r="I101">
        <v>0</v>
      </c>
      <c r="J101">
        <v>4</v>
      </c>
      <c r="K101">
        <v>0</v>
      </c>
      <c r="L101">
        <v>33</v>
      </c>
      <c r="M101">
        <v>33</v>
      </c>
      <c r="N101">
        <v>0</v>
      </c>
      <c r="O101">
        <v>1</v>
      </c>
      <c r="P101">
        <v>0</v>
      </c>
    </row>
    <row r="102" spans="2:16" x14ac:dyDescent="0.2">
      <c r="B102">
        <v>95</v>
      </c>
      <c r="C102" t="s">
        <v>310</v>
      </c>
      <c r="D102">
        <v>2</v>
      </c>
      <c r="E102">
        <v>8</v>
      </c>
      <c r="F102">
        <v>6</v>
      </c>
      <c r="G102">
        <v>0</v>
      </c>
      <c r="H102">
        <v>0</v>
      </c>
      <c r="I102">
        <v>0</v>
      </c>
      <c r="J102">
        <v>4</v>
      </c>
      <c r="K102">
        <v>0</v>
      </c>
      <c r="L102">
        <v>66</v>
      </c>
      <c r="M102">
        <v>33</v>
      </c>
      <c r="N102">
        <v>1</v>
      </c>
      <c r="O102">
        <v>1</v>
      </c>
      <c r="P102">
        <v>0</v>
      </c>
    </row>
    <row r="103" spans="2:16" x14ac:dyDescent="0.2">
      <c r="B103">
        <v>98</v>
      </c>
      <c r="C103" t="s">
        <v>48</v>
      </c>
      <c r="D103">
        <v>2</v>
      </c>
      <c r="E103">
        <v>8</v>
      </c>
      <c r="F103">
        <v>8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68</v>
      </c>
      <c r="M103">
        <v>34</v>
      </c>
      <c r="N103">
        <v>1</v>
      </c>
      <c r="O103">
        <v>1</v>
      </c>
      <c r="P103">
        <v>0</v>
      </c>
    </row>
    <row r="104" spans="2:16" x14ac:dyDescent="0.2">
      <c r="B104">
        <v>99</v>
      </c>
      <c r="C104" t="s">
        <v>15</v>
      </c>
      <c r="D104">
        <v>2</v>
      </c>
      <c r="E104">
        <v>9</v>
      </c>
      <c r="F104">
        <v>9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69</v>
      </c>
      <c r="M104">
        <v>34.5</v>
      </c>
      <c r="N104">
        <v>0</v>
      </c>
      <c r="O104">
        <v>2</v>
      </c>
      <c r="P104">
        <v>0</v>
      </c>
    </row>
    <row r="105" spans="2:16" x14ac:dyDescent="0.2">
      <c r="B105">
        <v>99</v>
      </c>
      <c r="C105" t="s">
        <v>338</v>
      </c>
      <c r="D105">
        <v>2</v>
      </c>
      <c r="E105">
        <v>10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69</v>
      </c>
      <c r="M105">
        <v>34.5</v>
      </c>
      <c r="N105">
        <v>1</v>
      </c>
      <c r="O105">
        <v>1</v>
      </c>
      <c r="P105">
        <v>0</v>
      </c>
    </row>
    <row r="106" spans="2:16" x14ac:dyDescent="0.2">
      <c r="B106">
        <v>101</v>
      </c>
      <c r="C106" t="s">
        <v>379</v>
      </c>
      <c r="D106">
        <v>2</v>
      </c>
      <c r="E106">
        <v>9</v>
      </c>
      <c r="F106">
        <v>7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70</v>
      </c>
      <c r="M106">
        <v>35</v>
      </c>
      <c r="N106">
        <v>0</v>
      </c>
      <c r="O106">
        <v>2</v>
      </c>
      <c r="P106">
        <v>0</v>
      </c>
    </row>
    <row r="107" spans="2:16" x14ac:dyDescent="0.2">
      <c r="B107">
        <v>101</v>
      </c>
      <c r="C107" t="s">
        <v>351</v>
      </c>
      <c r="D107">
        <v>1</v>
      </c>
      <c r="E107">
        <v>5</v>
      </c>
      <c r="F107">
        <v>2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35</v>
      </c>
      <c r="M107">
        <v>35</v>
      </c>
      <c r="N107">
        <v>0</v>
      </c>
      <c r="O107">
        <v>1</v>
      </c>
      <c r="P107">
        <v>0</v>
      </c>
    </row>
    <row r="108" spans="2:16" x14ac:dyDescent="0.2">
      <c r="B108">
        <v>103</v>
      </c>
      <c r="C108" t="s">
        <v>361</v>
      </c>
      <c r="D108">
        <v>2</v>
      </c>
      <c r="E108">
        <v>9</v>
      </c>
      <c r="F108">
        <v>6</v>
      </c>
      <c r="G108">
        <v>0</v>
      </c>
      <c r="H108">
        <v>0</v>
      </c>
      <c r="I108">
        <v>0</v>
      </c>
      <c r="J108">
        <v>4</v>
      </c>
      <c r="K108">
        <v>0</v>
      </c>
      <c r="L108">
        <v>72</v>
      </c>
      <c r="M108">
        <v>36</v>
      </c>
      <c r="N108">
        <v>0</v>
      </c>
      <c r="O108">
        <v>2</v>
      </c>
      <c r="P108">
        <v>0</v>
      </c>
    </row>
    <row r="109" spans="2:16" x14ac:dyDescent="0.2">
      <c r="B109">
        <v>103</v>
      </c>
      <c r="C109" t="s">
        <v>343</v>
      </c>
      <c r="D109">
        <v>3</v>
      </c>
      <c r="E109">
        <v>13</v>
      </c>
      <c r="F109">
        <v>11</v>
      </c>
      <c r="G109">
        <v>0</v>
      </c>
      <c r="H109">
        <v>0</v>
      </c>
      <c r="I109">
        <v>0</v>
      </c>
      <c r="J109">
        <v>5</v>
      </c>
      <c r="K109">
        <v>2</v>
      </c>
      <c r="L109">
        <v>108</v>
      </c>
      <c r="M109">
        <v>36</v>
      </c>
      <c r="N109">
        <v>0</v>
      </c>
      <c r="O109">
        <v>3</v>
      </c>
      <c r="P109">
        <v>0</v>
      </c>
    </row>
    <row r="110" spans="2:16" x14ac:dyDescent="0.2">
      <c r="B110">
        <v>103</v>
      </c>
      <c r="C110" t="s">
        <v>360</v>
      </c>
      <c r="D110">
        <v>2</v>
      </c>
      <c r="E110">
        <v>10</v>
      </c>
      <c r="F110">
        <v>9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72</v>
      </c>
      <c r="M110">
        <v>36</v>
      </c>
      <c r="N110">
        <v>0</v>
      </c>
      <c r="O110">
        <v>2</v>
      </c>
      <c r="P110">
        <v>0</v>
      </c>
    </row>
    <row r="111" spans="2:16" x14ac:dyDescent="0.2">
      <c r="B111">
        <v>106</v>
      </c>
      <c r="C111" t="s">
        <v>356</v>
      </c>
      <c r="D111">
        <v>2</v>
      </c>
      <c r="E111">
        <v>10</v>
      </c>
      <c r="F111">
        <v>7</v>
      </c>
      <c r="G111">
        <v>0</v>
      </c>
      <c r="H111">
        <v>0</v>
      </c>
      <c r="I111">
        <v>0</v>
      </c>
      <c r="J111">
        <v>2</v>
      </c>
      <c r="K111">
        <v>0</v>
      </c>
      <c r="L111">
        <v>73</v>
      </c>
      <c r="M111">
        <v>36.5</v>
      </c>
      <c r="N111">
        <v>0</v>
      </c>
      <c r="O111">
        <v>2</v>
      </c>
      <c r="P111">
        <v>0</v>
      </c>
    </row>
    <row r="112" spans="2:16" x14ac:dyDescent="0.2">
      <c r="B112">
        <v>106</v>
      </c>
      <c r="C112" t="s">
        <v>391</v>
      </c>
      <c r="D112">
        <v>2</v>
      </c>
      <c r="E112">
        <v>10</v>
      </c>
      <c r="F112">
        <v>10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73</v>
      </c>
      <c r="M112">
        <v>36.5</v>
      </c>
      <c r="N112">
        <v>0</v>
      </c>
      <c r="O112">
        <v>2</v>
      </c>
      <c r="P112">
        <v>0</v>
      </c>
    </row>
    <row r="113" spans="2:16" x14ac:dyDescent="0.2">
      <c r="B113">
        <v>108</v>
      </c>
      <c r="C113" t="s">
        <v>160</v>
      </c>
      <c r="D113">
        <v>2</v>
      </c>
      <c r="E113">
        <v>9</v>
      </c>
      <c r="F113">
        <v>8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74</v>
      </c>
      <c r="M113">
        <v>37</v>
      </c>
      <c r="N113">
        <v>0</v>
      </c>
      <c r="O113">
        <v>2</v>
      </c>
      <c r="P113">
        <v>0</v>
      </c>
    </row>
    <row r="114" spans="2:16" x14ac:dyDescent="0.2">
      <c r="B114">
        <v>109</v>
      </c>
      <c r="C114" t="s">
        <v>161</v>
      </c>
      <c r="D114">
        <v>2</v>
      </c>
      <c r="E114">
        <v>10</v>
      </c>
      <c r="F114">
        <v>9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75</v>
      </c>
      <c r="M114">
        <v>37.5</v>
      </c>
      <c r="N114">
        <v>0</v>
      </c>
      <c r="O114">
        <v>2</v>
      </c>
      <c r="P114">
        <v>0</v>
      </c>
    </row>
    <row r="115" spans="2:16" x14ac:dyDescent="0.2">
      <c r="B115">
        <v>109</v>
      </c>
      <c r="C115" t="s">
        <v>150</v>
      </c>
      <c r="D115">
        <v>2</v>
      </c>
      <c r="E115">
        <v>10</v>
      </c>
      <c r="F115">
        <v>9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75</v>
      </c>
      <c r="M115">
        <v>37.5</v>
      </c>
      <c r="N115">
        <v>0</v>
      </c>
      <c r="O115">
        <v>2</v>
      </c>
      <c r="P115">
        <v>0</v>
      </c>
    </row>
    <row r="116" spans="2:16" x14ac:dyDescent="0.2">
      <c r="B116">
        <v>111</v>
      </c>
      <c r="C116" t="s">
        <v>382</v>
      </c>
      <c r="D116">
        <v>3</v>
      </c>
      <c r="E116">
        <v>14</v>
      </c>
      <c r="F116">
        <v>12</v>
      </c>
      <c r="G116">
        <v>1</v>
      </c>
      <c r="H116">
        <v>0</v>
      </c>
      <c r="I116">
        <v>0</v>
      </c>
      <c r="J116">
        <v>5</v>
      </c>
      <c r="K116">
        <v>0</v>
      </c>
      <c r="L116">
        <v>113</v>
      </c>
      <c r="M116">
        <v>37.700000000000003</v>
      </c>
      <c r="N116">
        <v>0</v>
      </c>
      <c r="O116">
        <v>3</v>
      </c>
      <c r="P116">
        <v>0</v>
      </c>
    </row>
    <row r="117" spans="2:16" x14ac:dyDescent="0.2">
      <c r="B117">
        <v>112</v>
      </c>
      <c r="C117" t="s">
        <v>389</v>
      </c>
      <c r="D117">
        <v>2</v>
      </c>
      <c r="E117">
        <v>10</v>
      </c>
      <c r="F117">
        <v>8</v>
      </c>
      <c r="G117">
        <v>1</v>
      </c>
      <c r="H117">
        <v>0</v>
      </c>
      <c r="I117">
        <v>0</v>
      </c>
      <c r="J117">
        <v>2</v>
      </c>
      <c r="K117">
        <v>0</v>
      </c>
      <c r="L117">
        <v>76</v>
      </c>
      <c r="M117">
        <v>38</v>
      </c>
      <c r="N117">
        <v>1</v>
      </c>
      <c r="O117">
        <v>1</v>
      </c>
      <c r="P117">
        <v>0</v>
      </c>
    </row>
    <row r="118" spans="2:16" x14ac:dyDescent="0.2">
      <c r="B118">
        <v>113</v>
      </c>
      <c r="C118" t="s">
        <v>363</v>
      </c>
      <c r="D118">
        <v>2</v>
      </c>
      <c r="E118">
        <v>11</v>
      </c>
      <c r="F118">
        <v>10</v>
      </c>
      <c r="G118">
        <v>0</v>
      </c>
      <c r="H118">
        <v>0</v>
      </c>
      <c r="I118">
        <v>0</v>
      </c>
      <c r="J118">
        <v>4</v>
      </c>
      <c r="K118">
        <v>0</v>
      </c>
      <c r="L118">
        <v>88</v>
      </c>
      <c r="M118">
        <v>44</v>
      </c>
      <c r="N118">
        <v>0</v>
      </c>
      <c r="O118">
        <v>2</v>
      </c>
      <c r="P118">
        <v>0</v>
      </c>
    </row>
    <row r="119" spans="2:16" x14ac:dyDescent="0.2">
      <c r="B119">
        <v>114</v>
      </c>
      <c r="C119" t="s">
        <v>375</v>
      </c>
      <c r="D119">
        <v>3</v>
      </c>
      <c r="E119">
        <v>22</v>
      </c>
      <c r="F119">
        <v>22</v>
      </c>
      <c r="G119">
        <v>0</v>
      </c>
      <c r="H119">
        <v>0</v>
      </c>
      <c r="I119">
        <v>0</v>
      </c>
      <c r="J119">
        <v>5</v>
      </c>
      <c r="K119">
        <v>0</v>
      </c>
      <c r="L119">
        <v>169</v>
      </c>
      <c r="M119">
        <v>56.3</v>
      </c>
      <c r="N119">
        <v>0</v>
      </c>
      <c r="O119">
        <v>3</v>
      </c>
      <c r="P119">
        <v>0</v>
      </c>
    </row>
    <row r="120" spans="2:16" x14ac:dyDescent="0.2">
      <c r="B120">
        <v>115</v>
      </c>
      <c r="C120" t="s">
        <v>14</v>
      </c>
      <c r="D120">
        <v>2</v>
      </c>
      <c r="E120">
        <v>16</v>
      </c>
      <c r="F120">
        <v>16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115</v>
      </c>
      <c r="M120">
        <v>57.5</v>
      </c>
      <c r="N120">
        <v>0</v>
      </c>
      <c r="O120">
        <v>2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3:I43"/>
  <sheetViews>
    <sheetView showGridLines="0" topLeftCell="A15" workbookViewId="0">
      <selection activeCell="B43" sqref="B43"/>
    </sheetView>
  </sheetViews>
  <sheetFormatPr defaultRowHeight="12.75" x14ac:dyDescent="0.2"/>
  <cols>
    <col min="2" max="2" width="23.28515625" bestFit="1" customWidth="1"/>
    <col min="3" max="3" width="18.140625" bestFit="1" customWidth="1"/>
  </cols>
  <sheetData>
    <row r="3" spans="2:9" x14ac:dyDescent="0.2">
      <c r="B3" t="s">
        <v>453</v>
      </c>
      <c r="C3" t="s">
        <v>358</v>
      </c>
      <c r="D3" t="s">
        <v>358</v>
      </c>
    </row>
    <row r="4" spans="2:9" x14ac:dyDescent="0.2">
      <c r="B4" t="s">
        <v>488</v>
      </c>
      <c r="C4" t="s">
        <v>320</v>
      </c>
      <c r="D4" t="s">
        <v>320</v>
      </c>
      <c r="I4" t="s">
        <v>198</v>
      </c>
    </row>
    <row r="5" spans="2:9" x14ac:dyDescent="0.2">
      <c r="B5" t="s">
        <v>487</v>
      </c>
      <c r="C5" t="s">
        <v>5</v>
      </c>
      <c r="D5" t="s">
        <v>5</v>
      </c>
    </row>
    <row r="6" spans="2:9" x14ac:dyDescent="0.2">
      <c r="B6" t="s">
        <v>472</v>
      </c>
      <c r="C6" t="s">
        <v>356</v>
      </c>
      <c r="D6" t="s">
        <v>356</v>
      </c>
      <c r="I6" t="s">
        <v>427</v>
      </c>
    </row>
    <row r="7" spans="2:9" x14ac:dyDescent="0.2">
      <c r="B7" t="s">
        <v>452</v>
      </c>
      <c r="C7" t="s">
        <v>316</v>
      </c>
      <c r="D7" t="s">
        <v>316</v>
      </c>
      <c r="I7" t="s">
        <v>192</v>
      </c>
    </row>
    <row r="8" spans="2:9" x14ac:dyDescent="0.2">
      <c r="B8" t="s">
        <v>211</v>
      </c>
      <c r="C8" t="s">
        <v>350</v>
      </c>
      <c r="D8" t="s">
        <v>158</v>
      </c>
      <c r="I8" t="s">
        <v>432</v>
      </c>
    </row>
    <row r="9" spans="2:9" x14ac:dyDescent="0.2">
      <c r="B9" t="s">
        <v>455</v>
      </c>
      <c r="C9" t="s">
        <v>13</v>
      </c>
      <c r="D9" t="s">
        <v>151</v>
      </c>
      <c r="I9" t="s">
        <v>434</v>
      </c>
    </row>
    <row r="10" spans="2:9" x14ac:dyDescent="0.2">
      <c r="B10" t="s">
        <v>444</v>
      </c>
      <c r="C10" t="s">
        <v>335</v>
      </c>
      <c r="D10" t="s">
        <v>335</v>
      </c>
      <c r="I10" t="s">
        <v>437</v>
      </c>
    </row>
    <row r="11" spans="2:9" x14ac:dyDescent="0.2">
      <c r="B11" t="s">
        <v>461</v>
      </c>
      <c r="C11" t="s">
        <v>290</v>
      </c>
      <c r="D11" t="s">
        <v>290</v>
      </c>
      <c r="I11" t="s">
        <v>439</v>
      </c>
    </row>
    <row r="12" spans="2:9" x14ac:dyDescent="0.2">
      <c r="B12" t="s">
        <v>482</v>
      </c>
      <c r="C12" t="s">
        <v>302</v>
      </c>
      <c r="D12" t="s">
        <v>302</v>
      </c>
      <c r="I12" t="s">
        <v>440</v>
      </c>
    </row>
    <row r="13" spans="2:9" x14ac:dyDescent="0.2">
      <c r="B13" t="s">
        <v>437</v>
      </c>
      <c r="C13" t="s">
        <v>347</v>
      </c>
      <c r="D13" t="s">
        <v>347</v>
      </c>
      <c r="I13" t="s">
        <v>441</v>
      </c>
    </row>
    <row r="14" spans="2:9" x14ac:dyDescent="0.2">
      <c r="B14" t="s">
        <v>441</v>
      </c>
      <c r="C14" t="s">
        <v>289</v>
      </c>
      <c r="D14" t="s">
        <v>289</v>
      </c>
      <c r="I14" t="s">
        <v>443</v>
      </c>
    </row>
    <row r="15" spans="2:9" x14ac:dyDescent="0.2">
      <c r="B15" t="s">
        <v>197</v>
      </c>
      <c r="C15" t="s">
        <v>48</v>
      </c>
      <c r="D15" t="s">
        <v>48</v>
      </c>
      <c r="I15" t="s">
        <v>444</v>
      </c>
    </row>
    <row r="16" spans="2:9" x14ac:dyDescent="0.2">
      <c r="B16" t="s">
        <v>471</v>
      </c>
      <c r="C16" t="s">
        <v>49</v>
      </c>
      <c r="D16" t="s">
        <v>157</v>
      </c>
      <c r="I16" t="s">
        <v>447</v>
      </c>
    </row>
    <row r="17" spans="2:9" x14ac:dyDescent="0.2">
      <c r="B17" t="s">
        <v>481</v>
      </c>
      <c r="C17" t="s">
        <v>367</v>
      </c>
      <c r="D17" t="s">
        <v>367</v>
      </c>
      <c r="I17" t="s">
        <v>448</v>
      </c>
    </row>
    <row r="18" spans="2:9" x14ac:dyDescent="0.2">
      <c r="B18" t="s">
        <v>419</v>
      </c>
      <c r="C18" t="s">
        <v>288</v>
      </c>
      <c r="D18" t="s">
        <v>147</v>
      </c>
      <c r="I18" t="s">
        <v>449</v>
      </c>
    </row>
    <row r="19" spans="2:9" x14ac:dyDescent="0.2">
      <c r="B19" t="s">
        <v>439</v>
      </c>
      <c r="C19" t="s">
        <v>355</v>
      </c>
      <c r="D19" t="s">
        <v>150</v>
      </c>
      <c r="I19" t="s">
        <v>451</v>
      </c>
    </row>
    <row r="20" spans="2:9" x14ac:dyDescent="0.2">
      <c r="B20" t="s">
        <v>449</v>
      </c>
      <c r="C20" t="s">
        <v>337</v>
      </c>
      <c r="D20" t="s">
        <v>337</v>
      </c>
      <c r="I20" t="s">
        <v>452</v>
      </c>
    </row>
    <row r="21" spans="2:9" x14ac:dyDescent="0.2">
      <c r="B21" t="s">
        <v>470</v>
      </c>
      <c r="C21" t="s">
        <v>378</v>
      </c>
      <c r="D21" t="s">
        <v>145</v>
      </c>
      <c r="I21" t="s">
        <v>453</v>
      </c>
    </row>
    <row r="22" spans="2:9" x14ac:dyDescent="0.2">
      <c r="B22" t="s">
        <v>432</v>
      </c>
      <c r="C22" t="s">
        <v>314</v>
      </c>
      <c r="D22" t="s">
        <v>314</v>
      </c>
      <c r="I22" t="s">
        <v>454</v>
      </c>
    </row>
    <row r="23" spans="2:9" x14ac:dyDescent="0.2">
      <c r="B23" t="s">
        <v>269</v>
      </c>
      <c r="C23" t="s">
        <v>391</v>
      </c>
      <c r="I23" t="s">
        <v>455</v>
      </c>
    </row>
    <row r="24" spans="2:9" x14ac:dyDescent="0.2">
      <c r="B24" t="s">
        <v>489</v>
      </c>
      <c r="C24" t="s">
        <v>382</v>
      </c>
      <c r="D24" t="s">
        <v>382</v>
      </c>
      <c r="I24" t="s">
        <v>461</v>
      </c>
    </row>
    <row r="25" spans="2:9" x14ac:dyDescent="0.2">
      <c r="B25" t="s">
        <v>425</v>
      </c>
      <c r="C25" t="s">
        <v>332</v>
      </c>
      <c r="D25" t="s">
        <v>153</v>
      </c>
      <c r="I25" t="s">
        <v>462</v>
      </c>
    </row>
    <row r="26" spans="2:9" x14ac:dyDescent="0.2">
      <c r="B26" t="s">
        <v>464</v>
      </c>
      <c r="C26" s="4" t="s">
        <v>376</v>
      </c>
      <c r="D26" s="4" t="s">
        <v>148</v>
      </c>
      <c r="I26" t="s">
        <v>224</v>
      </c>
    </row>
    <row r="27" spans="2:9" x14ac:dyDescent="0.2">
      <c r="B27" t="s">
        <v>199</v>
      </c>
      <c r="C27" t="s">
        <v>370</v>
      </c>
      <c r="I27" t="s">
        <v>463</v>
      </c>
    </row>
    <row r="28" spans="2:9" x14ac:dyDescent="0.2">
      <c r="B28" t="s">
        <v>427</v>
      </c>
      <c r="C28" t="s">
        <v>307</v>
      </c>
      <c r="D28" t="s">
        <v>307</v>
      </c>
      <c r="I28" t="s">
        <v>464</v>
      </c>
    </row>
    <row r="29" spans="2:9" x14ac:dyDescent="0.2">
      <c r="B29" t="s">
        <v>490</v>
      </c>
      <c r="C29" t="s">
        <v>346</v>
      </c>
      <c r="D29" t="s">
        <v>346</v>
      </c>
      <c r="I29" t="s">
        <v>470</v>
      </c>
    </row>
    <row r="30" spans="2:9" x14ac:dyDescent="0.2">
      <c r="B30" t="s">
        <v>451</v>
      </c>
      <c r="C30" t="s">
        <v>310</v>
      </c>
      <c r="D30" t="s">
        <v>310</v>
      </c>
      <c r="I30" t="s">
        <v>471</v>
      </c>
    </row>
    <row r="31" spans="2:9" x14ac:dyDescent="0.2">
      <c r="B31" t="s">
        <v>192</v>
      </c>
      <c r="C31" t="s">
        <v>306</v>
      </c>
      <c r="D31" t="s">
        <v>306</v>
      </c>
      <c r="I31" t="s">
        <v>472</v>
      </c>
    </row>
    <row r="32" spans="2:9" x14ac:dyDescent="0.2">
      <c r="B32" t="s">
        <v>491</v>
      </c>
      <c r="C32" t="s">
        <v>357</v>
      </c>
      <c r="D32" t="s">
        <v>357</v>
      </c>
      <c r="I32" t="s">
        <v>476</v>
      </c>
    </row>
    <row r="33" spans="2:9" x14ac:dyDescent="0.2">
      <c r="B33" t="s">
        <v>479</v>
      </c>
      <c r="C33" t="s">
        <v>360</v>
      </c>
      <c r="D33" t="s">
        <v>360</v>
      </c>
      <c r="I33" t="s">
        <v>477</v>
      </c>
    </row>
    <row r="34" spans="2:9" x14ac:dyDescent="0.2">
      <c r="B34" t="s">
        <v>454</v>
      </c>
      <c r="C34" t="s">
        <v>311</v>
      </c>
      <c r="D34" t="s">
        <v>159</v>
      </c>
      <c r="I34" t="s">
        <v>478</v>
      </c>
    </row>
    <row r="35" spans="2:9" x14ac:dyDescent="0.2">
      <c r="B35" t="s">
        <v>477</v>
      </c>
      <c r="C35" t="s">
        <v>386</v>
      </c>
      <c r="D35" t="s">
        <v>386</v>
      </c>
      <c r="I35" t="s">
        <v>479</v>
      </c>
    </row>
    <row r="36" spans="2:9" x14ac:dyDescent="0.2">
      <c r="B36" s="5" t="s">
        <v>224</v>
      </c>
      <c r="C36" s="5" t="s">
        <v>43</v>
      </c>
      <c r="D36" t="s">
        <v>161</v>
      </c>
      <c r="I36" t="s">
        <v>480</v>
      </c>
    </row>
    <row r="37" spans="2:9" x14ac:dyDescent="0.2">
      <c r="B37" t="s">
        <v>443</v>
      </c>
      <c r="C37" t="s">
        <v>312</v>
      </c>
      <c r="D37" t="s">
        <v>152</v>
      </c>
      <c r="I37" t="s">
        <v>481</v>
      </c>
    </row>
    <row r="38" spans="2:9" x14ac:dyDescent="0.2">
      <c r="B38" t="s">
        <v>476</v>
      </c>
      <c r="C38" t="s">
        <v>371</v>
      </c>
      <c r="D38" t="s">
        <v>371</v>
      </c>
      <c r="I38" t="s">
        <v>482</v>
      </c>
    </row>
    <row r="39" spans="2:9" x14ac:dyDescent="0.2">
      <c r="B39" t="s">
        <v>478</v>
      </c>
      <c r="C39" t="s">
        <v>317</v>
      </c>
      <c r="D39" t="s">
        <v>317</v>
      </c>
      <c r="I39" t="s">
        <v>484</v>
      </c>
    </row>
    <row r="40" spans="2:9" x14ac:dyDescent="0.2">
      <c r="B40" t="s">
        <v>447</v>
      </c>
      <c r="C40" t="s">
        <v>345</v>
      </c>
      <c r="D40" t="s">
        <v>154</v>
      </c>
    </row>
    <row r="41" spans="2:9" x14ac:dyDescent="0.2">
      <c r="B41" t="s">
        <v>448</v>
      </c>
      <c r="D41" t="s">
        <v>155</v>
      </c>
    </row>
    <row r="42" spans="2:9" x14ac:dyDescent="0.2">
      <c r="B42" t="s">
        <v>463</v>
      </c>
      <c r="D42" t="s">
        <v>156</v>
      </c>
    </row>
    <row r="43" spans="2:9" x14ac:dyDescent="0.2">
      <c r="B43" t="s">
        <v>198</v>
      </c>
      <c r="D43" t="s">
        <v>26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N85"/>
  <sheetViews>
    <sheetView workbookViewId="0">
      <selection activeCell="E5" sqref="E5"/>
    </sheetView>
  </sheetViews>
  <sheetFormatPr defaultRowHeight="12.75" x14ac:dyDescent="0.2"/>
  <cols>
    <col min="2" max="2" width="28" bestFit="1" customWidth="1"/>
    <col min="3" max="3" width="15.7109375" bestFit="1" customWidth="1"/>
    <col min="4" max="4" width="24.85546875" bestFit="1" customWidth="1"/>
    <col min="5" max="5" width="14.28515625" customWidth="1"/>
    <col min="6" max="6" width="9.140625" customWidth="1"/>
  </cols>
  <sheetData>
    <row r="1" spans="2:11" x14ac:dyDescent="0.2">
      <c r="B1" t="s">
        <v>183</v>
      </c>
    </row>
    <row r="4" spans="2:11" x14ac:dyDescent="0.2">
      <c r="B4" t="s">
        <v>186</v>
      </c>
      <c r="C4" s="1">
        <v>2.5</v>
      </c>
      <c r="D4" t="s">
        <v>322</v>
      </c>
      <c r="E4" s="2" t="e">
        <f>IF(ISERROR(VLOOKUP(B4,Sagarin1,2,FALSE))=TRUE,VLOOKUP(VLOOKUP(B4,Table,2,FALSE),Sagarin1,2,FALSE),VLOOKUP(B4,Sagarin1,2,FALSE))-IF(ISERROR(VLOOKUP(D4,Sagarin1,2,FALSE))=TRUE,VLOOKUP(VLOOKUP(D4,Table,2,FALSE),Sagarin1,2,FALSE),VLOOKUP(D4,Sagarin1,2,FALSE))</f>
        <v>#N/A</v>
      </c>
      <c r="F4">
        <v>3.36</v>
      </c>
      <c r="G4" s="2" t="e">
        <f>E4+F4</f>
        <v>#N/A</v>
      </c>
      <c r="H4" s="3" t="e">
        <f>G4-C4</f>
        <v>#N/A</v>
      </c>
    </row>
    <row r="5" spans="2:11" x14ac:dyDescent="0.2">
      <c r="B5" t="s">
        <v>187</v>
      </c>
      <c r="C5">
        <v>34</v>
      </c>
      <c r="D5" t="s">
        <v>362</v>
      </c>
      <c r="E5" s="2" t="e">
        <f t="shared" ref="E5:E52" si="0">IF(ISERROR(VLOOKUP(B5,Sagarin1,2,FALSE))=TRUE,VLOOKUP(VLOOKUP(B5,Table,2,FALSE),Sagarin1,2,FALSE),VLOOKUP(B5,Sagarin1,2,FALSE))-IF(ISERROR(VLOOKUP(D5,Sagarin1,2,FALSE))=TRUE,VLOOKUP(VLOOKUP(D5,Table,2,FALSE),Sagarin1,2,FALSE),VLOOKUP(D5,Sagarin1,2,FALSE))</f>
        <v>#N/A</v>
      </c>
      <c r="F5">
        <v>3.36</v>
      </c>
      <c r="G5" s="2" t="e">
        <f t="shared" ref="G5:G52" si="1">E5+F5</f>
        <v>#N/A</v>
      </c>
      <c r="H5" s="3" t="e">
        <f t="shared" ref="H5:H52" si="2">G5-C5</f>
        <v>#N/A</v>
      </c>
    </row>
    <row r="6" spans="2:11" x14ac:dyDescent="0.2">
      <c r="B6" t="s">
        <v>299</v>
      </c>
      <c r="C6">
        <v>27</v>
      </c>
      <c r="D6" t="s">
        <v>188</v>
      </c>
      <c r="E6" s="2">
        <f t="shared" si="0"/>
        <v>22.890000000000008</v>
      </c>
      <c r="F6">
        <v>-3.36</v>
      </c>
      <c r="G6" s="2">
        <f t="shared" si="1"/>
        <v>19.530000000000008</v>
      </c>
      <c r="H6" s="3">
        <f t="shared" si="2"/>
        <v>-7.4699999999999918</v>
      </c>
      <c r="I6">
        <v>50</v>
      </c>
      <c r="J6" t="s">
        <v>398</v>
      </c>
      <c r="K6">
        <v>-50</v>
      </c>
    </row>
    <row r="7" spans="2:11" x14ac:dyDescent="0.2">
      <c r="B7" t="s">
        <v>189</v>
      </c>
      <c r="C7" t="s">
        <v>190</v>
      </c>
      <c r="D7" t="s">
        <v>333</v>
      </c>
      <c r="E7" s="2" t="e">
        <f t="shared" si="0"/>
        <v>#N/A</v>
      </c>
      <c r="F7">
        <v>3.36</v>
      </c>
      <c r="G7" s="2" t="e">
        <f t="shared" si="1"/>
        <v>#N/A</v>
      </c>
      <c r="H7" s="3" t="e">
        <f t="shared" si="2"/>
        <v>#N/A</v>
      </c>
    </row>
    <row r="8" spans="2:11" x14ac:dyDescent="0.2">
      <c r="B8" t="s">
        <v>321</v>
      </c>
      <c r="C8">
        <v>21</v>
      </c>
      <c r="D8" t="s">
        <v>191</v>
      </c>
      <c r="E8" s="2">
        <f t="shared" si="0"/>
        <v>20.090000000000003</v>
      </c>
      <c r="F8">
        <v>-3.36</v>
      </c>
      <c r="G8" s="2">
        <f t="shared" si="1"/>
        <v>16.730000000000004</v>
      </c>
      <c r="H8" s="3">
        <f t="shared" si="2"/>
        <v>-4.269999999999996</v>
      </c>
    </row>
    <row r="9" spans="2:11" x14ac:dyDescent="0.2">
      <c r="B9" t="s">
        <v>192</v>
      </c>
      <c r="C9" s="1">
        <v>2.5</v>
      </c>
      <c r="D9" t="s">
        <v>305</v>
      </c>
      <c r="E9" s="2">
        <f t="shared" si="0"/>
        <v>-0.18999999999999773</v>
      </c>
      <c r="F9">
        <v>3.36</v>
      </c>
      <c r="G9" s="2">
        <f t="shared" si="1"/>
        <v>3.1700000000000021</v>
      </c>
      <c r="H9" s="3">
        <f t="shared" si="2"/>
        <v>0.67000000000000215</v>
      </c>
    </row>
    <row r="10" spans="2:11" x14ac:dyDescent="0.2">
      <c r="B10" t="s">
        <v>193</v>
      </c>
      <c r="C10" s="1">
        <v>11.5</v>
      </c>
      <c r="D10" t="s">
        <v>331</v>
      </c>
      <c r="E10" s="2">
        <f t="shared" si="0"/>
        <v>0.30000000000001137</v>
      </c>
      <c r="F10">
        <v>3.36</v>
      </c>
      <c r="G10" s="2">
        <f t="shared" si="1"/>
        <v>3.6600000000000112</v>
      </c>
      <c r="H10" s="3">
        <f t="shared" si="2"/>
        <v>-7.8399999999999892</v>
      </c>
      <c r="I10">
        <v>-2</v>
      </c>
      <c r="J10" t="s">
        <v>399</v>
      </c>
      <c r="K10">
        <v>50</v>
      </c>
    </row>
    <row r="11" spans="2:11" x14ac:dyDescent="0.2">
      <c r="B11" t="s">
        <v>194</v>
      </c>
      <c r="C11" s="1">
        <v>17.5</v>
      </c>
      <c r="D11" t="s">
        <v>364</v>
      </c>
      <c r="E11" s="2">
        <f t="shared" si="0"/>
        <v>15.420000000000002</v>
      </c>
      <c r="F11">
        <v>3.36</v>
      </c>
      <c r="G11" s="2">
        <f t="shared" si="1"/>
        <v>18.78</v>
      </c>
      <c r="H11" s="3">
        <f t="shared" si="2"/>
        <v>1.2800000000000011</v>
      </c>
    </row>
    <row r="12" spans="2:11" x14ac:dyDescent="0.2">
      <c r="B12" t="s">
        <v>195</v>
      </c>
      <c r="C12">
        <v>10</v>
      </c>
      <c r="D12" t="s">
        <v>323</v>
      </c>
      <c r="E12" s="2">
        <f t="shared" si="0"/>
        <v>-0.21999999999999886</v>
      </c>
      <c r="F12">
        <v>3.36</v>
      </c>
      <c r="G12" s="2">
        <f t="shared" si="1"/>
        <v>3.140000000000001</v>
      </c>
      <c r="H12" s="3">
        <f t="shared" si="2"/>
        <v>-6.8599999999999994</v>
      </c>
      <c r="I12">
        <v>21</v>
      </c>
      <c r="J12" t="s">
        <v>398</v>
      </c>
    </row>
    <row r="13" spans="2:11" x14ac:dyDescent="0.2">
      <c r="B13" t="s">
        <v>196</v>
      </c>
      <c r="C13" s="1">
        <v>26.5</v>
      </c>
      <c r="D13" t="s">
        <v>197</v>
      </c>
      <c r="E13" s="2">
        <f t="shared" si="0"/>
        <v>25.259999999999998</v>
      </c>
      <c r="F13">
        <v>3.36</v>
      </c>
      <c r="G13" s="2">
        <f t="shared" si="1"/>
        <v>28.619999999999997</v>
      </c>
      <c r="H13" s="3">
        <f t="shared" si="2"/>
        <v>2.1199999999999974</v>
      </c>
    </row>
    <row r="14" spans="2:11" x14ac:dyDescent="0.2">
      <c r="B14" t="s">
        <v>198</v>
      </c>
      <c r="C14">
        <v>7</v>
      </c>
      <c r="D14" t="s">
        <v>63</v>
      </c>
      <c r="E14" s="2">
        <f t="shared" si="0"/>
        <v>9.8400000000000034</v>
      </c>
      <c r="F14">
        <v>3.36</v>
      </c>
      <c r="G14" s="2">
        <f t="shared" si="1"/>
        <v>13.200000000000003</v>
      </c>
      <c r="H14" s="3">
        <f t="shared" si="2"/>
        <v>6.2000000000000028</v>
      </c>
    </row>
    <row r="15" spans="2:11" x14ac:dyDescent="0.2">
      <c r="B15" t="s">
        <v>324</v>
      </c>
      <c r="C15">
        <v>24</v>
      </c>
      <c r="D15" t="s">
        <v>258</v>
      </c>
      <c r="E15" s="2">
        <f t="shared" si="0"/>
        <v>19.359999999999992</v>
      </c>
      <c r="F15">
        <v>-3.36</v>
      </c>
      <c r="G15" s="2">
        <f t="shared" si="1"/>
        <v>15.999999999999993</v>
      </c>
      <c r="H15" s="3">
        <f t="shared" si="2"/>
        <v>-8.0000000000000071</v>
      </c>
      <c r="I15">
        <v>24</v>
      </c>
      <c r="J15" t="s">
        <v>400</v>
      </c>
    </row>
    <row r="16" spans="2:11" x14ac:dyDescent="0.2">
      <c r="B16" t="s">
        <v>199</v>
      </c>
      <c r="C16" s="1">
        <v>2.5</v>
      </c>
      <c r="D16" t="s">
        <v>200</v>
      </c>
      <c r="E16" s="2" t="e">
        <f t="shared" si="0"/>
        <v>#N/A</v>
      </c>
      <c r="F16">
        <v>3.36</v>
      </c>
      <c r="G16" s="2" t="e">
        <f t="shared" si="1"/>
        <v>#N/A</v>
      </c>
      <c r="H16" s="3" t="e">
        <f t="shared" si="2"/>
        <v>#N/A</v>
      </c>
    </row>
    <row r="17" spans="2:11" x14ac:dyDescent="0.2">
      <c r="B17" t="s">
        <v>201</v>
      </c>
      <c r="C17">
        <v>3</v>
      </c>
      <c r="D17" t="s">
        <v>342</v>
      </c>
      <c r="E17" s="2">
        <f t="shared" si="0"/>
        <v>-4.0400000000000063</v>
      </c>
      <c r="F17">
        <v>3.36</v>
      </c>
      <c r="G17" s="2">
        <f t="shared" si="1"/>
        <v>-0.68000000000000638</v>
      </c>
      <c r="H17" s="3">
        <f t="shared" si="2"/>
        <v>-3.6800000000000064</v>
      </c>
    </row>
    <row r="18" spans="2:11" x14ac:dyDescent="0.2">
      <c r="B18" t="s">
        <v>295</v>
      </c>
      <c r="C18">
        <v>32</v>
      </c>
      <c r="D18" t="s">
        <v>202</v>
      </c>
      <c r="E18" s="2">
        <f t="shared" si="0"/>
        <v>20</v>
      </c>
      <c r="F18">
        <v>-3.36</v>
      </c>
      <c r="G18" s="2">
        <f t="shared" si="1"/>
        <v>16.64</v>
      </c>
      <c r="H18" s="3">
        <f t="shared" si="2"/>
        <v>-15.36</v>
      </c>
      <c r="I18">
        <v>34</v>
      </c>
      <c r="J18" t="s">
        <v>399</v>
      </c>
      <c r="K18">
        <v>50</v>
      </c>
    </row>
    <row r="19" spans="2:11" x14ac:dyDescent="0.2">
      <c r="B19" t="s">
        <v>353</v>
      </c>
      <c r="C19" s="1">
        <v>2.5</v>
      </c>
      <c r="D19" t="s">
        <v>203</v>
      </c>
      <c r="E19" s="2">
        <f t="shared" si="0"/>
        <v>0.35000000000000853</v>
      </c>
      <c r="F19">
        <v>-3.36</v>
      </c>
      <c r="G19" s="2">
        <f t="shared" si="1"/>
        <v>-3.0099999999999913</v>
      </c>
      <c r="H19" s="3">
        <f t="shared" si="2"/>
        <v>-5.5099999999999909</v>
      </c>
    </row>
    <row r="20" spans="2:11" x14ac:dyDescent="0.2">
      <c r="B20" t="s">
        <v>204</v>
      </c>
      <c r="C20">
        <v>25</v>
      </c>
      <c r="D20" t="s">
        <v>259</v>
      </c>
      <c r="E20" s="2" t="e">
        <f t="shared" si="0"/>
        <v>#N/A</v>
      </c>
      <c r="F20">
        <v>3.36</v>
      </c>
      <c r="G20" s="2" t="e">
        <f t="shared" si="1"/>
        <v>#N/A</v>
      </c>
      <c r="H20" s="3" t="e">
        <f t="shared" si="2"/>
        <v>#N/A</v>
      </c>
    </row>
    <row r="21" spans="2:11" x14ac:dyDescent="0.2">
      <c r="B21" t="s">
        <v>205</v>
      </c>
      <c r="C21" s="1">
        <v>9.5</v>
      </c>
      <c r="D21" t="s">
        <v>260</v>
      </c>
      <c r="E21" s="2" t="e">
        <f t="shared" si="0"/>
        <v>#N/A</v>
      </c>
      <c r="F21">
        <v>3.36</v>
      </c>
      <c r="G21" s="2" t="e">
        <f t="shared" si="1"/>
        <v>#N/A</v>
      </c>
      <c r="H21" s="3" t="e">
        <f t="shared" si="2"/>
        <v>#N/A</v>
      </c>
    </row>
    <row r="22" spans="2:11" x14ac:dyDescent="0.2">
      <c r="B22" t="s">
        <v>206</v>
      </c>
      <c r="C22">
        <v>12</v>
      </c>
      <c r="D22" t="s">
        <v>207</v>
      </c>
      <c r="E22" s="2" t="e">
        <f t="shared" si="0"/>
        <v>#N/A</v>
      </c>
      <c r="F22">
        <v>-3.36</v>
      </c>
      <c r="G22" s="2" t="e">
        <f t="shared" si="1"/>
        <v>#N/A</v>
      </c>
      <c r="H22" s="3" t="e">
        <f t="shared" si="2"/>
        <v>#N/A</v>
      </c>
      <c r="I22">
        <v>19</v>
      </c>
      <c r="J22" t="s">
        <v>399</v>
      </c>
      <c r="K22">
        <v>50</v>
      </c>
    </row>
    <row r="23" spans="2:11" x14ac:dyDescent="0.2">
      <c r="B23" t="s">
        <v>301</v>
      </c>
      <c r="C23" s="1">
        <v>6.5</v>
      </c>
      <c r="D23" t="s">
        <v>208</v>
      </c>
      <c r="E23" s="2" t="e">
        <f t="shared" si="0"/>
        <v>#N/A</v>
      </c>
      <c r="F23">
        <v>3.36</v>
      </c>
      <c r="G23" s="2" t="e">
        <f t="shared" si="1"/>
        <v>#N/A</v>
      </c>
      <c r="H23" s="3" t="e">
        <f t="shared" si="2"/>
        <v>#N/A</v>
      </c>
    </row>
    <row r="24" spans="2:11" x14ac:dyDescent="0.2">
      <c r="B24" t="s">
        <v>209</v>
      </c>
      <c r="C24">
        <v>24</v>
      </c>
      <c r="D24" t="s">
        <v>361</v>
      </c>
      <c r="E24" s="2">
        <f t="shared" si="0"/>
        <v>21.430000000000007</v>
      </c>
      <c r="F24">
        <v>3.36</v>
      </c>
      <c r="G24" s="2">
        <f t="shared" si="1"/>
        <v>24.790000000000006</v>
      </c>
      <c r="H24" s="3">
        <f t="shared" si="2"/>
        <v>0.79000000000000625</v>
      </c>
    </row>
    <row r="25" spans="2:11" x14ac:dyDescent="0.2">
      <c r="B25" t="s">
        <v>210</v>
      </c>
      <c r="C25" s="1">
        <v>15.5</v>
      </c>
      <c r="D25" t="s">
        <v>261</v>
      </c>
      <c r="E25" s="2" t="e">
        <f t="shared" si="0"/>
        <v>#N/A</v>
      </c>
      <c r="F25">
        <v>-3.36</v>
      </c>
      <c r="G25" s="2" t="e">
        <f t="shared" si="1"/>
        <v>#N/A</v>
      </c>
      <c r="H25" s="3" t="e">
        <f t="shared" si="2"/>
        <v>#N/A</v>
      </c>
    </row>
    <row r="26" spans="2:11" x14ac:dyDescent="0.2">
      <c r="B26" t="s">
        <v>211</v>
      </c>
      <c r="C26" s="1">
        <v>5.5</v>
      </c>
      <c r="D26" t="s">
        <v>212</v>
      </c>
      <c r="E26" s="2">
        <f t="shared" si="0"/>
        <v>5.3400000000000034</v>
      </c>
      <c r="F26">
        <v>-3.36</v>
      </c>
      <c r="G26" s="2">
        <f t="shared" si="1"/>
        <v>1.9800000000000035</v>
      </c>
      <c r="H26" s="3">
        <f t="shared" si="2"/>
        <v>-3.5199999999999965</v>
      </c>
    </row>
    <row r="27" spans="2:11" x14ac:dyDescent="0.2">
      <c r="B27" t="s">
        <v>213</v>
      </c>
      <c r="C27">
        <v>25</v>
      </c>
      <c r="D27" t="s">
        <v>366</v>
      </c>
      <c r="E27" s="2">
        <f t="shared" si="0"/>
        <v>13.470000000000013</v>
      </c>
      <c r="F27">
        <v>3.36</v>
      </c>
      <c r="G27" s="2">
        <f t="shared" si="1"/>
        <v>16.830000000000013</v>
      </c>
      <c r="H27" s="3">
        <f t="shared" si="2"/>
        <v>-8.1699999999999875</v>
      </c>
      <c r="I27">
        <v>11</v>
      </c>
      <c r="J27" t="s">
        <v>399</v>
      </c>
      <c r="K27">
        <v>50</v>
      </c>
    </row>
    <row r="28" spans="2:11" x14ac:dyDescent="0.2">
      <c r="B28" t="s">
        <v>214</v>
      </c>
      <c r="C28">
        <v>3</v>
      </c>
      <c r="D28" t="s">
        <v>318</v>
      </c>
      <c r="E28" s="2">
        <f t="shared" si="0"/>
        <v>0.75</v>
      </c>
      <c r="F28">
        <v>3.36</v>
      </c>
      <c r="G28" s="2">
        <f t="shared" si="1"/>
        <v>4.1099999999999994</v>
      </c>
      <c r="H28" s="3">
        <f t="shared" si="2"/>
        <v>1.1099999999999994</v>
      </c>
    </row>
    <row r="29" spans="2:11" x14ac:dyDescent="0.2">
      <c r="B29" t="s">
        <v>215</v>
      </c>
      <c r="C29">
        <v>14</v>
      </c>
      <c r="D29" t="s">
        <v>363</v>
      </c>
      <c r="E29" s="2" t="e">
        <f t="shared" si="0"/>
        <v>#N/A</v>
      </c>
      <c r="F29">
        <v>3.36</v>
      </c>
      <c r="G29" s="2" t="e">
        <f t="shared" si="1"/>
        <v>#N/A</v>
      </c>
      <c r="H29" s="3" t="e">
        <f t="shared" si="2"/>
        <v>#N/A</v>
      </c>
    </row>
    <row r="30" spans="2:11" x14ac:dyDescent="0.2">
      <c r="B30" t="s">
        <v>216</v>
      </c>
      <c r="C30" s="1">
        <v>15.5</v>
      </c>
      <c r="D30" t="s">
        <v>4</v>
      </c>
      <c r="E30" s="2" t="e">
        <f t="shared" si="0"/>
        <v>#N/A</v>
      </c>
      <c r="F30">
        <v>3.36</v>
      </c>
      <c r="G30" s="2" t="e">
        <f t="shared" si="1"/>
        <v>#N/A</v>
      </c>
      <c r="H30" s="3" t="e">
        <f t="shared" si="2"/>
        <v>#N/A</v>
      </c>
    </row>
    <row r="31" spans="2:11" x14ac:dyDescent="0.2">
      <c r="B31" t="s">
        <v>217</v>
      </c>
      <c r="C31" t="s">
        <v>190</v>
      </c>
      <c r="D31" t="s">
        <v>218</v>
      </c>
      <c r="E31" s="2" t="e">
        <f t="shared" si="0"/>
        <v>#N/A</v>
      </c>
      <c r="F31">
        <v>3.36</v>
      </c>
      <c r="G31" s="2" t="e">
        <f t="shared" si="1"/>
        <v>#N/A</v>
      </c>
      <c r="H31" s="3" t="e">
        <f t="shared" si="2"/>
        <v>#N/A</v>
      </c>
    </row>
    <row r="32" spans="2:11" x14ac:dyDescent="0.2">
      <c r="B32" t="s">
        <v>219</v>
      </c>
      <c r="C32" s="1">
        <v>2.5</v>
      </c>
      <c r="D32" t="s">
        <v>384</v>
      </c>
      <c r="E32" s="2">
        <f t="shared" si="0"/>
        <v>-0.62000000000000455</v>
      </c>
      <c r="F32">
        <v>3.36</v>
      </c>
      <c r="G32" s="2">
        <f t="shared" si="1"/>
        <v>2.7399999999999953</v>
      </c>
      <c r="H32" s="3">
        <f t="shared" si="2"/>
        <v>0.23999999999999533</v>
      </c>
    </row>
    <row r="33" spans="2:11" x14ac:dyDescent="0.2">
      <c r="B33" t="s">
        <v>328</v>
      </c>
      <c r="C33">
        <v>15</v>
      </c>
      <c r="D33" t="s">
        <v>220</v>
      </c>
      <c r="E33" s="2">
        <f t="shared" si="0"/>
        <v>12.5</v>
      </c>
      <c r="F33">
        <v>-3.36</v>
      </c>
      <c r="G33" s="2">
        <f t="shared" si="1"/>
        <v>9.14</v>
      </c>
      <c r="H33" s="3">
        <f t="shared" si="2"/>
        <v>-5.8599999999999994</v>
      </c>
    </row>
    <row r="34" spans="2:11" x14ac:dyDescent="0.2">
      <c r="B34" t="s">
        <v>344</v>
      </c>
      <c r="C34">
        <v>6</v>
      </c>
      <c r="D34" t="s">
        <v>262</v>
      </c>
      <c r="E34" s="2">
        <f t="shared" si="0"/>
        <v>2.480000000000004</v>
      </c>
      <c r="F34">
        <v>-3.36</v>
      </c>
      <c r="G34" s="2">
        <f t="shared" si="1"/>
        <v>-0.8799999999999959</v>
      </c>
      <c r="H34" s="3">
        <f t="shared" si="2"/>
        <v>-6.8799999999999955</v>
      </c>
      <c r="I34">
        <v>7</v>
      </c>
      <c r="J34" t="s">
        <v>398</v>
      </c>
      <c r="K34">
        <v>-50</v>
      </c>
    </row>
    <row r="35" spans="2:11" x14ac:dyDescent="0.2">
      <c r="B35" t="s">
        <v>221</v>
      </c>
      <c r="C35">
        <v>6</v>
      </c>
      <c r="D35" t="s">
        <v>263</v>
      </c>
      <c r="E35" s="2" t="e">
        <f t="shared" si="0"/>
        <v>#N/A</v>
      </c>
      <c r="F35">
        <v>3.36</v>
      </c>
      <c r="G35" s="2" t="e">
        <f t="shared" si="1"/>
        <v>#N/A</v>
      </c>
      <c r="H35" s="3" t="e">
        <f t="shared" si="2"/>
        <v>#N/A</v>
      </c>
    </row>
    <row r="36" spans="2:11" x14ac:dyDescent="0.2">
      <c r="B36" t="s">
        <v>359</v>
      </c>
      <c r="C36" s="1">
        <v>4.5</v>
      </c>
      <c r="D36" t="s">
        <v>222</v>
      </c>
      <c r="E36" s="2">
        <f t="shared" si="0"/>
        <v>7.9699999999999989</v>
      </c>
      <c r="F36">
        <v>-3.36</v>
      </c>
      <c r="G36" s="2">
        <f t="shared" si="1"/>
        <v>4.6099999999999994</v>
      </c>
      <c r="H36" s="3">
        <f t="shared" si="2"/>
        <v>0.10999999999999943</v>
      </c>
    </row>
    <row r="37" spans="2:11" x14ac:dyDescent="0.2">
      <c r="B37" t="s">
        <v>223</v>
      </c>
      <c r="C37" s="1">
        <v>20.5</v>
      </c>
      <c r="D37" t="s">
        <v>224</v>
      </c>
      <c r="E37" s="2" t="e">
        <f t="shared" si="0"/>
        <v>#N/A</v>
      </c>
      <c r="F37">
        <v>-3.36</v>
      </c>
      <c r="G37" s="2" t="e">
        <f t="shared" si="1"/>
        <v>#N/A</v>
      </c>
      <c r="H37" s="3" t="e">
        <f t="shared" si="2"/>
        <v>#N/A</v>
      </c>
      <c r="I37">
        <v>18</v>
      </c>
      <c r="J37" t="s">
        <v>399</v>
      </c>
      <c r="K37">
        <v>50</v>
      </c>
    </row>
    <row r="38" spans="2:11" x14ac:dyDescent="0.2">
      <c r="B38" t="s">
        <v>225</v>
      </c>
      <c r="C38">
        <v>15</v>
      </c>
      <c r="D38" t="s">
        <v>6</v>
      </c>
      <c r="E38" s="2" t="e">
        <f t="shared" si="0"/>
        <v>#N/A</v>
      </c>
      <c r="F38">
        <v>-3.36</v>
      </c>
      <c r="G38" s="2" t="e">
        <f t="shared" si="1"/>
        <v>#N/A</v>
      </c>
      <c r="H38" s="3" t="e">
        <f t="shared" si="2"/>
        <v>#N/A</v>
      </c>
    </row>
    <row r="39" spans="2:11" x14ac:dyDescent="0.2">
      <c r="B39" t="s">
        <v>226</v>
      </c>
      <c r="C39" s="1">
        <v>10.5</v>
      </c>
      <c r="D39" t="s">
        <v>264</v>
      </c>
      <c r="E39" s="2" t="e">
        <f t="shared" si="0"/>
        <v>#N/A</v>
      </c>
      <c r="F39">
        <v>3.36</v>
      </c>
      <c r="G39" s="2" t="e">
        <f t="shared" si="1"/>
        <v>#N/A</v>
      </c>
      <c r="H39" s="3" t="e">
        <f t="shared" si="2"/>
        <v>#N/A</v>
      </c>
    </row>
    <row r="40" spans="2:11" x14ac:dyDescent="0.2">
      <c r="B40" t="s">
        <v>227</v>
      </c>
      <c r="C40">
        <v>8</v>
      </c>
      <c r="D40" t="s">
        <v>396</v>
      </c>
      <c r="E40" s="2">
        <f t="shared" si="0"/>
        <v>6.0999999999999943</v>
      </c>
      <c r="F40">
        <v>3.36</v>
      </c>
      <c r="G40" s="2">
        <f t="shared" si="1"/>
        <v>9.4599999999999937</v>
      </c>
      <c r="H40" s="3">
        <f t="shared" si="2"/>
        <v>1.4599999999999937</v>
      </c>
    </row>
    <row r="41" spans="2:11" x14ac:dyDescent="0.2">
      <c r="B41" t="s">
        <v>311</v>
      </c>
      <c r="C41">
        <v>23</v>
      </c>
      <c r="D41" t="s">
        <v>265</v>
      </c>
      <c r="E41" s="2" t="e">
        <f t="shared" si="0"/>
        <v>#N/A</v>
      </c>
      <c r="F41">
        <v>-3.36</v>
      </c>
      <c r="G41" s="2" t="e">
        <f t="shared" si="1"/>
        <v>#N/A</v>
      </c>
      <c r="H41" s="3" t="e">
        <f t="shared" si="2"/>
        <v>#N/A</v>
      </c>
    </row>
    <row r="42" spans="2:11" x14ac:dyDescent="0.2">
      <c r="B42" t="s">
        <v>341</v>
      </c>
      <c r="C42">
        <v>17</v>
      </c>
      <c r="D42" t="s">
        <v>266</v>
      </c>
      <c r="E42" s="2">
        <f t="shared" si="0"/>
        <v>13.519999999999996</v>
      </c>
      <c r="F42">
        <v>-3.36</v>
      </c>
      <c r="G42" s="2">
        <f t="shared" si="1"/>
        <v>10.159999999999997</v>
      </c>
      <c r="H42" s="3">
        <f t="shared" si="2"/>
        <v>-6.8400000000000034</v>
      </c>
      <c r="I42">
        <v>28</v>
      </c>
    </row>
    <row r="43" spans="2:11" x14ac:dyDescent="0.2">
      <c r="B43" t="s">
        <v>228</v>
      </c>
      <c r="C43">
        <v>6</v>
      </c>
      <c r="D43" t="s">
        <v>267</v>
      </c>
      <c r="E43" s="2" t="e">
        <f t="shared" si="0"/>
        <v>#N/A</v>
      </c>
      <c r="F43">
        <v>3.36</v>
      </c>
      <c r="G43" s="2" t="e">
        <f t="shared" si="1"/>
        <v>#N/A</v>
      </c>
      <c r="H43" s="3" t="e">
        <f t="shared" si="2"/>
        <v>#N/A</v>
      </c>
    </row>
    <row r="44" spans="2:11" x14ac:dyDescent="0.2">
      <c r="B44" t="s">
        <v>300</v>
      </c>
      <c r="C44" s="1">
        <v>31.5</v>
      </c>
      <c r="D44" t="s">
        <v>229</v>
      </c>
      <c r="E44" s="2">
        <f t="shared" si="0"/>
        <v>20.800000000000004</v>
      </c>
      <c r="F44">
        <v>-3.36</v>
      </c>
      <c r="G44" s="2">
        <f t="shared" si="1"/>
        <v>17.440000000000005</v>
      </c>
      <c r="H44" s="3">
        <f t="shared" si="2"/>
        <v>-14.059999999999995</v>
      </c>
      <c r="I44">
        <v>27</v>
      </c>
      <c r="J44" t="s">
        <v>399</v>
      </c>
      <c r="K44">
        <v>50</v>
      </c>
    </row>
    <row r="45" spans="2:11" x14ac:dyDescent="0.2">
      <c r="B45" t="s">
        <v>230</v>
      </c>
      <c r="C45" t="s">
        <v>190</v>
      </c>
      <c r="D45" t="s">
        <v>391</v>
      </c>
      <c r="E45" s="2" t="e">
        <f t="shared" si="0"/>
        <v>#N/A</v>
      </c>
      <c r="F45">
        <v>3.36</v>
      </c>
      <c r="G45" s="2" t="e">
        <f t="shared" si="1"/>
        <v>#N/A</v>
      </c>
      <c r="H45" s="3" t="e">
        <f t="shared" si="2"/>
        <v>#N/A</v>
      </c>
    </row>
    <row r="46" spans="2:11" x14ac:dyDescent="0.2">
      <c r="B46" t="s">
        <v>231</v>
      </c>
      <c r="C46">
        <v>4</v>
      </c>
      <c r="D46" t="s">
        <v>374</v>
      </c>
      <c r="E46" s="2" t="e">
        <f t="shared" si="0"/>
        <v>#N/A</v>
      </c>
      <c r="F46">
        <v>3.36</v>
      </c>
      <c r="G46" s="2" t="e">
        <f t="shared" si="1"/>
        <v>#N/A</v>
      </c>
      <c r="H46" s="3" t="e">
        <f t="shared" si="2"/>
        <v>#N/A</v>
      </c>
    </row>
    <row r="47" spans="2:11" x14ac:dyDescent="0.2">
      <c r="B47" t="s">
        <v>232</v>
      </c>
      <c r="C47" s="1">
        <v>3.5</v>
      </c>
      <c r="D47" t="s">
        <v>268</v>
      </c>
      <c r="E47" s="2" t="e">
        <f t="shared" si="0"/>
        <v>#N/A</v>
      </c>
      <c r="F47">
        <v>3.36</v>
      </c>
      <c r="G47" s="2" t="e">
        <f t="shared" si="1"/>
        <v>#N/A</v>
      </c>
      <c r="H47" s="3" t="e">
        <f t="shared" si="2"/>
        <v>#N/A</v>
      </c>
    </row>
    <row r="48" spans="2:11" x14ac:dyDescent="0.2">
      <c r="B48" t="s">
        <v>233</v>
      </c>
      <c r="C48">
        <v>2</v>
      </c>
      <c r="D48" t="s">
        <v>234</v>
      </c>
      <c r="E48" s="2">
        <f t="shared" si="0"/>
        <v>12.200000000000003</v>
      </c>
      <c r="F48">
        <v>3.36</v>
      </c>
      <c r="G48" s="2">
        <f t="shared" si="1"/>
        <v>15.560000000000002</v>
      </c>
      <c r="H48" s="3">
        <f t="shared" si="2"/>
        <v>13.560000000000002</v>
      </c>
      <c r="I48">
        <v>17</v>
      </c>
      <c r="J48" t="s">
        <v>399</v>
      </c>
      <c r="K48">
        <v>50</v>
      </c>
    </row>
    <row r="49" spans="2:14" x14ac:dyDescent="0.2">
      <c r="B49" t="s">
        <v>235</v>
      </c>
      <c r="C49" s="1">
        <v>6.5</v>
      </c>
      <c r="D49" t="s">
        <v>312</v>
      </c>
      <c r="E49" s="2">
        <f t="shared" si="0"/>
        <v>6.1999999999999886</v>
      </c>
      <c r="F49">
        <v>3.36</v>
      </c>
      <c r="G49" s="2">
        <f t="shared" si="1"/>
        <v>9.5599999999999881</v>
      </c>
      <c r="H49" s="3">
        <f t="shared" si="2"/>
        <v>3.0599999999999881</v>
      </c>
    </row>
    <row r="50" spans="2:14" x14ac:dyDescent="0.2">
      <c r="B50" t="s">
        <v>236</v>
      </c>
      <c r="C50" s="1">
        <v>15.5</v>
      </c>
      <c r="D50" t="s">
        <v>345</v>
      </c>
      <c r="E50" s="2" t="e">
        <f t="shared" si="0"/>
        <v>#N/A</v>
      </c>
      <c r="F50">
        <v>3.36</v>
      </c>
      <c r="G50" s="2" t="e">
        <f t="shared" si="1"/>
        <v>#N/A</v>
      </c>
      <c r="H50" s="3" t="e">
        <f t="shared" si="2"/>
        <v>#N/A</v>
      </c>
    </row>
    <row r="51" spans="2:14" x14ac:dyDescent="0.2">
      <c r="B51" t="s">
        <v>237</v>
      </c>
      <c r="C51" s="1">
        <v>3.5</v>
      </c>
      <c r="D51" t="s">
        <v>336</v>
      </c>
      <c r="E51" s="2" t="e">
        <f t="shared" si="0"/>
        <v>#N/A</v>
      </c>
      <c r="F51">
        <v>3.36</v>
      </c>
      <c r="G51" s="2" t="e">
        <f t="shared" si="1"/>
        <v>#N/A</v>
      </c>
      <c r="H51" s="3" t="e">
        <f t="shared" si="2"/>
        <v>#N/A</v>
      </c>
    </row>
    <row r="52" spans="2:14" x14ac:dyDescent="0.2">
      <c r="B52" t="s">
        <v>238</v>
      </c>
      <c r="C52" s="1">
        <v>6.5</v>
      </c>
      <c r="D52" t="s">
        <v>269</v>
      </c>
      <c r="E52" s="2" t="e">
        <f t="shared" si="0"/>
        <v>#N/A</v>
      </c>
      <c r="F52">
        <v>-3.36</v>
      </c>
      <c r="G52" s="2" t="e">
        <f t="shared" si="1"/>
        <v>#N/A</v>
      </c>
      <c r="H52" s="3" t="e">
        <f t="shared" si="2"/>
        <v>#N/A</v>
      </c>
      <c r="I52">
        <v>-8</v>
      </c>
      <c r="J52" t="s">
        <v>399</v>
      </c>
      <c r="K52">
        <v>50</v>
      </c>
    </row>
    <row r="54" spans="2:14" x14ac:dyDescent="0.2">
      <c r="B54" t="s">
        <v>239</v>
      </c>
    </row>
    <row r="55" spans="2:14" x14ac:dyDescent="0.2">
      <c r="B55" t="s">
        <v>270</v>
      </c>
      <c r="C55">
        <v>29</v>
      </c>
      <c r="M55" t="s">
        <v>401</v>
      </c>
      <c r="N55">
        <v>11.56</v>
      </c>
    </row>
    <row r="56" spans="2:14" x14ac:dyDescent="0.2">
      <c r="B56" t="s">
        <v>240</v>
      </c>
      <c r="M56" t="s">
        <v>402</v>
      </c>
      <c r="N56">
        <v>14.93</v>
      </c>
    </row>
    <row r="57" spans="2:14" x14ac:dyDescent="0.2">
      <c r="M57" t="s">
        <v>247</v>
      </c>
      <c r="N57">
        <v>23.52</v>
      </c>
    </row>
    <row r="58" spans="2:14" x14ac:dyDescent="0.2">
      <c r="M58" t="s">
        <v>271</v>
      </c>
      <c r="N58">
        <v>17.66</v>
      </c>
    </row>
    <row r="59" spans="2:14" x14ac:dyDescent="0.2">
      <c r="B59" t="s">
        <v>241</v>
      </c>
      <c r="M59" t="s">
        <v>275</v>
      </c>
      <c r="N59">
        <v>21.86</v>
      </c>
    </row>
    <row r="60" spans="2:14" x14ac:dyDescent="0.2">
      <c r="B60" t="s">
        <v>183</v>
      </c>
      <c r="C60" t="s">
        <v>242</v>
      </c>
      <c r="D60" t="s">
        <v>184</v>
      </c>
      <c r="M60" t="s">
        <v>403</v>
      </c>
      <c r="N60">
        <v>19.04</v>
      </c>
    </row>
    <row r="61" spans="2:14" x14ac:dyDescent="0.2">
      <c r="B61" t="s">
        <v>185</v>
      </c>
      <c r="C61" t="s">
        <v>243</v>
      </c>
      <c r="D61" t="s">
        <v>185</v>
      </c>
      <c r="M61" t="s">
        <v>404</v>
      </c>
      <c r="N61">
        <v>14.71</v>
      </c>
    </row>
    <row r="62" spans="2:14" x14ac:dyDescent="0.2">
      <c r="B62" t="s">
        <v>244</v>
      </c>
      <c r="C62">
        <v>10</v>
      </c>
      <c r="D62" t="s">
        <v>271</v>
      </c>
      <c r="G62">
        <f t="shared" ref="G62:G75" si="3">VLOOKUP(B62,$M$55:$N$85,2,FALSE)</f>
        <v>26.14</v>
      </c>
      <c r="H62">
        <f t="shared" ref="H62:H75" si="4">VLOOKUP(D62,$M$55:$N$85,2,FALSE)</f>
        <v>17.66</v>
      </c>
      <c r="I62">
        <v>2.68</v>
      </c>
      <c r="J62">
        <f>G62-H62+I62</f>
        <v>11.16</v>
      </c>
      <c r="K62" s="3">
        <f>J62-C62</f>
        <v>1.1600000000000001</v>
      </c>
      <c r="M62" t="s">
        <v>405</v>
      </c>
      <c r="N62">
        <v>9.73</v>
      </c>
    </row>
    <row r="63" spans="2:14" x14ac:dyDescent="0.2">
      <c r="B63" t="s">
        <v>245</v>
      </c>
      <c r="C63">
        <v>1.5</v>
      </c>
      <c r="D63" t="s">
        <v>272</v>
      </c>
      <c r="G63">
        <f t="shared" si="3"/>
        <v>27.34</v>
      </c>
      <c r="H63">
        <f t="shared" si="4"/>
        <v>24.7</v>
      </c>
      <c r="I63">
        <v>2.68</v>
      </c>
      <c r="J63">
        <f t="shared" ref="J63:J75" si="5">G63-H63+I63</f>
        <v>5.32</v>
      </c>
      <c r="K63" s="3">
        <f t="shared" ref="K63:K75" si="6">J63-C63</f>
        <v>3.8200000000000003</v>
      </c>
      <c r="M63" t="s">
        <v>406</v>
      </c>
      <c r="N63">
        <v>18.010000000000002</v>
      </c>
    </row>
    <row r="64" spans="2:14" x14ac:dyDescent="0.2">
      <c r="B64" t="s">
        <v>246</v>
      </c>
      <c r="C64">
        <v>3</v>
      </c>
      <c r="D64" t="s">
        <v>273</v>
      </c>
      <c r="G64">
        <f t="shared" si="3"/>
        <v>23.66</v>
      </c>
      <c r="H64">
        <f t="shared" si="4"/>
        <v>24</v>
      </c>
      <c r="I64">
        <v>2.68</v>
      </c>
      <c r="J64">
        <f t="shared" si="5"/>
        <v>2.3400000000000003</v>
      </c>
      <c r="K64" s="3">
        <f t="shared" si="6"/>
        <v>-0.6599999999999997</v>
      </c>
      <c r="M64" t="s">
        <v>256</v>
      </c>
      <c r="N64">
        <v>24.37</v>
      </c>
    </row>
    <row r="65" spans="2:14" x14ac:dyDescent="0.2">
      <c r="B65" t="s">
        <v>247</v>
      </c>
      <c r="C65">
        <v>7</v>
      </c>
      <c r="D65" t="s">
        <v>274</v>
      </c>
      <c r="G65">
        <f t="shared" si="3"/>
        <v>23.52</v>
      </c>
      <c r="H65">
        <f t="shared" si="4"/>
        <v>14.71</v>
      </c>
      <c r="I65">
        <v>-2.68</v>
      </c>
      <c r="J65">
        <f t="shared" si="5"/>
        <v>6.129999999999999</v>
      </c>
      <c r="K65" s="3">
        <f t="shared" si="6"/>
        <v>-0.87000000000000099</v>
      </c>
      <c r="M65" t="s">
        <v>249</v>
      </c>
      <c r="N65">
        <v>20.53</v>
      </c>
    </row>
    <row r="66" spans="2:14" x14ac:dyDescent="0.2">
      <c r="B66" t="s">
        <v>248</v>
      </c>
      <c r="C66">
        <v>3.5</v>
      </c>
      <c r="D66" t="s">
        <v>275</v>
      </c>
      <c r="G66">
        <f t="shared" si="3"/>
        <v>14.93</v>
      </c>
      <c r="H66">
        <f t="shared" si="4"/>
        <v>21.86</v>
      </c>
      <c r="I66">
        <v>2.68</v>
      </c>
      <c r="J66">
        <f t="shared" si="5"/>
        <v>-4.25</v>
      </c>
      <c r="K66" s="3">
        <f t="shared" si="6"/>
        <v>-7.75</v>
      </c>
      <c r="M66" t="s">
        <v>407</v>
      </c>
      <c r="N66">
        <v>23.5</v>
      </c>
    </row>
    <row r="67" spans="2:14" x14ac:dyDescent="0.2">
      <c r="B67" t="s">
        <v>249</v>
      </c>
      <c r="C67">
        <v>0</v>
      </c>
      <c r="D67" t="s">
        <v>276</v>
      </c>
      <c r="G67">
        <f t="shared" si="3"/>
        <v>20.53</v>
      </c>
      <c r="H67">
        <f t="shared" si="4"/>
        <v>9.73</v>
      </c>
      <c r="I67">
        <v>-2.68</v>
      </c>
      <c r="J67">
        <f t="shared" si="5"/>
        <v>8.120000000000001</v>
      </c>
      <c r="K67" s="3">
        <f t="shared" si="6"/>
        <v>8.120000000000001</v>
      </c>
      <c r="M67" t="s">
        <v>408</v>
      </c>
      <c r="N67">
        <v>26.14</v>
      </c>
    </row>
    <row r="68" spans="2:14" x14ac:dyDescent="0.2">
      <c r="B68" t="s">
        <v>250</v>
      </c>
      <c r="C68">
        <v>3</v>
      </c>
      <c r="D68" t="s">
        <v>277</v>
      </c>
      <c r="G68">
        <f t="shared" si="3"/>
        <v>19.64</v>
      </c>
      <c r="H68">
        <f t="shared" si="4"/>
        <v>19.04</v>
      </c>
      <c r="I68">
        <v>-2.68</v>
      </c>
      <c r="J68">
        <f t="shared" si="5"/>
        <v>-2.0799999999999987</v>
      </c>
      <c r="K68" s="3">
        <f t="shared" si="6"/>
        <v>-5.0799999999999983</v>
      </c>
      <c r="M68" t="s">
        <v>409</v>
      </c>
      <c r="N68">
        <v>23.66</v>
      </c>
    </row>
    <row r="69" spans="2:14" x14ac:dyDescent="0.2">
      <c r="B69" t="s">
        <v>251</v>
      </c>
      <c r="C69">
        <v>1.5</v>
      </c>
      <c r="D69" t="s">
        <v>278</v>
      </c>
      <c r="G69">
        <f t="shared" si="3"/>
        <v>19.899999999999999</v>
      </c>
      <c r="H69">
        <f t="shared" si="4"/>
        <v>22.71</v>
      </c>
      <c r="I69">
        <v>2.68</v>
      </c>
      <c r="J69">
        <f t="shared" si="5"/>
        <v>-0.13000000000000211</v>
      </c>
      <c r="K69" s="3">
        <f t="shared" si="6"/>
        <v>-1.6300000000000021</v>
      </c>
      <c r="M69" t="s">
        <v>410</v>
      </c>
      <c r="N69">
        <v>19.899999999999999</v>
      </c>
    </row>
    <row r="70" spans="2:14" x14ac:dyDescent="0.2">
      <c r="B70" t="s">
        <v>252</v>
      </c>
      <c r="C70">
        <v>3</v>
      </c>
      <c r="D70" t="s">
        <v>279</v>
      </c>
      <c r="G70">
        <f t="shared" si="3"/>
        <v>17.29</v>
      </c>
      <c r="H70">
        <f t="shared" si="4"/>
        <v>18.010000000000002</v>
      </c>
      <c r="I70">
        <v>-2.68</v>
      </c>
      <c r="J70">
        <f t="shared" si="5"/>
        <v>-3.4000000000000026</v>
      </c>
      <c r="K70" s="3">
        <f t="shared" si="6"/>
        <v>-6.4000000000000021</v>
      </c>
      <c r="M70" t="s">
        <v>411</v>
      </c>
      <c r="N70">
        <v>27.34</v>
      </c>
    </row>
    <row r="71" spans="2:14" x14ac:dyDescent="0.2">
      <c r="B71" t="s">
        <v>253</v>
      </c>
      <c r="C71">
        <v>2</v>
      </c>
      <c r="D71" t="s">
        <v>280</v>
      </c>
      <c r="G71">
        <f t="shared" si="3"/>
        <v>20.68</v>
      </c>
      <c r="H71">
        <f t="shared" si="4"/>
        <v>16.739999999999998</v>
      </c>
      <c r="I71">
        <v>-2.68</v>
      </c>
      <c r="J71">
        <f t="shared" si="5"/>
        <v>1.2600000000000011</v>
      </c>
      <c r="K71" s="3">
        <f t="shared" si="6"/>
        <v>-0.73999999999999888</v>
      </c>
      <c r="M71" t="s">
        <v>250</v>
      </c>
      <c r="N71">
        <v>19.64</v>
      </c>
    </row>
    <row r="72" spans="2:14" x14ac:dyDescent="0.2">
      <c r="B72" t="s">
        <v>254</v>
      </c>
      <c r="C72">
        <v>6.5</v>
      </c>
      <c r="D72" t="s">
        <v>281</v>
      </c>
      <c r="G72">
        <f t="shared" si="3"/>
        <v>23.43</v>
      </c>
      <c r="H72">
        <f t="shared" si="4"/>
        <v>15.69</v>
      </c>
      <c r="I72">
        <v>-2.68</v>
      </c>
      <c r="J72">
        <f t="shared" si="5"/>
        <v>5.0600000000000005</v>
      </c>
      <c r="K72" s="3">
        <f t="shared" si="6"/>
        <v>-1.4399999999999995</v>
      </c>
      <c r="M72" t="s">
        <v>412</v>
      </c>
      <c r="N72">
        <v>16.739999999999998</v>
      </c>
    </row>
    <row r="73" spans="2:14" x14ac:dyDescent="0.2">
      <c r="B73" t="s">
        <v>255</v>
      </c>
      <c r="C73">
        <v>2.5</v>
      </c>
      <c r="D73" t="s">
        <v>282</v>
      </c>
      <c r="G73">
        <f t="shared" si="3"/>
        <v>19.100000000000001</v>
      </c>
      <c r="H73">
        <f t="shared" si="4"/>
        <v>16.59</v>
      </c>
      <c r="I73">
        <v>-2.68</v>
      </c>
      <c r="J73">
        <f t="shared" si="5"/>
        <v>-0.1699999999999986</v>
      </c>
      <c r="K73" s="3">
        <f t="shared" si="6"/>
        <v>-2.6699999999999986</v>
      </c>
      <c r="M73" t="s">
        <v>413</v>
      </c>
      <c r="N73">
        <v>20.86</v>
      </c>
    </row>
    <row r="74" spans="2:14" x14ac:dyDescent="0.2">
      <c r="B74" t="s">
        <v>256</v>
      </c>
      <c r="C74">
        <v>7.5</v>
      </c>
      <c r="D74" t="s">
        <v>283</v>
      </c>
      <c r="G74">
        <f t="shared" si="3"/>
        <v>24.37</v>
      </c>
      <c r="H74">
        <f t="shared" si="4"/>
        <v>11.56</v>
      </c>
      <c r="I74">
        <v>-2.68</v>
      </c>
      <c r="J74">
        <f t="shared" si="5"/>
        <v>10.130000000000001</v>
      </c>
      <c r="K74" s="3">
        <f t="shared" si="6"/>
        <v>2.6300000000000008</v>
      </c>
      <c r="M74" t="s">
        <v>278</v>
      </c>
      <c r="N74">
        <v>22.71</v>
      </c>
    </row>
    <row r="75" spans="2:14" x14ac:dyDescent="0.2">
      <c r="B75" t="s">
        <v>257</v>
      </c>
      <c r="C75">
        <v>8.5</v>
      </c>
      <c r="D75" t="s">
        <v>284</v>
      </c>
      <c r="G75">
        <f t="shared" si="3"/>
        <v>23.5</v>
      </c>
      <c r="H75">
        <f t="shared" si="4"/>
        <v>17.25</v>
      </c>
      <c r="I75">
        <v>2.68</v>
      </c>
      <c r="J75">
        <f t="shared" si="5"/>
        <v>8.93</v>
      </c>
      <c r="K75" s="3">
        <f t="shared" si="6"/>
        <v>0.42999999999999972</v>
      </c>
      <c r="M75" t="s">
        <v>253</v>
      </c>
      <c r="N75">
        <v>20.68</v>
      </c>
    </row>
    <row r="76" spans="2:14" x14ac:dyDescent="0.2">
      <c r="M76" t="s">
        <v>272</v>
      </c>
      <c r="N76">
        <v>24.7</v>
      </c>
    </row>
    <row r="77" spans="2:14" x14ac:dyDescent="0.2">
      <c r="M77" t="s">
        <v>255</v>
      </c>
      <c r="N77">
        <v>19.100000000000001</v>
      </c>
    </row>
    <row r="78" spans="2:14" x14ac:dyDescent="0.2">
      <c r="M78" t="s">
        <v>414</v>
      </c>
      <c r="N78">
        <v>21.37</v>
      </c>
    </row>
    <row r="79" spans="2:14" x14ac:dyDescent="0.2">
      <c r="M79" t="s">
        <v>252</v>
      </c>
      <c r="N79">
        <v>17.29</v>
      </c>
    </row>
    <row r="80" spans="2:14" x14ac:dyDescent="0.2">
      <c r="M80" t="s">
        <v>415</v>
      </c>
      <c r="N80">
        <v>15.69</v>
      </c>
    </row>
    <row r="81" spans="13:14" x14ac:dyDescent="0.2">
      <c r="M81" t="s">
        <v>416</v>
      </c>
      <c r="N81">
        <v>16.59</v>
      </c>
    </row>
    <row r="82" spans="13:14" x14ac:dyDescent="0.2">
      <c r="M82" t="s">
        <v>254</v>
      </c>
      <c r="N82">
        <v>23.43</v>
      </c>
    </row>
    <row r="83" spans="13:14" x14ac:dyDescent="0.2">
      <c r="M83" t="s">
        <v>417</v>
      </c>
      <c r="N83">
        <v>23.49</v>
      </c>
    </row>
    <row r="84" spans="13:14" x14ac:dyDescent="0.2">
      <c r="M84" t="s">
        <v>273</v>
      </c>
      <c r="N84">
        <v>24</v>
      </c>
    </row>
    <row r="85" spans="13:14" x14ac:dyDescent="0.2">
      <c r="M85" t="s">
        <v>284</v>
      </c>
      <c r="N85">
        <v>17.25</v>
      </c>
    </row>
  </sheetData>
  <phoneticPr fontId="0" type="noConversion"/>
  <conditionalFormatting sqref="D4:D52">
    <cfRule type="expression" dxfId="3" priority="1" stopIfTrue="1">
      <formula>H4&lt;-7</formula>
    </cfRule>
  </conditionalFormatting>
  <conditionalFormatting sqref="B4:B52">
    <cfRule type="expression" dxfId="2" priority="2" stopIfTrue="1">
      <formula>H4&gt;7</formula>
    </cfRule>
  </conditionalFormatting>
  <conditionalFormatting sqref="B62:B75">
    <cfRule type="expression" dxfId="1" priority="3" stopIfTrue="1">
      <formula>K62&gt;3</formula>
    </cfRule>
  </conditionalFormatting>
  <conditionalFormatting sqref="D62:D75">
    <cfRule type="expression" dxfId="0" priority="4" stopIfTrue="1">
      <formula>K62&lt;-3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44"/>
  <sheetViews>
    <sheetView topLeftCell="A158" workbookViewId="0">
      <selection activeCell="C139" sqref="C139"/>
    </sheetView>
  </sheetViews>
  <sheetFormatPr defaultRowHeight="12.75" x14ac:dyDescent="0.2"/>
  <cols>
    <col min="2" max="2" width="6.5703125" bestFit="1" customWidth="1"/>
    <col min="3" max="3" width="24.42578125" bestFit="1" customWidth="1"/>
  </cols>
  <sheetData>
    <row r="2" spans="2:4" x14ac:dyDescent="0.2">
      <c r="B2" t="s">
        <v>285</v>
      </c>
      <c r="C2" t="s">
        <v>286</v>
      </c>
      <c r="D2" t="s">
        <v>287</v>
      </c>
    </row>
    <row r="3" spans="2:4" x14ac:dyDescent="0.2">
      <c r="B3">
        <v>1</v>
      </c>
      <c r="C3" t="s">
        <v>288</v>
      </c>
      <c r="D3">
        <v>92.65</v>
      </c>
    </row>
    <row r="4" spans="2:4" x14ac:dyDescent="0.2">
      <c r="B4">
        <v>2</v>
      </c>
      <c r="C4" t="s">
        <v>289</v>
      </c>
      <c r="D4">
        <v>92.52</v>
      </c>
    </row>
    <row r="5" spans="2:4" x14ac:dyDescent="0.2">
      <c r="B5">
        <v>3</v>
      </c>
      <c r="C5" t="s">
        <v>290</v>
      </c>
      <c r="D5">
        <v>92.52</v>
      </c>
    </row>
    <row r="6" spans="2:4" x14ac:dyDescent="0.2">
      <c r="B6">
        <v>4</v>
      </c>
      <c r="C6" t="s">
        <v>291</v>
      </c>
      <c r="D6">
        <v>91.98</v>
      </c>
    </row>
    <row r="7" spans="2:4" x14ac:dyDescent="0.2">
      <c r="B7">
        <v>5</v>
      </c>
      <c r="C7" t="s">
        <v>292</v>
      </c>
      <c r="D7">
        <v>90.51</v>
      </c>
    </row>
    <row r="8" spans="2:4" x14ac:dyDescent="0.2">
      <c r="B8">
        <v>6</v>
      </c>
      <c r="C8" t="s">
        <v>293</v>
      </c>
      <c r="D8">
        <v>89.59</v>
      </c>
    </row>
    <row r="9" spans="2:4" x14ac:dyDescent="0.2">
      <c r="B9">
        <v>7</v>
      </c>
      <c r="C9" t="s">
        <v>294</v>
      </c>
      <c r="D9">
        <v>87.57</v>
      </c>
    </row>
    <row r="10" spans="2:4" x14ac:dyDescent="0.2">
      <c r="B10">
        <v>8</v>
      </c>
      <c r="C10" t="s">
        <v>295</v>
      </c>
      <c r="D10">
        <v>86.72</v>
      </c>
    </row>
    <row r="11" spans="2:4" x14ac:dyDescent="0.2">
      <c r="B11">
        <v>9</v>
      </c>
      <c r="C11" t="s">
        <v>296</v>
      </c>
      <c r="D11">
        <v>86.43</v>
      </c>
    </row>
    <row r="12" spans="2:4" x14ac:dyDescent="0.2">
      <c r="B12">
        <v>10</v>
      </c>
      <c r="C12" t="s">
        <v>297</v>
      </c>
      <c r="D12">
        <v>86.14</v>
      </c>
    </row>
    <row r="13" spans="2:4" x14ac:dyDescent="0.2">
      <c r="B13">
        <v>11</v>
      </c>
      <c r="C13" t="s">
        <v>298</v>
      </c>
      <c r="D13">
        <v>85.85</v>
      </c>
    </row>
    <row r="14" spans="2:4" x14ac:dyDescent="0.2">
      <c r="B14">
        <v>12</v>
      </c>
      <c r="C14" t="s">
        <v>299</v>
      </c>
      <c r="D14">
        <v>85.54</v>
      </c>
    </row>
    <row r="15" spans="2:4" x14ac:dyDescent="0.2">
      <c r="B15">
        <v>13</v>
      </c>
      <c r="C15" t="s">
        <v>300</v>
      </c>
      <c r="D15">
        <v>83.9</v>
      </c>
    </row>
    <row r="16" spans="2:4" x14ac:dyDescent="0.2">
      <c r="B16">
        <v>14</v>
      </c>
      <c r="C16" t="s">
        <v>301</v>
      </c>
      <c r="D16">
        <v>83.79</v>
      </c>
    </row>
    <row r="17" spans="2:4" x14ac:dyDescent="0.2">
      <c r="B17">
        <v>15</v>
      </c>
      <c r="C17" t="s">
        <v>302</v>
      </c>
      <c r="D17">
        <v>83.25</v>
      </c>
    </row>
    <row r="18" spans="2:4" x14ac:dyDescent="0.2">
      <c r="B18">
        <v>16</v>
      </c>
      <c r="C18" t="s">
        <v>303</v>
      </c>
      <c r="D18">
        <v>83.12</v>
      </c>
    </row>
    <row r="19" spans="2:4" x14ac:dyDescent="0.2">
      <c r="B19">
        <v>17</v>
      </c>
      <c r="C19" t="s">
        <v>304</v>
      </c>
      <c r="D19">
        <v>82.9</v>
      </c>
    </row>
    <row r="20" spans="2:4" x14ac:dyDescent="0.2">
      <c r="B20">
        <v>18</v>
      </c>
      <c r="C20" t="s">
        <v>305</v>
      </c>
      <c r="D20">
        <v>82.82</v>
      </c>
    </row>
    <row r="21" spans="2:4" x14ac:dyDescent="0.2">
      <c r="B21">
        <v>19</v>
      </c>
      <c r="C21" t="s">
        <v>306</v>
      </c>
      <c r="D21">
        <v>82.63</v>
      </c>
    </row>
    <row r="22" spans="2:4" x14ac:dyDescent="0.2">
      <c r="B22">
        <v>20</v>
      </c>
      <c r="C22" t="s">
        <v>307</v>
      </c>
      <c r="D22">
        <v>82</v>
      </c>
    </row>
    <row r="23" spans="2:4" x14ac:dyDescent="0.2">
      <c r="B23">
        <v>21</v>
      </c>
      <c r="C23" t="s">
        <v>308</v>
      </c>
      <c r="D23">
        <v>80.86</v>
      </c>
    </row>
    <row r="24" spans="2:4" x14ac:dyDescent="0.2">
      <c r="B24">
        <v>22</v>
      </c>
      <c r="C24" t="s">
        <v>309</v>
      </c>
      <c r="D24">
        <v>80.790000000000006</v>
      </c>
    </row>
    <row r="25" spans="2:4" x14ac:dyDescent="0.2">
      <c r="B25">
        <v>23</v>
      </c>
      <c r="C25" t="s">
        <v>310</v>
      </c>
      <c r="D25">
        <v>80.08</v>
      </c>
    </row>
    <row r="26" spans="2:4" x14ac:dyDescent="0.2">
      <c r="B26">
        <v>24</v>
      </c>
      <c r="C26" t="s">
        <v>311</v>
      </c>
      <c r="D26">
        <v>79.900000000000006</v>
      </c>
    </row>
    <row r="27" spans="2:4" x14ac:dyDescent="0.2">
      <c r="B27">
        <v>25</v>
      </c>
      <c r="C27" t="s">
        <v>312</v>
      </c>
      <c r="D27">
        <v>79.650000000000006</v>
      </c>
    </row>
    <row r="28" spans="2:4" x14ac:dyDescent="0.2">
      <c r="B28">
        <v>26</v>
      </c>
      <c r="C28" t="s">
        <v>313</v>
      </c>
      <c r="D28">
        <v>79.55</v>
      </c>
    </row>
    <row r="29" spans="2:4" x14ac:dyDescent="0.2">
      <c r="B29">
        <v>27</v>
      </c>
      <c r="C29" t="s">
        <v>314</v>
      </c>
      <c r="D29">
        <v>79.5</v>
      </c>
    </row>
    <row r="30" spans="2:4" x14ac:dyDescent="0.2">
      <c r="B30">
        <v>28</v>
      </c>
      <c r="C30" t="s">
        <v>315</v>
      </c>
      <c r="D30">
        <v>79.290000000000006</v>
      </c>
    </row>
    <row r="31" spans="2:4" x14ac:dyDescent="0.2">
      <c r="B31">
        <v>29</v>
      </c>
      <c r="C31" t="s">
        <v>316</v>
      </c>
      <c r="D31">
        <v>79.12</v>
      </c>
    </row>
    <row r="32" spans="2:4" x14ac:dyDescent="0.2">
      <c r="B32">
        <v>30</v>
      </c>
      <c r="C32" t="s">
        <v>317</v>
      </c>
      <c r="D32">
        <v>78.989999999999995</v>
      </c>
    </row>
    <row r="33" spans="2:4" x14ac:dyDescent="0.2">
      <c r="B33">
        <v>31</v>
      </c>
      <c r="C33" t="s">
        <v>318</v>
      </c>
      <c r="D33">
        <v>78.8</v>
      </c>
    </row>
    <row r="34" spans="2:4" x14ac:dyDescent="0.2">
      <c r="B34">
        <v>32</v>
      </c>
      <c r="C34" t="s">
        <v>319</v>
      </c>
      <c r="D34">
        <v>78.739999999999995</v>
      </c>
    </row>
    <row r="35" spans="2:4" x14ac:dyDescent="0.2">
      <c r="B35">
        <v>33</v>
      </c>
      <c r="C35" t="s">
        <v>320</v>
      </c>
      <c r="D35">
        <v>78.58</v>
      </c>
    </row>
    <row r="36" spans="2:4" x14ac:dyDescent="0.2">
      <c r="B36">
        <v>34</v>
      </c>
      <c r="C36" t="s">
        <v>321</v>
      </c>
      <c r="D36">
        <v>78.28</v>
      </c>
    </row>
    <row r="37" spans="2:4" x14ac:dyDescent="0.2">
      <c r="B37">
        <v>35</v>
      </c>
      <c r="C37" t="s">
        <v>322</v>
      </c>
      <c r="D37">
        <v>78.27</v>
      </c>
    </row>
    <row r="38" spans="2:4" x14ac:dyDescent="0.2">
      <c r="B38">
        <v>36</v>
      </c>
      <c r="C38" t="s">
        <v>323</v>
      </c>
      <c r="D38">
        <v>77.89</v>
      </c>
    </row>
    <row r="39" spans="2:4" x14ac:dyDescent="0.2">
      <c r="B39">
        <v>37</v>
      </c>
      <c r="C39" t="s">
        <v>324</v>
      </c>
      <c r="D39">
        <v>77.88</v>
      </c>
    </row>
    <row r="40" spans="2:4" x14ac:dyDescent="0.2">
      <c r="B40">
        <v>38</v>
      </c>
      <c r="C40" t="s">
        <v>325</v>
      </c>
      <c r="D40">
        <v>77.83</v>
      </c>
    </row>
    <row r="41" spans="2:4" x14ac:dyDescent="0.2">
      <c r="B41">
        <v>39</v>
      </c>
      <c r="C41" t="s">
        <v>326</v>
      </c>
      <c r="D41">
        <v>77.67</v>
      </c>
    </row>
    <row r="42" spans="2:4" x14ac:dyDescent="0.2">
      <c r="B42">
        <v>40</v>
      </c>
      <c r="C42" t="s">
        <v>327</v>
      </c>
      <c r="D42">
        <v>77.67</v>
      </c>
    </row>
    <row r="43" spans="2:4" x14ac:dyDescent="0.2">
      <c r="B43">
        <v>41</v>
      </c>
      <c r="C43" t="s">
        <v>328</v>
      </c>
      <c r="D43">
        <v>76.760000000000005</v>
      </c>
    </row>
    <row r="44" spans="2:4" x14ac:dyDescent="0.2">
      <c r="B44">
        <v>42</v>
      </c>
      <c r="C44" t="s">
        <v>329</v>
      </c>
      <c r="D44">
        <v>76.680000000000007</v>
      </c>
    </row>
    <row r="45" spans="2:4" x14ac:dyDescent="0.2">
      <c r="B45">
        <v>43</v>
      </c>
      <c r="C45" t="s">
        <v>330</v>
      </c>
      <c r="D45">
        <v>76.44</v>
      </c>
    </row>
    <row r="46" spans="2:4" x14ac:dyDescent="0.2">
      <c r="B46">
        <v>44</v>
      </c>
      <c r="C46" t="s">
        <v>331</v>
      </c>
      <c r="D46">
        <v>76.38</v>
      </c>
    </row>
    <row r="47" spans="2:4" x14ac:dyDescent="0.2">
      <c r="B47">
        <v>45</v>
      </c>
      <c r="C47" t="s">
        <v>332</v>
      </c>
      <c r="D47">
        <v>76.22</v>
      </c>
    </row>
    <row r="48" spans="2:4" x14ac:dyDescent="0.2">
      <c r="B48">
        <v>46</v>
      </c>
      <c r="C48" t="s">
        <v>333</v>
      </c>
      <c r="D48">
        <v>75.62</v>
      </c>
    </row>
    <row r="49" spans="2:4" x14ac:dyDescent="0.2">
      <c r="B49">
        <v>47</v>
      </c>
      <c r="C49" t="s">
        <v>334</v>
      </c>
      <c r="D49">
        <v>75.47</v>
      </c>
    </row>
    <row r="50" spans="2:4" x14ac:dyDescent="0.2">
      <c r="B50">
        <v>48</v>
      </c>
      <c r="C50" t="s">
        <v>335</v>
      </c>
      <c r="D50">
        <v>75.28</v>
      </c>
    </row>
    <row r="51" spans="2:4" x14ac:dyDescent="0.2">
      <c r="B51">
        <v>49</v>
      </c>
      <c r="C51" t="s">
        <v>336</v>
      </c>
      <c r="D51">
        <v>75.12</v>
      </c>
    </row>
    <row r="52" spans="2:4" x14ac:dyDescent="0.2">
      <c r="B52">
        <v>50</v>
      </c>
      <c r="C52" t="s">
        <v>337</v>
      </c>
      <c r="D52">
        <v>75.11</v>
      </c>
    </row>
    <row r="53" spans="2:4" x14ac:dyDescent="0.2">
      <c r="B53">
        <v>51</v>
      </c>
      <c r="C53" t="s">
        <v>338</v>
      </c>
      <c r="D53">
        <v>75.03</v>
      </c>
    </row>
    <row r="54" spans="2:4" x14ac:dyDescent="0.2">
      <c r="B54">
        <v>52</v>
      </c>
      <c r="C54" t="s">
        <v>339</v>
      </c>
      <c r="D54">
        <v>74.97</v>
      </c>
    </row>
    <row r="55" spans="2:4" x14ac:dyDescent="0.2">
      <c r="B55">
        <v>53</v>
      </c>
      <c r="C55" t="s">
        <v>340</v>
      </c>
      <c r="D55">
        <v>74.97</v>
      </c>
    </row>
    <row r="56" spans="2:4" x14ac:dyDescent="0.2">
      <c r="B56">
        <v>54</v>
      </c>
      <c r="C56" t="s">
        <v>341</v>
      </c>
      <c r="D56">
        <v>74.8</v>
      </c>
    </row>
    <row r="57" spans="2:4" x14ac:dyDescent="0.2">
      <c r="B57">
        <v>55</v>
      </c>
      <c r="C57" t="s">
        <v>342</v>
      </c>
      <c r="D57">
        <v>74.790000000000006</v>
      </c>
    </row>
    <row r="58" spans="2:4" x14ac:dyDescent="0.2">
      <c r="B58">
        <v>56</v>
      </c>
      <c r="C58" t="s">
        <v>343</v>
      </c>
      <c r="D58">
        <v>73.87</v>
      </c>
    </row>
    <row r="59" spans="2:4" x14ac:dyDescent="0.2">
      <c r="B59">
        <v>57</v>
      </c>
      <c r="C59" t="s">
        <v>344</v>
      </c>
      <c r="D59">
        <v>73.23</v>
      </c>
    </row>
    <row r="60" spans="2:4" x14ac:dyDescent="0.2">
      <c r="B60">
        <v>58</v>
      </c>
      <c r="C60" t="s">
        <v>345</v>
      </c>
      <c r="D60">
        <v>72.709999999999994</v>
      </c>
    </row>
    <row r="61" spans="2:4" x14ac:dyDescent="0.2">
      <c r="B61">
        <v>59</v>
      </c>
      <c r="C61" t="s">
        <v>346</v>
      </c>
      <c r="D61">
        <v>72.63</v>
      </c>
    </row>
    <row r="62" spans="2:4" x14ac:dyDescent="0.2">
      <c r="B62">
        <v>60</v>
      </c>
      <c r="C62" t="s">
        <v>347</v>
      </c>
      <c r="D62">
        <v>72.12</v>
      </c>
    </row>
    <row r="63" spans="2:4" x14ac:dyDescent="0.2">
      <c r="B63">
        <v>61</v>
      </c>
      <c r="C63" t="s">
        <v>348</v>
      </c>
      <c r="D63">
        <v>71.91</v>
      </c>
    </row>
    <row r="64" spans="2:4" x14ac:dyDescent="0.2">
      <c r="B64">
        <v>62</v>
      </c>
      <c r="C64" t="s">
        <v>349</v>
      </c>
      <c r="D64">
        <v>71.87</v>
      </c>
    </row>
    <row r="65" spans="2:4" x14ac:dyDescent="0.2">
      <c r="B65">
        <v>63</v>
      </c>
      <c r="C65" t="s">
        <v>350</v>
      </c>
      <c r="D65">
        <v>71.09</v>
      </c>
    </row>
    <row r="66" spans="2:4" x14ac:dyDescent="0.2">
      <c r="B66">
        <v>64</v>
      </c>
      <c r="C66" t="s">
        <v>351</v>
      </c>
      <c r="D66">
        <v>70.75</v>
      </c>
    </row>
    <row r="67" spans="2:4" x14ac:dyDescent="0.2">
      <c r="B67">
        <v>65</v>
      </c>
      <c r="C67" t="s">
        <v>352</v>
      </c>
      <c r="D67">
        <v>70.75</v>
      </c>
    </row>
    <row r="68" spans="2:4" x14ac:dyDescent="0.2">
      <c r="B68">
        <v>66</v>
      </c>
      <c r="C68" t="s">
        <v>353</v>
      </c>
      <c r="D68">
        <v>70.680000000000007</v>
      </c>
    </row>
    <row r="69" spans="2:4" x14ac:dyDescent="0.2">
      <c r="B69">
        <v>67</v>
      </c>
      <c r="C69" t="s">
        <v>354</v>
      </c>
      <c r="D69">
        <v>70.52</v>
      </c>
    </row>
    <row r="70" spans="2:4" x14ac:dyDescent="0.2">
      <c r="B70">
        <v>68</v>
      </c>
      <c r="C70" t="s">
        <v>355</v>
      </c>
      <c r="D70">
        <v>70.33</v>
      </c>
    </row>
    <row r="71" spans="2:4" x14ac:dyDescent="0.2">
      <c r="B71">
        <v>69</v>
      </c>
      <c r="C71" t="s">
        <v>356</v>
      </c>
      <c r="D71">
        <v>70.31</v>
      </c>
    </row>
    <row r="72" spans="2:4" x14ac:dyDescent="0.2">
      <c r="B72">
        <v>70</v>
      </c>
      <c r="C72" t="s">
        <v>357</v>
      </c>
      <c r="D72">
        <v>69.89</v>
      </c>
    </row>
    <row r="73" spans="2:4" x14ac:dyDescent="0.2">
      <c r="B73">
        <v>71</v>
      </c>
      <c r="C73" t="s">
        <v>358</v>
      </c>
      <c r="D73">
        <v>69.69</v>
      </c>
    </row>
    <row r="74" spans="2:4" x14ac:dyDescent="0.2">
      <c r="B74">
        <v>72</v>
      </c>
      <c r="C74" t="s">
        <v>359</v>
      </c>
      <c r="D74">
        <v>68.86</v>
      </c>
    </row>
    <row r="75" spans="2:4" x14ac:dyDescent="0.2">
      <c r="B75">
        <v>73</v>
      </c>
      <c r="C75" t="s">
        <v>360</v>
      </c>
      <c r="D75">
        <v>68.349999999999994</v>
      </c>
    </row>
    <row r="76" spans="2:4" x14ac:dyDescent="0.2">
      <c r="B76">
        <v>74</v>
      </c>
      <c r="C76" t="s">
        <v>361</v>
      </c>
      <c r="D76">
        <v>68.16</v>
      </c>
    </row>
    <row r="77" spans="2:4" x14ac:dyDescent="0.2">
      <c r="B77">
        <v>75</v>
      </c>
      <c r="C77" t="s">
        <v>362</v>
      </c>
      <c r="D77">
        <v>68.11</v>
      </c>
    </row>
    <row r="78" spans="2:4" x14ac:dyDescent="0.2">
      <c r="B78">
        <v>76</v>
      </c>
      <c r="C78" t="s">
        <v>363</v>
      </c>
      <c r="D78">
        <v>67.73</v>
      </c>
    </row>
    <row r="79" spans="2:4" x14ac:dyDescent="0.2">
      <c r="B79">
        <v>77</v>
      </c>
      <c r="C79" t="s">
        <v>364</v>
      </c>
      <c r="D79">
        <v>67.7</v>
      </c>
    </row>
    <row r="80" spans="2:4" x14ac:dyDescent="0.2">
      <c r="B80">
        <v>78</v>
      </c>
      <c r="C80" t="s">
        <v>365</v>
      </c>
      <c r="D80">
        <v>67.69</v>
      </c>
    </row>
    <row r="81" spans="2:4" x14ac:dyDescent="0.2">
      <c r="B81">
        <v>79</v>
      </c>
      <c r="C81" t="s">
        <v>366</v>
      </c>
      <c r="D81">
        <v>67.319999999999993</v>
      </c>
    </row>
    <row r="82" spans="2:4" x14ac:dyDescent="0.2">
      <c r="B82">
        <v>80</v>
      </c>
      <c r="C82" t="s">
        <v>367</v>
      </c>
      <c r="D82">
        <v>67.290000000000006</v>
      </c>
    </row>
    <row r="83" spans="2:4" x14ac:dyDescent="0.2">
      <c r="B83">
        <v>81</v>
      </c>
      <c r="C83" t="s">
        <v>368</v>
      </c>
      <c r="D83">
        <v>67.239999999999995</v>
      </c>
    </row>
    <row r="84" spans="2:4" x14ac:dyDescent="0.2">
      <c r="B84">
        <v>82</v>
      </c>
      <c r="C84" t="s">
        <v>369</v>
      </c>
      <c r="D84">
        <v>67.09</v>
      </c>
    </row>
    <row r="85" spans="2:4" x14ac:dyDescent="0.2">
      <c r="B85">
        <v>83</v>
      </c>
      <c r="C85" t="s">
        <v>370</v>
      </c>
      <c r="D85">
        <v>66.930000000000007</v>
      </c>
    </row>
    <row r="86" spans="2:4" x14ac:dyDescent="0.2">
      <c r="B86">
        <v>84</v>
      </c>
      <c r="C86" t="s">
        <v>371</v>
      </c>
      <c r="D86">
        <v>66.930000000000007</v>
      </c>
    </row>
    <row r="87" spans="2:4" x14ac:dyDescent="0.2">
      <c r="B87">
        <v>85</v>
      </c>
      <c r="C87" t="s">
        <v>372</v>
      </c>
      <c r="D87">
        <v>66.72</v>
      </c>
    </row>
    <row r="88" spans="2:4" x14ac:dyDescent="0.2">
      <c r="B88">
        <v>86</v>
      </c>
      <c r="C88" t="s">
        <v>373</v>
      </c>
      <c r="D88">
        <v>66.069999999999993</v>
      </c>
    </row>
    <row r="89" spans="2:4" x14ac:dyDescent="0.2">
      <c r="B89">
        <v>87</v>
      </c>
      <c r="C89" t="s">
        <v>374</v>
      </c>
      <c r="D89">
        <v>65.91</v>
      </c>
    </row>
    <row r="90" spans="2:4" x14ac:dyDescent="0.2">
      <c r="B90">
        <v>88</v>
      </c>
      <c r="C90" t="s">
        <v>375</v>
      </c>
      <c r="D90">
        <v>65.75</v>
      </c>
    </row>
    <row r="91" spans="2:4" x14ac:dyDescent="0.2">
      <c r="B91">
        <v>89</v>
      </c>
      <c r="C91" t="s">
        <v>376</v>
      </c>
      <c r="D91">
        <v>65.53</v>
      </c>
    </row>
    <row r="92" spans="2:4" x14ac:dyDescent="0.2">
      <c r="B92">
        <v>90</v>
      </c>
      <c r="C92" t="s">
        <v>377</v>
      </c>
      <c r="D92">
        <v>64.930000000000007</v>
      </c>
    </row>
    <row r="93" spans="2:4" x14ac:dyDescent="0.2">
      <c r="B93">
        <v>91</v>
      </c>
      <c r="C93" t="s">
        <v>378</v>
      </c>
      <c r="D93">
        <v>64.58</v>
      </c>
    </row>
    <row r="94" spans="2:4" x14ac:dyDescent="0.2">
      <c r="B94">
        <v>92</v>
      </c>
      <c r="C94" t="s">
        <v>379</v>
      </c>
      <c r="D94">
        <v>64.260000000000005</v>
      </c>
    </row>
    <row r="95" spans="2:4" x14ac:dyDescent="0.2">
      <c r="B95">
        <v>93</v>
      </c>
      <c r="C95" t="s">
        <v>380</v>
      </c>
      <c r="D95">
        <v>64.23</v>
      </c>
    </row>
    <row r="96" spans="2:4" x14ac:dyDescent="0.2">
      <c r="B96">
        <v>94</v>
      </c>
      <c r="C96" t="s">
        <v>381</v>
      </c>
      <c r="D96">
        <v>64.22</v>
      </c>
    </row>
    <row r="97" spans="2:4" x14ac:dyDescent="0.2">
      <c r="B97">
        <v>95</v>
      </c>
      <c r="C97" t="s">
        <v>382</v>
      </c>
      <c r="D97">
        <v>64.14</v>
      </c>
    </row>
    <row r="98" spans="2:4" x14ac:dyDescent="0.2">
      <c r="B98">
        <v>96</v>
      </c>
      <c r="C98" t="s">
        <v>383</v>
      </c>
      <c r="D98">
        <v>63.75</v>
      </c>
    </row>
    <row r="99" spans="2:4" x14ac:dyDescent="0.2">
      <c r="B99">
        <v>97</v>
      </c>
      <c r="C99" t="s">
        <v>384</v>
      </c>
      <c r="D99">
        <v>63.59</v>
      </c>
    </row>
    <row r="100" spans="2:4" x14ac:dyDescent="0.2">
      <c r="B100">
        <v>98</v>
      </c>
      <c r="C100" t="s">
        <v>385</v>
      </c>
      <c r="D100">
        <v>63.1</v>
      </c>
    </row>
    <row r="101" spans="2:4" x14ac:dyDescent="0.2">
      <c r="B101">
        <v>99</v>
      </c>
      <c r="C101" t="s">
        <v>386</v>
      </c>
      <c r="D101">
        <v>63.07</v>
      </c>
    </row>
    <row r="102" spans="2:4" x14ac:dyDescent="0.2">
      <c r="B102">
        <v>100</v>
      </c>
      <c r="C102" t="s">
        <v>387</v>
      </c>
      <c r="D102">
        <v>62.97</v>
      </c>
    </row>
    <row r="103" spans="2:4" x14ac:dyDescent="0.2">
      <c r="B103">
        <v>101</v>
      </c>
      <c r="C103" t="s">
        <v>388</v>
      </c>
      <c r="D103">
        <v>62.92</v>
      </c>
    </row>
    <row r="104" spans="2:4" x14ac:dyDescent="0.2">
      <c r="B104">
        <v>102</v>
      </c>
      <c r="C104" t="s">
        <v>389</v>
      </c>
      <c r="D104">
        <v>62.65</v>
      </c>
    </row>
    <row r="105" spans="2:4" x14ac:dyDescent="0.2">
      <c r="B105">
        <v>103</v>
      </c>
      <c r="C105" t="s">
        <v>390</v>
      </c>
      <c r="D105">
        <v>62.5</v>
      </c>
    </row>
    <row r="106" spans="2:4" x14ac:dyDescent="0.2">
      <c r="B106">
        <v>104</v>
      </c>
      <c r="C106" t="s">
        <v>391</v>
      </c>
      <c r="D106">
        <v>62.49</v>
      </c>
    </row>
    <row r="107" spans="2:4" x14ac:dyDescent="0.2">
      <c r="B107">
        <v>105</v>
      </c>
      <c r="C107" t="s">
        <v>392</v>
      </c>
      <c r="D107">
        <v>62.35</v>
      </c>
    </row>
    <row r="108" spans="2:4" x14ac:dyDescent="0.2">
      <c r="B108">
        <v>106</v>
      </c>
      <c r="C108" t="s">
        <v>393</v>
      </c>
      <c r="D108">
        <v>62.33</v>
      </c>
    </row>
    <row r="109" spans="2:4" x14ac:dyDescent="0.2">
      <c r="B109">
        <v>107</v>
      </c>
      <c r="C109" t="s">
        <v>394</v>
      </c>
      <c r="D109">
        <v>62.32</v>
      </c>
    </row>
    <row r="110" spans="2:4" x14ac:dyDescent="0.2">
      <c r="B110">
        <v>108</v>
      </c>
      <c r="C110" t="s">
        <v>395</v>
      </c>
      <c r="D110">
        <v>61.83</v>
      </c>
    </row>
    <row r="111" spans="2:4" x14ac:dyDescent="0.2">
      <c r="B111">
        <v>109</v>
      </c>
      <c r="C111" t="s">
        <v>396</v>
      </c>
      <c r="D111">
        <v>61.59</v>
      </c>
    </row>
    <row r="112" spans="2:4" x14ac:dyDescent="0.2">
      <c r="B112">
        <v>110</v>
      </c>
      <c r="C112" t="s">
        <v>397</v>
      </c>
      <c r="D112">
        <v>61.46</v>
      </c>
    </row>
    <row r="113" spans="2:4" x14ac:dyDescent="0.2">
      <c r="B113">
        <v>111</v>
      </c>
      <c r="C113" t="s">
        <v>0</v>
      </c>
      <c r="D113">
        <v>61.28</v>
      </c>
    </row>
    <row r="114" spans="2:4" x14ac:dyDescent="0.2">
      <c r="B114">
        <v>112</v>
      </c>
      <c r="C114" t="s">
        <v>1</v>
      </c>
      <c r="D114">
        <v>60.89</v>
      </c>
    </row>
    <row r="115" spans="2:4" x14ac:dyDescent="0.2">
      <c r="B115">
        <v>113</v>
      </c>
      <c r="C115" t="s">
        <v>2</v>
      </c>
      <c r="D115">
        <v>60.81</v>
      </c>
    </row>
    <row r="116" spans="2:4" x14ac:dyDescent="0.2">
      <c r="B116">
        <v>114</v>
      </c>
      <c r="C116" t="s">
        <v>3</v>
      </c>
      <c r="D116">
        <v>60.74</v>
      </c>
    </row>
    <row r="117" spans="2:4" x14ac:dyDescent="0.2">
      <c r="B117">
        <v>115</v>
      </c>
      <c r="C117" t="s">
        <v>4</v>
      </c>
      <c r="D117">
        <v>60.52</v>
      </c>
    </row>
    <row r="118" spans="2:4" x14ac:dyDescent="0.2">
      <c r="B118">
        <v>116</v>
      </c>
      <c r="C118" t="s">
        <v>5</v>
      </c>
      <c r="D118">
        <v>60.39</v>
      </c>
    </row>
    <row r="119" spans="2:4" x14ac:dyDescent="0.2">
      <c r="B119">
        <v>117</v>
      </c>
      <c r="C119" t="s">
        <v>6</v>
      </c>
      <c r="D119">
        <v>59.81</v>
      </c>
    </row>
    <row r="120" spans="2:4" x14ac:dyDescent="0.2">
      <c r="B120">
        <v>118</v>
      </c>
      <c r="C120" t="s">
        <v>7</v>
      </c>
      <c r="D120">
        <v>59.27</v>
      </c>
    </row>
    <row r="121" spans="2:4" x14ac:dyDescent="0.2">
      <c r="B121">
        <v>119</v>
      </c>
      <c r="C121" t="s">
        <v>8</v>
      </c>
      <c r="D121">
        <v>59.17</v>
      </c>
    </row>
    <row r="122" spans="2:4" x14ac:dyDescent="0.2">
      <c r="B122">
        <v>120</v>
      </c>
      <c r="C122" t="s">
        <v>9</v>
      </c>
      <c r="D122">
        <v>59.12</v>
      </c>
    </row>
    <row r="123" spans="2:4" x14ac:dyDescent="0.2">
      <c r="B123">
        <v>121</v>
      </c>
      <c r="C123" t="s">
        <v>10</v>
      </c>
      <c r="D123">
        <v>59.11</v>
      </c>
    </row>
    <row r="124" spans="2:4" x14ac:dyDescent="0.2">
      <c r="B124">
        <v>122</v>
      </c>
      <c r="C124" t="s">
        <v>11</v>
      </c>
      <c r="D124">
        <v>58.67</v>
      </c>
    </row>
    <row r="125" spans="2:4" x14ac:dyDescent="0.2">
      <c r="B125">
        <v>123</v>
      </c>
      <c r="C125" t="s">
        <v>12</v>
      </c>
      <c r="D125">
        <v>58.64</v>
      </c>
    </row>
    <row r="126" spans="2:4" x14ac:dyDescent="0.2">
      <c r="B126">
        <v>124</v>
      </c>
      <c r="C126" t="s">
        <v>13</v>
      </c>
      <c r="D126">
        <v>58.52</v>
      </c>
    </row>
    <row r="127" spans="2:4" x14ac:dyDescent="0.2">
      <c r="B127">
        <v>125</v>
      </c>
      <c r="C127" t="s">
        <v>14</v>
      </c>
      <c r="D127">
        <v>58.19</v>
      </c>
    </row>
    <row r="128" spans="2:4" x14ac:dyDescent="0.2">
      <c r="B128">
        <v>126</v>
      </c>
      <c r="C128" t="s">
        <v>15</v>
      </c>
      <c r="D128">
        <v>57.01</v>
      </c>
    </row>
    <row r="129" spans="2:4" x14ac:dyDescent="0.2">
      <c r="B129">
        <v>127</v>
      </c>
      <c r="C129" t="s">
        <v>16</v>
      </c>
      <c r="D129">
        <v>56.9</v>
      </c>
    </row>
    <row r="130" spans="2:4" x14ac:dyDescent="0.2">
      <c r="B130">
        <v>128</v>
      </c>
      <c r="C130" t="s">
        <v>17</v>
      </c>
      <c r="D130">
        <v>56.75</v>
      </c>
    </row>
    <row r="131" spans="2:4" x14ac:dyDescent="0.2">
      <c r="B131">
        <v>129</v>
      </c>
      <c r="C131" t="s">
        <v>18</v>
      </c>
      <c r="D131">
        <v>56.64</v>
      </c>
    </row>
    <row r="132" spans="2:4" x14ac:dyDescent="0.2">
      <c r="B132">
        <v>130</v>
      </c>
      <c r="C132" t="s">
        <v>19</v>
      </c>
      <c r="D132">
        <v>56.48</v>
      </c>
    </row>
    <row r="133" spans="2:4" x14ac:dyDescent="0.2">
      <c r="B133">
        <v>131</v>
      </c>
      <c r="C133" t="s">
        <v>20</v>
      </c>
      <c r="D133">
        <v>56.18</v>
      </c>
    </row>
    <row r="134" spans="2:4" x14ac:dyDescent="0.2">
      <c r="B134">
        <v>132</v>
      </c>
      <c r="C134" t="s">
        <v>21</v>
      </c>
      <c r="D134">
        <v>56.02</v>
      </c>
    </row>
    <row r="135" spans="2:4" x14ac:dyDescent="0.2">
      <c r="B135">
        <v>133</v>
      </c>
      <c r="C135" t="s">
        <v>22</v>
      </c>
      <c r="D135">
        <v>55.85</v>
      </c>
    </row>
    <row r="136" spans="2:4" x14ac:dyDescent="0.2">
      <c r="B136">
        <v>134</v>
      </c>
      <c r="C136" t="s">
        <v>23</v>
      </c>
      <c r="D136">
        <v>55.32</v>
      </c>
    </row>
    <row r="137" spans="2:4" x14ac:dyDescent="0.2">
      <c r="B137">
        <v>135</v>
      </c>
      <c r="C137" t="s">
        <v>24</v>
      </c>
      <c r="D137">
        <v>55.24</v>
      </c>
    </row>
    <row r="138" spans="2:4" x14ac:dyDescent="0.2">
      <c r="B138">
        <v>136</v>
      </c>
      <c r="C138" t="s">
        <v>25</v>
      </c>
      <c r="D138">
        <v>55.08</v>
      </c>
    </row>
    <row r="139" spans="2:4" x14ac:dyDescent="0.2">
      <c r="B139">
        <v>137</v>
      </c>
      <c r="C139" t="s">
        <v>26</v>
      </c>
      <c r="D139">
        <v>55.03</v>
      </c>
    </row>
    <row r="140" spans="2:4" x14ac:dyDescent="0.2">
      <c r="B140">
        <v>138</v>
      </c>
      <c r="C140" t="s">
        <v>27</v>
      </c>
      <c r="D140">
        <v>54.97</v>
      </c>
    </row>
    <row r="141" spans="2:4" x14ac:dyDescent="0.2">
      <c r="B141">
        <v>139</v>
      </c>
      <c r="C141" t="s">
        <v>28</v>
      </c>
      <c r="D141">
        <v>54.76</v>
      </c>
    </row>
    <row r="142" spans="2:4" x14ac:dyDescent="0.2">
      <c r="B142">
        <v>140</v>
      </c>
      <c r="C142" t="s">
        <v>29</v>
      </c>
      <c r="D142">
        <v>54.49</v>
      </c>
    </row>
    <row r="143" spans="2:4" x14ac:dyDescent="0.2">
      <c r="B143">
        <v>141</v>
      </c>
      <c r="C143" t="s">
        <v>30</v>
      </c>
      <c r="D143">
        <v>53.97</v>
      </c>
    </row>
    <row r="144" spans="2:4" x14ac:dyDescent="0.2">
      <c r="B144">
        <v>142</v>
      </c>
      <c r="C144" t="s">
        <v>31</v>
      </c>
      <c r="D144">
        <v>53.51</v>
      </c>
    </row>
    <row r="145" spans="2:4" x14ac:dyDescent="0.2">
      <c r="B145">
        <v>143</v>
      </c>
      <c r="C145" t="s">
        <v>32</v>
      </c>
      <c r="D145">
        <v>53.5</v>
      </c>
    </row>
    <row r="146" spans="2:4" x14ac:dyDescent="0.2">
      <c r="B146">
        <v>144</v>
      </c>
      <c r="C146" t="s">
        <v>33</v>
      </c>
      <c r="D146">
        <v>53.49</v>
      </c>
    </row>
    <row r="147" spans="2:4" x14ac:dyDescent="0.2">
      <c r="B147">
        <v>145</v>
      </c>
      <c r="C147" t="s">
        <v>34</v>
      </c>
      <c r="D147">
        <v>53.2</v>
      </c>
    </row>
    <row r="148" spans="2:4" x14ac:dyDescent="0.2">
      <c r="B148">
        <v>146</v>
      </c>
      <c r="C148" t="s">
        <v>35</v>
      </c>
      <c r="D148">
        <v>52.47</v>
      </c>
    </row>
    <row r="149" spans="2:4" x14ac:dyDescent="0.2">
      <c r="B149">
        <v>147</v>
      </c>
      <c r="C149" t="s">
        <v>36</v>
      </c>
      <c r="D149">
        <v>51.98</v>
      </c>
    </row>
    <row r="150" spans="2:4" x14ac:dyDescent="0.2">
      <c r="B150">
        <v>148</v>
      </c>
      <c r="C150" t="s">
        <v>37</v>
      </c>
      <c r="D150">
        <v>51.85</v>
      </c>
    </row>
    <row r="151" spans="2:4" x14ac:dyDescent="0.2">
      <c r="B151">
        <v>149</v>
      </c>
      <c r="C151" t="s">
        <v>38</v>
      </c>
      <c r="D151">
        <v>51.56</v>
      </c>
    </row>
    <row r="152" spans="2:4" x14ac:dyDescent="0.2">
      <c r="B152">
        <v>150</v>
      </c>
      <c r="C152" t="s">
        <v>39</v>
      </c>
      <c r="D152">
        <v>51.42</v>
      </c>
    </row>
    <row r="153" spans="2:4" x14ac:dyDescent="0.2">
      <c r="B153">
        <v>151</v>
      </c>
      <c r="C153" t="s">
        <v>40</v>
      </c>
      <c r="D153">
        <v>51.29</v>
      </c>
    </row>
    <row r="154" spans="2:4" x14ac:dyDescent="0.2">
      <c r="B154">
        <v>152</v>
      </c>
      <c r="C154" t="s">
        <v>41</v>
      </c>
      <c r="D154">
        <v>51.18</v>
      </c>
    </row>
    <row r="155" spans="2:4" x14ac:dyDescent="0.2">
      <c r="B155">
        <v>153</v>
      </c>
      <c r="C155" t="s">
        <v>42</v>
      </c>
      <c r="D155">
        <v>51.08</v>
      </c>
    </row>
    <row r="156" spans="2:4" x14ac:dyDescent="0.2">
      <c r="B156">
        <v>154</v>
      </c>
      <c r="C156" t="s">
        <v>43</v>
      </c>
      <c r="D156">
        <v>50.78</v>
      </c>
    </row>
    <row r="157" spans="2:4" x14ac:dyDescent="0.2">
      <c r="B157">
        <v>155</v>
      </c>
      <c r="C157" t="s">
        <v>44</v>
      </c>
      <c r="D157">
        <v>50.69</v>
      </c>
    </row>
    <row r="158" spans="2:4" x14ac:dyDescent="0.2">
      <c r="B158">
        <v>156</v>
      </c>
      <c r="C158" t="s">
        <v>45</v>
      </c>
      <c r="D158">
        <v>50.13</v>
      </c>
    </row>
    <row r="159" spans="2:4" x14ac:dyDescent="0.2">
      <c r="B159">
        <v>157</v>
      </c>
      <c r="C159" t="s">
        <v>46</v>
      </c>
      <c r="D159">
        <v>50.04</v>
      </c>
    </row>
    <row r="160" spans="2:4" x14ac:dyDescent="0.2">
      <c r="B160">
        <v>158</v>
      </c>
      <c r="C160" t="s">
        <v>47</v>
      </c>
      <c r="D160">
        <v>49.81</v>
      </c>
    </row>
    <row r="161" spans="2:4" x14ac:dyDescent="0.2">
      <c r="B161">
        <v>159</v>
      </c>
      <c r="C161" t="s">
        <v>48</v>
      </c>
      <c r="D161">
        <v>49.71</v>
      </c>
    </row>
    <row r="162" spans="2:4" x14ac:dyDescent="0.2">
      <c r="B162">
        <v>160</v>
      </c>
      <c r="C162" t="s">
        <v>49</v>
      </c>
      <c r="D162">
        <v>49.6</v>
      </c>
    </row>
    <row r="163" spans="2:4" x14ac:dyDescent="0.2">
      <c r="B163">
        <v>161</v>
      </c>
      <c r="C163" t="s">
        <v>50</v>
      </c>
      <c r="D163">
        <v>49.45</v>
      </c>
    </row>
    <row r="164" spans="2:4" x14ac:dyDescent="0.2">
      <c r="B164">
        <v>162</v>
      </c>
      <c r="C164" t="s">
        <v>51</v>
      </c>
      <c r="D164">
        <v>48.95</v>
      </c>
    </row>
    <row r="165" spans="2:4" x14ac:dyDescent="0.2">
      <c r="B165">
        <v>163</v>
      </c>
      <c r="C165" t="s">
        <v>52</v>
      </c>
      <c r="D165">
        <v>48.87</v>
      </c>
    </row>
    <row r="166" spans="2:4" x14ac:dyDescent="0.2">
      <c r="B166">
        <v>164</v>
      </c>
      <c r="C166" t="s">
        <v>53</v>
      </c>
      <c r="D166">
        <v>48.87</v>
      </c>
    </row>
    <row r="167" spans="2:4" x14ac:dyDescent="0.2">
      <c r="B167">
        <v>165</v>
      </c>
      <c r="C167" t="s">
        <v>54</v>
      </c>
      <c r="D167">
        <v>48.73</v>
      </c>
    </row>
    <row r="168" spans="2:4" x14ac:dyDescent="0.2">
      <c r="B168">
        <v>166</v>
      </c>
      <c r="C168" t="s">
        <v>55</v>
      </c>
      <c r="D168">
        <v>48.71</v>
      </c>
    </row>
    <row r="169" spans="2:4" x14ac:dyDescent="0.2">
      <c r="B169">
        <v>167</v>
      </c>
      <c r="C169" t="s">
        <v>56</v>
      </c>
      <c r="D169">
        <v>48.32</v>
      </c>
    </row>
    <row r="170" spans="2:4" x14ac:dyDescent="0.2">
      <c r="B170">
        <v>168</v>
      </c>
      <c r="C170" t="s">
        <v>57</v>
      </c>
      <c r="D170">
        <v>48.12</v>
      </c>
    </row>
    <row r="171" spans="2:4" x14ac:dyDescent="0.2">
      <c r="B171">
        <v>169</v>
      </c>
      <c r="C171" t="s">
        <v>58</v>
      </c>
      <c r="D171">
        <v>47.96</v>
      </c>
    </row>
    <row r="172" spans="2:4" x14ac:dyDescent="0.2">
      <c r="B172">
        <v>170</v>
      </c>
      <c r="C172" t="s">
        <v>59</v>
      </c>
      <c r="D172">
        <v>47.23</v>
      </c>
    </row>
    <row r="173" spans="2:4" x14ac:dyDescent="0.2">
      <c r="B173">
        <v>171</v>
      </c>
      <c r="C173" t="s">
        <v>60</v>
      </c>
      <c r="D173">
        <v>47.19</v>
      </c>
    </row>
    <row r="174" spans="2:4" x14ac:dyDescent="0.2">
      <c r="B174">
        <v>172</v>
      </c>
      <c r="C174" t="s">
        <v>61</v>
      </c>
      <c r="D174">
        <v>46.01</v>
      </c>
    </row>
    <row r="175" spans="2:4" x14ac:dyDescent="0.2">
      <c r="B175">
        <v>173</v>
      </c>
      <c r="C175" t="s">
        <v>62</v>
      </c>
      <c r="D175">
        <v>45.7</v>
      </c>
    </row>
    <row r="176" spans="2:4" x14ac:dyDescent="0.2">
      <c r="B176">
        <v>174</v>
      </c>
      <c r="C176" t="s">
        <v>63</v>
      </c>
      <c r="D176">
        <v>45.19</v>
      </c>
    </row>
    <row r="177" spans="2:4" x14ac:dyDescent="0.2">
      <c r="B177">
        <v>175</v>
      </c>
      <c r="C177" t="s">
        <v>64</v>
      </c>
      <c r="D177">
        <v>44.91</v>
      </c>
    </row>
    <row r="178" spans="2:4" x14ac:dyDescent="0.2">
      <c r="B178">
        <v>176</v>
      </c>
      <c r="C178" t="s">
        <v>65</v>
      </c>
      <c r="D178">
        <v>44.88</v>
      </c>
    </row>
    <row r="179" spans="2:4" x14ac:dyDescent="0.2">
      <c r="B179">
        <v>177</v>
      </c>
      <c r="C179" t="s">
        <v>66</v>
      </c>
      <c r="D179">
        <v>44.81</v>
      </c>
    </row>
    <row r="180" spans="2:4" x14ac:dyDescent="0.2">
      <c r="B180">
        <v>178</v>
      </c>
      <c r="C180" t="s">
        <v>67</v>
      </c>
      <c r="D180">
        <v>44.71</v>
      </c>
    </row>
    <row r="181" spans="2:4" x14ac:dyDescent="0.2">
      <c r="B181">
        <v>179</v>
      </c>
      <c r="C181" t="s">
        <v>68</v>
      </c>
      <c r="D181">
        <v>44.65</v>
      </c>
    </row>
    <row r="182" spans="2:4" x14ac:dyDescent="0.2">
      <c r="B182">
        <v>180</v>
      </c>
      <c r="C182" t="s">
        <v>69</v>
      </c>
      <c r="D182">
        <v>44.13</v>
      </c>
    </row>
    <row r="183" spans="2:4" x14ac:dyDescent="0.2">
      <c r="B183">
        <v>181</v>
      </c>
      <c r="C183" t="s">
        <v>70</v>
      </c>
      <c r="D183">
        <v>44.07</v>
      </c>
    </row>
    <row r="184" spans="2:4" x14ac:dyDescent="0.2">
      <c r="B184">
        <v>182</v>
      </c>
      <c r="C184" t="s">
        <v>71</v>
      </c>
      <c r="D184">
        <v>43.92</v>
      </c>
    </row>
    <row r="185" spans="2:4" x14ac:dyDescent="0.2">
      <c r="B185">
        <v>183</v>
      </c>
      <c r="C185" t="s">
        <v>72</v>
      </c>
      <c r="D185">
        <v>43.57</v>
      </c>
    </row>
    <row r="186" spans="2:4" x14ac:dyDescent="0.2">
      <c r="B186">
        <v>184</v>
      </c>
      <c r="C186" t="s">
        <v>73</v>
      </c>
      <c r="D186">
        <v>42.65</v>
      </c>
    </row>
    <row r="187" spans="2:4" x14ac:dyDescent="0.2">
      <c r="B187">
        <v>185</v>
      </c>
      <c r="C187" t="s">
        <v>74</v>
      </c>
      <c r="D187">
        <v>42.34</v>
      </c>
    </row>
    <row r="188" spans="2:4" x14ac:dyDescent="0.2">
      <c r="B188">
        <v>186</v>
      </c>
      <c r="C188" t="s">
        <v>75</v>
      </c>
      <c r="D188">
        <v>42.12</v>
      </c>
    </row>
    <row r="189" spans="2:4" x14ac:dyDescent="0.2">
      <c r="B189">
        <v>187</v>
      </c>
      <c r="C189" t="s">
        <v>76</v>
      </c>
      <c r="D189">
        <v>41.45</v>
      </c>
    </row>
    <row r="190" spans="2:4" x14ac:dyDescent="0.2">
      <c r="B190">
        <v>188</v>
      </c>
      <c r="C190" t="s">
        <v>77</v>
      </c>
      <c r="D190">
        <v>41.08</v>
      </c>
    </row>
    <row r="191" spans="2:4" x14ac:dyDescent="0.2">
      <c r="B191">
        <v>189</v>
      </c>
      <c r="C191" t="s">
        <v>78</v>
      </c>
      <c r="D191">
        <v>40.549999999999997</v>
      </c>
    </row>
    <row r="192" spans="2:4" x14ac:dyDescent="0.2">
      <c r="B192">
        <v>190</v>
      </c>
      <c r="C192" t="s">
        <v>79</v>
      </c>
      <c r="D192">
        <v>40.29</v>
      </c>
    </row>
    <row r="193" spans="2:4" x14ac:dyDescent="0.2">
      <c r="B193">
        <v>191</v>
      </c>
      <c r="C193" t="s">
        <v>80</v>
      </c>
      <c r="D193">
        <v>39.36</v>
      </c>
    </row>
    <row r="194" spans="2:4" x14ac:dyDescent="0.2">
      <c r="B194">
        <v>192</v>
      </c>
      <c r="C194" t="s">
        <v>81</v>
      </c>
      <c r="D194">
        <v>39.119999999999997</v>
      </c>
    </row>
    <row r="195" spans="2:4" x14ac:dyDescent="0.2">
      <c r="B195">
        <v>193</v>
      </c>
      <c r="C195" t="s">
        <v>82</v>
      </c>
      <c r="D195">
        <v>38.35</v>
      </c>
    </row>
    <row r="196" spans="2:4" x14ac:dyDescent="0.2">
      <c r="B196">
        <v>194</v>
      </c>
      <c r="C196" t="s">
        <v>83</v>
      </c>
      <c r="D196">
        <v>37.58</v>
      </c>
    </row>
    <row r="197" spans="2:4" x14ac:dyDescent="0.2">
      <c r="B197">
        <v>195</v>
      </c>
      <c r="C197" t="s">
        <v>84</v>
      </c>
      <c r="D197">
        <v>36.92</v>
      </c>
    </row>
    <row r="198" spans="2:4" x14ac:dyDescent="0.2">
      <c r="B198">
        <v>196</v>
      </c>
      <c r="C198" t="s">
        <v>85</v>
      </c>
      <c r="D198">
        <v>36.9</v>
      </c>
    </row>
    <row r="199" spans="2:4" x14ac:dyDescent="0.2">
      <c r="B199">
        <v>197</v>
      </c>
      <c r="C199" t="s">
        <v>86</v>
      </c>
      <c r="D199">
        <v>36.89</v>
      </c>
    </row>
    <row r="200" spans="2:4" x14ac:dyDescent="0.2">
      <c r="B200">
        <v>198</v>
      </c>
      <c r="C200" t="s">
        <v>87</v>
      </c>
      <c r="D200">
        <v>36.770000000000003</v>
      </c>
    </row>
    <row r="201" spans="2:4" x14ac:dyDescent="0.2">
      <c r="B201">
        <v>199</v>
      </c>
      <c r="C201" t="s">
        <v>88</v>
      </c>
      <c r="D201">
        <v>36.270000000000003</v>
      </c>
    </row>
    <row r="202" spans="2:4" x14ac:dyDescent="0.2">
      <c r="B202">
        <v>200</v>
      </c>
      <c r="C202" t="s">
        <v>89</v>
      </c>
      <c r="D202">
        <v>36.03</v>
      </c>
    </row>
    <row r="203" spans="2:4" x14ac:dyDescent="0.2">
      <c r="B203">
        <v>201</v>
      </c>
      <c r="C203" t="s">
        <v>90</v>
      </c>
      <c r="D203">
        <v>36</v>
      </c>
    </row>
    <row r="204" spans="2:4" x14ac:dyDescent="0.2">
      <c r="B204">
        <v>202</v>
      </c>
      <c r="C204" t="s">
        <v>91</v>
      </c>
      <c r="D204">
        <v>34.979999999999997</v>
      </c>
    </row>
    <row r="205" spans="2:4" x14ac:dyDescent="0.2">
      <c r="B205">
        <v>203</v>
      </c>
      <c r="C205" t="s">
        <v>92</v>
      </c>
      <c r="D205">
        <v>34.94</v>
      </c>
    </row>
    <row r="206" spans="2:4" x14ac:dyDescent="0.2">
      <c r="B206">
        <v>204</v>
      </c>
      <c r="C206" t="s">
        <v>93</v>
      </c>
      <c r="D206">
        <v>34.83</v>
      </c>
    </row>
    <row r="207" spans="2:4" x14ac:dyDescent="0.2">
      <c r="B207">
        <v>205</v>
      </c>
      <c r="C207" t="s">
        <v>94</v>
      </c>
      <c r="D207">
        <v>32.049999999999997</v>
      </c>
    </row>
    <row r="208" spans="2:4" x14ac:dyDescent="0.2">
      <c r="B208">
        <v>206</v>
      </c>
      <c r="C208" t="s">
        <v>95</v>
      </c>
      <c r="D208">
        <v>31.97</v>
      </c>
    </row>
    <row r="209" spans="2:4" x14ac:dyDescent="0.2">
      <c r="B209">
        <v>207</v>
      </c>
      <c r="C209" t="s">
        <v>96</v>
      </c>
      <c r="D209">
        <v>31.88</v>
      </c>
    </row>
    <row r="210" spans="2:4" x14ac:dyDescent="0.2">
      <c r="B210">
        <v>208</v>
      </c>
      <c r="C210" t="s">
        <v>97</v>
      </c>
      <c r="D210">
        <v>31.55</v>
      </c>
    </row>
    <row r="211" spans="2:4" x14ac:dyDescent="0.2">
      <c r="B211">
        <v>209</v>
      </c>
      <c r="C211" t="s">
        <v>98</v>
      </c>
      <c r="D211">
        <v>31.15</v>
      </c>
    </row>
    <row r="212" spans="2:4" x14ac:dyDescent="0.2">
      <c r="B212">
        <v>210</v>
      </c>
      <c r="C212" t="s">
        <v>99</v>
      </c>
      <c r="D212">
        <v>30.25</v>
      </c>
    </row>
    <row r="213" spans="2:4" x14ac:dyDescent="0.2">
      <c r="B213">
        <v>211</v>
      </c>
      <c r="C213" t="s">
        <v>100</v>
      </c>
      <c r="D213">
        <v>29.98</v>
      </c>
    </row>
    <row r="214" spans="2:4" x14ac:dyDescent="0.2">
      <c r="B214">
        <v>212</v>
      </c>
      <c r="C214" t="s">
        <v>101</v>
      </c>
      <c r="D214">
        <v>29.35</v>
      </c>
    </row>
    <row r="215" spans="2:4" x14ac:dyDescent="0.2">
      <c r="B215">
        <v>213</v>
      </c>
      <c r="C215" t="s">
        <v>102</v>
      </c>
      <c r="D215">
        <v>29.21</v>
      </c>
    </row>
    <row r="216" spans="2:4" x14ac:dyDescent="0.2">
      <c r="B216">
        <v>214</v>
      </c>
      <c r="C216" t="s">
        <v>103</v>
      </c>
      <c r="D216">
        <v>28.62</v>
      </c>
    </row>
    <row r="217" spans="2:4" x14ac:dyDescent="0.2">
      <c r="B217">
        <v>215</v>
      </c>
      <c r="C217" t="s">
        <v>104</v>
      </c>
      <c r="D217">
        <v>28.43</v>
      </c>
    </row>
    <row r="218" spans="2:4" x14ac:dyDescent="0.2">
      <c r="B218">
        <v>216</v>
      </c>
      <c r="C218" t="s">
        <v>105</v>
      </c>
      <c r="D218">
        <v>28.38</v>
      </c>
    </row>
    <row r="219" spans="2:4" x14ac:dyDescent="0.2">
      <c r="B219">
        <v>217</v>
      </c>
      <c r="C219" t="s">
        <v>106</v>
      </c>
      <c r="D219">
        <v>28.15</v>
      </c>
    </row>
    <row r="220" spans="2:4" x14ac:dyDescent="0.2">
      <c r="B220">
        <v>218</v>
      </c>
      <c r="C220" t="s">
        <v>107</v>
      </c>
      <c r="D220">
        <v>28.1</v>
      </c>
    </row>
    <row r="221" spans="2:4" x14ac:dyDescent="0.2">
      <c r="B221">
        <v>219</v>
      </c>
      <c r="C221" t="s">
        <v>108</v>
      </c>
      <c r="D221">
        <v>27.7</v>
      </c>
    </row>
    <row r="222" spans="2:4" x14ac:dyDescent="0.2">
      <c r="B222">
        <v>220</v>
      </c>
      <c r="C222" t="s">
        <v>109</v>
      </c>
      <c r="D222">
        <v>26.15</v>
      </c>
    </row>
    <row r="223" spans="2:4" x14ac:dyDescent="0.2">
      <c r="B223">
        <v>221</v>
      </c>
      <c r="C223" t="s">
        <v>110</v>
      </c>
      <c r="D223">
        <v>26.05</v>
      </c>
    </row>
    <row r="224" spans="2:4" x14ac:dyDescent="0.2">
      <c r="B224">
        <v>222</v>
      </c>
      <c r="C224" t="s">
        <v>111</v>
      </c>
      <c r="D224">
        <v>24.85</v>
      </c>
    </row>
    <row r="225" spans="2:4" x14ac:dyDescent="0.2">
      <c r="B225">
        <v>223</v>
      </c>
      <c r="C225" t="s">
        <v>112</v>
      </c>
      <c r="D225">
        <v>24.83</v>
      </c>
    </row>
    <row r="226" spans="2:4" x14ac:dyDescent="0.2">
      <c r="B226">
        <v>224</v>
      </c>
      <c r="C226" t="s">
        <v>113</v>
      </c>
      <c r="D226">
        <v>23.94</v>
      </c>
    </row>
    <row r="227" spans="2:4" x14ac:dyDescent="0.2">
      <c r="B227">
        <v>225</v>
      </c>
      <c r="C227" t="s">
        <v>114</v>
      </c>
      <c r="D227">
        <v>22.7</v>
      </c>
    </row>
    <row r="228" spans="2:4" x14ac:dyDescent="0.2">
      <c r="B228">
        <v>226</v>
      </c>
      <c r="C228" t="s">
        <v>115</v>
      </c>
      <c r="D228">
        <v>22.18</v>
      </c>
    </row>
    <row r="229" spans="2:4" x14ac:dyDescent="0.2">
      <c r="B229">
        <v>227</v>
      </c>
      <c r="C229" t="s">
        <v>116</v>
      </c>
      <c r="D229">
        <v>19.68</v>
      </c>
    </row>
    <row r="230" spans="2:4" x14ac:dyDescent="0.2">
      <c r="B230">
        <v>228</v>
      </c>
      <c r="C230" t="s">
        <v>117</v>
      </c>
      <c r="D230">
        <v>19.559999999999999</v>
      </c>
    </row>
    <row r="231" spans="2:4" x14ac:dyDescent="0.2">
      <c r="B231">
        <v>229</v>
      </c>
      <c r="C231" t="s">
        <v>118</v>
      </c>
      <c r="D231">
        <v>17.010000000000002</v>
      </c>
    </row>
    <row r="232" spans="2:4" x14ac:dyDescent="0.2">
      <c r="B232">
        <v>230</v>
      </c>
      <c r="C232" t="s">
        <v>119</v>
      </c>
      <c r="D232">
        <v>16.899999999999999</v>
      </c>
    </row>
    <row r="233" spans="2:4" x14ac:dyDescent="0.2">
      <c r="B233">
        <v>231</v>
      </c>
      <c r="C233" t="s">
        <v>120</v>
      </c>
      <c r="D233">
        <v>16.170000000000002</v>
      </c>
    </row>
    <row r="234" spans="2:4" x14ac:dyDescent="0.2">
      <c r="B234">
        <v>232</v>
      </c>
      <c r="C234" t="s">
        <v>121</v>
      </c>
      <c r="D234">
        <v>15.48</v>
      </c>
    </row>
    <row r="235" spans="2:4" x14ac:dyDescent="0.2">
      <c r="B235">
        <v>233</v>
      </c>
      <c r="C235" t="s">
        <v>122</v>
      </c>
      <c r="D235">
        <v>12.94</v>
      </c>
    </row>
    <row r="236" spans="2:4" x14ac:dyDescent="0.2">
      <c r="B236">
        <v>234</v>
      </c>
      <c r="C236" t="s">
        <v>123</v>
      </c>
      <c r="D236">
        <v>12.15</v>
      </c>
    </row>
    <row r="237" spans="2:4" x14ac:dyDescent="0.2">
      <c r="B237">
        <v>235</v>
      </c>
      <c r="C237" t="s">
        <v>124</v>
      </c>
      <c r="D237">
        <v>9.58</v>
      </c>
    </row>
    <row r="238" spans="2:4" x14ac:dyDescent="0.2">
      <c r="B238">
        <v>236</v>
      </c>
      <c r="C238" t="s">
        <v>125</v>
      </c>
      <c r="D238">
        <v>3.46</v>
      </c>
    </row>
    <row r="239" spans="2:4" x14ac:dyDescent="0.2">
      <c r="B239">
        <v>237</v>
      </c>
      <c r="C239" t="s">
        <v>126</v>
      </c>
      <c r="D239">
        <v>3.13</v>
      </c>
    </row>
    <row r="240" spans="2:4" x14ac:dyDescent="0.2">
      <c r="B240">
        <v>238</v>
      </c>
      <c r="C240" t="s">
        <v>127</v>
      </c>
      <c r="D240">
        <v>1.81</v>
      </c>
    </row>
    <row r="241" spans="2:4" x14ac:dyDescent="0.2">
      <c r="B241">
        <v>239</v>
      </c>
      <c r="C241" t="s">
        <v>128</v>
      </c>
      <c r="D241">
        <v>-1</v>
      </c>
    </row>
    <row r="242" spans="2:4" x14ac:dyDescent="0.2">
      <c r="B242">
        <v>240</v>
      </c>
      <c r="C242" t="s">
        <v>129</v>
      </c>
      <c r="D242">
        <v>-2.2799999999999998</v>
      </c>
    </row>
    <row r="243" spans="2:4" x14ac:dyDescent="0.2">
      <c r="B243">
        <v>241</v>
      </c>
      <c r="C243" t="s">
        <v>130</v>
      </c>
      <c r="D243">
        <v>-5.36</v>
      </c>
    </row>
    <row r="244" spans="2:4" x14ac:dyDescent="0.2">
      <c r="B244">
        <v>242</v>
      </c>
      <c r="C244" t="s">
        <v>131</v>
      </c>
      <c r="D244">
        <v>-10.39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20"/>
  <sheetViews>
    <sheetView workbookViewId="0">
      <selection activeCell="C21" sqref="C21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6" width="4" customWidth="1"/>
    <col min="7" max="7" width="5" customWidth="1"/>
    <col min="8" max="8" width="4.28515625" customWidth="1"/>
    <col min="9" max="9" width="7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140</v>
      </c>
      <c r="I5" t="s">
        <v>141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289</v>
      </c>
      <c r="D6">
        <v>1</v>
      </c>
      <c r="E6">
        <v>57</v>
      </c>
      <c r="F6">
        <v>340</v>
      </c>
      <c r="G6">
        <v>5.96</v>
      </c>
      <c r="H6">
        <v>1</v>
      </c>
      <c r="I6">
        <v>340</v>
      </c>
      <c r="J6">
        <v>1</v>
      </c>
      <c r="K6">
        <v>0</v>
      </c>
      <c r="L6">
        <v>0</v>
      </c>
    </row>
    <row r="7" spans="2:12" x14ac:dyDescent="0.2">
      <c r="B7">
        <v>2</v>
      </c>
      <c r="C7" t="s">
        <v>145</v>
      </c>
      <c r="D7">
        <v>2</v>
      </c>
      <c r="E7">
        <v>107</v>
      </c>
      <c r="F7">
        <v>613</v>
      </c>
      <c r="G7">
        <v>5.73</v>
      </c>
      <c r="H7">
        <v>11</v>
      </c>
      <c r="I7">
        <v>306.5</v>
      </c>
      <c r="J7">
        <v>2</v>
      </c>
      <c r="K7">
        <v>0</v>
      </c>
      <c r="L7">
        <v>0</v>
      </c>
    </row>
    <row r="8" spans="2:12" x14ac:dyDescent="0.2">
      <c r="B8">
        <v>3</v>
      </c>
      <c r="C8" t="s">
        <v>146</v>
      </c>
      <c r="D8">
        <v>2</v>
      </c>
      <c r="E8">
        <v>118</v>
      </c>
      <c r="F8">
        <v>562</v>
      </c>
      <c r="G8">
        <v>4.76</v>
      </c>
      <c r="H8">
        <v>3</v>
      </c>
      <c r="I8">
        <v>281</v>
      </c>
      <c r="J8">
        <v>0</v>
      </c>
      <c r="K8">
        <v>2</v>
      </c>
      <c r="L8">
        <v>0</v>
      </c>
    </row>
    <row r="9" spans="2:12" x14ac:dyDescent="0.2">
      <c r="B9">
        <v>4</v>
      </c>
      <c r="C9" t="s">
        <v>316</v>
      </c>
      <c r="D9">
        <v>3</v>
      </c>
      <c r="E9">
        <v>122</v>
      </c>
      <c r="F9">
        <v>839</v>
      </c>
      <c r="G9">
        <v>6.88</v>
      </c>
      <c r="H9">
        <v>15</v>
      </c>
      <c r="I9">
        <v>279.67</v>
      </c>
      <c r="J9">
        <v>3</v>
      </c>
      <c r="K9">
        <v>0</v>
      </c>
      <c r="L9">
        <v>0</v>
      </c>
    </row>
    <row r="10" spans="2:12" x14ac:dyDescent="0.2">
      <c r="B10">
        <v>5</v>
      </c>
      <c r="C10" t="s">
        <v>299</v>
      </c>
      <c r="D10">
        <v>2</v>
      </c>
      <c r="E10">
        <v>104</v>
      </c>
      <c r="F10">
        <v>554</v>
      </c>
      <c r="G10">
        <v>5.33</v>
      </c>
      <c r="H10">
        <v>7</v>
      </c>
      <c r="I10">
        <v>277</v>
      </c>
      <c r="J10">
        <v>2</v>
      </c>
      <c r="K10">
        <v>0</v>
      </c>
      <c r="L10">
        <v>0</v>
      </c>
    </row>
    <row r="11" spans="2:12" x14ac:dyDescent="0.2">
      <c r="B11">
        <v>6</v>
      </c>
      <c r="C11" t="s">
        <v>324</v>
      </c>
      <c r="D11">
        <v>2</v>
      </c>
      <c r="E11">
        <v>99</v>
      </c>
      <c r="F11">
        <v>542</v>
      </c>
      <c r="G11">
        <v>5.47</v>
      </c>
      <c r="H11">
        <v>6</v>
      </c>
      <c r="I11">
        <v>271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362</v>
      </c>
      <c r="D12">
        <v>2</v>
      </c>
      <c r="E12">
        <v>126</v>
      </c>
      <c r="F12">
        <v>508</v>
      </c>
      <c r="G12">
        <v>4.03</v>
      </c>
      <c r="H12">
        <v>4</v>
      </c>
      <c r="I12">
        <v>254</v>
      </c>
      <c r="J12">
        <v>2</v>
      </c>
      <c r="K12">
        <v>0</v>
      </c>
      <c r="L12">
        <v>0</v>
      </c>
    </row>
    <row r="13" spans="2:12" x14ac:dyDescent="0.2">
      <c r="B13">
        <v>8</v>
      </c>
      <c r="C13" t="s">
        <v>326</v>
      </c>
      <c r="D13">
        <v>2</v>
      </c>
      <c r="E13">
        <v>93</v>
      </c>
      <c r="F13">
        <v>507</v>
      </c>
      <c r="G13">
        <v>5.45</v>
      </c>
      <c r="H13">
        <v>8</v>
      </c>
      <c r="I13">
        <v>253.5</v>
      </c>
      <c r="J13">
        <v>2</v>
      </c>
      <c r="K13">
        <v>0</v>
      </c>
      <c r="L13">
        <v>0</v>
      </c>
    </row>
    <row r="14" spans="2:12" x14ac:dyDescent="0.2">
      <c r="B14">
        <v>9</v>
      </c>
      <c r="C14" t="s">
        <v>352</v>
      </c>
      <c r="D14">
        <v>2</v>
      </c>
      <c r="E14">
        <v>124</v>
      </c>
      <c r="F14">
        <v>499</v>
      </c>
      <c r="G14">
        <v>4.0199999999999996</v>
      </c>
      <c r="H14">
        <v>2</v>
      </c>
      <c r="I14">
        <v>249.5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347</v>
      </c>
      <c r="D15">
        <v>1</v>
      </c>
      <c r="E15">
        <v>45</v>
      </c>
      <c r="F15">
        <v>249</v>
      </c>
      <c r="G15">
        <v>5.53</v>
      </c>
      <c r="H15">
        <v>6</v>
      </c>
      <c r="I15">
        <v>249</v>
      </c>
      <c r="J15">
        <v>1</v>
      </c>
      <c r="K15">
        <v>0</v>
      </c>
      <c r="L15">
        <v>0</v>
      </c>
    </row>
    <row r="16" spans="2:12" x14ac:dyDescent="0.2">
      <c r="B16">
        <v>11</v>
      </c>
      <c r="C16" t="s">
        <v>382</v>
      </c>
      <c r="D16">
        <v>3</v>
      </c>
      <c r="E16">
        <v>145</v>
      </c>
      <c r="F16">
        <v>737</v>
      </c>
      <c r="G16">
        <v>5.08</v>
      </c>
      <c r="H16">
        <v>5</v>
      </c>
      <c r="I16">
        <v>245.67</v>
      </c>
      <c r="J16">
        <v>0</v>
      </c>
      <c r="K16">
        <v>3</v>
      </c>
      <c r="L16">
        <v>0</v>
      </c>
    </row>
    <row r="17" spans="2:12" x14ac:dyDescent="0.2">
      <c r="B17">
        <v>12</v>
      </c>
      <c r="C17" t="s">
        <v>147</v>
      </c>
      <c r="D17">
        <v>2</v>
      </c>
      <c r="E17">
        <v>86</v>
      </c>
      <c r="F17">
        <v>485</v>
      </c>
      <c r="G17">
        <v>5.64</v>
      </c>
      <c r="H17">
        <v>4</v>
      </c>
      <c r="I17">
        <v>242.5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359</v>
      </c>
      <c r="D18">
        <v>2</v>
      </c>
      <c r="E18">
        <v>93</v>
      </c>
      <c r="F18">
        <v>481</v>
      </c>
      <c r="G18">
        <v>5.17</v>
      </c>
      <c r="H18">
        <v>5</v>
      </c>
      <c r="I18">
        <v>240.5</v>
      </c>
      <c r="J18">
        <v>1</v>
      </c>
      <c r="K18">
        <v>1</v>
      </c>
      <c r="L18">
        <v>0</v>
      </c>
    </row>
    <row r="19" spans="2:12" x14ac:dyDescent="0.2">
      <c r="B19">
        <v>14</v>
      </c>
      <c r="C19" t="s">
        <v>348</v>
      </c>
      <c r="D19">
        <v>2</v>
      </c>
      <c r="E19">
        <v>89</v>
      </c>
      <c r="F19">
        <v>472</v>
      </c>
      <c r="G19">
        <v>5.3</v>
      </c>
      <c r="H19">
        <v>7</v>
      </c>
      <c r="I19">
        <v>236</v>
      </c>
      <c r="J19">
        <v>2</v>
      </c>
      <c r="K19">
        <v>0</v>
      </c>
      <c r="L19">
        <v>0</v>
      </c>
    </row>
    <row r="20" spans="2:12" x14ac:dyDescent="0.2">
      <c r="B20">
        <v>14</v>
      </c>
      <c r="C20" t="s">
        <v>307</v>
      </c>
      <c r="D20">
        <v>1</v>
      </c>
      <c r="E20">
        <v>56</v>
      </c>
      <c r="F20">
        <v>236</v>
      </c>
      <c r="G20">
        <v>4.21</v>
      </c>
      <c r="H20">
        <v>2</v>
      </c>
      <c r="I20">
        <v>236</v>
      </c>
      <c r="J20">
        <v>1</v>
      </c>
      <c r="K20">
        <v>0</v>
      </c>
      <c r="L20">
        <v>0</v>
      </c>
    </row>
    <row r="21" spans="2:12" x14ac:dyDescent="0.2">
      <c r="B21">
        <v>16</v>
      </c>
      <c r="C21" t="s">
        <v>301</v>
      </c>
      <c r="D21">
        <v>2</v>
      </c>
      <c r="E21">
        <v>99</v>
      </c>
      <c r="F21">
        <v>460</v>
      </c>
      <c r="G21">
        <v>4.6500000000000004</v>
      </c>
      <c r="H21">
        <v>4</v>
      </c>
      <c r="I21">
        <v>230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321</v>
      </c>
      <c r="D22">
        <v>2</v>
      </c>
      <c r="E22">
        <v>86</v>
      </c>
      <c r="F22">
        <v>455</v>
      </c>
      <c r="G22">
        <v>5.29</v>
      </c>
      <c r="H22">
        <v>3</v>
      </c>
      <c r="I22">
        <v>227.5</v>
      </c>
      <c r="J22">
        <v>1</v>
      </c>
      <c r="K22">
        <v>1</v>
      </c>
      <c r="L22">
        <v>0</v>
      </c>
    </row>
    <row r="23" spans="2:12" x14ac:dyDescent="0.2">
      <c r="B23">
        <v>18</v>
      </c>
      <c r="C23" t="s">
        <v>291</v>
      </c>
      <c r="D23">
        <v>3</v>
      </c>
      <c r="E23">
        <v>162</v>
      </c>
      <c r="F23">
        <v>671</v>
      </c>
      <c r="G23">
        <v>4.1399999999999997</v>
      </c>
      <c r="H23">
        <v>10</v>
      </c>
      <c r="I23">
        <v>223.67</v>
      </c>
      <c r="J23">
        <v>3</v>
      </c>
      <c r="K23">
        <v>0</v>
      </c>
      <c r="L23">
        <v>0</v>
      </c>
    </row>
    <row r="24" spans="2:12" x14ac:dyDescent="0.2">
      <c r="B24">
        <v>19</v>
      </c>
      <c r="C24" t="s">
        <v>344</v>
      </c>
      <c r="D24">
        <v>2</v>
      </c>
      <c r="E24">
        <v>98</v>
      </c>
      <c r="F24">
        <v>441</v>
      </c>
      <c r="G24">
        <v>4.5</v>
      </c>
      <c r="H24">
        <v>7</v>
      </c>
      <c r="I24">
        <v>220.5</v>
      </c>
      <c r="J24">
        <v>2</v>
      </c>
      <c r="K24">
        <v>0</v>
      </c>
      <c r="L24">
        <v>0</v>
      </c>
    </row>
    <row r="25" spans="2:12" x14ac:dyDescent="0.2">
      <c r="B25">
        <v>20</v>
      </c>
      <c r="C25" t="s">
        <v>354</v>
      </c>
      <c r="D25">
        <v>2</v>
      </c>
      <c r="E25">
        <v>91</v>
      </c>
      <c r="F25">
        <v>434</v>
      </c>
      <c r="G25">
        <v>4.7699999999999996</v>
      </c>
      <c r="H25">
        <v>4</v>
      </c>
      <c r="I25">
        <v>217</v>
      </c>
      <c r="J25">
        <v>1</v>
      </c>
      <c r="K25">
        <v>1</v>
      </c>
      <c r="L25">
        <v>0</v>
      </c>
    </row>
    <row r="26" spans="2:12" x14ac:dyDescent="0.2">
      <c r="B26">
        <v>21</v>
      </c>
      <c r="C26" t="s">
        <v>309</v>
      </c>
      <c r="D26">
        <v>3</v>
      </c>
      <c r="E26">
        <v>140</v>
      </c>
      <c r="F26">
        <v>644</v>
      </c>
      <c r="G26">
        <v>4.5999999999999996</v>
      </c>
      <c r="H26">
        <v>7</v>
      </c>
      <c r="I26">
        <v>214.67</v>
      </c>
      <c r="J26">
        <v>2</v>
      </c>
      <c r="K26">
        <v>1</v>
      </c>
      <c r="L26">
        <v>0</v>
      </c>
    </row>
    <row r="27" spans="2:12" x14ac:dyDescent="0.2">
      <c r="B27">
        <v>22</v>
      </c>
      <c r="C27" t="s">
        <v>148</v>
      </c>
      <c r="D27">
        <v>2</v>
      </c>
      <c r="E27">
        <v>91</v>
      </c>
      <c r="F27">
        <v>414</v>
      </c>
      <c r="G27">
        <v>4.55</v>
      </c>
      <c r="H27">
        <v>1</v>
      </c>
      <c r="I27">
        <v>207</v>
      </c>
      <c r="J27">
        <v>1</v>
      </c>
      <c r="K27">
        <v>1</v>
      </c>
      <c r="L27">
        <v>0</v>
      </c>
    </row>
    <row r="28" spans="2:12" x14ac:dyDescent="0.2">
      <c r="B28">
        <v>23</v>
      </c>
      <c r="C28" t="s">
        <v>369</v>
      </c>
      <c r="D28">
        <v>2</v>
      </c>
      <c r="E28">
        <v>95</v>
      </c>
      <c r="F28">
        <v>407</v>
      </c>
      <c r="G28">
        <v>4.28</v>
      </c>
      <c r="H28">
        <v>2</v>
      </c>
      <c r="I28">
        <v>203.5</v>
      </c>
      <c r="J28">
        <v>0</v>
      </c>
      <c r="K28">
        <v>2</v>
      </c>
      <c r="L28">
        <v>0</v>
      </c>
    </row>
    <row r="29" spans="2:12" x14ac:dyDescent="0.2">
      <c r="B29">
        <v>24</v>
      </c>
      <c r="C29" t="s">
        <v>364</v>
      </c>
      <c r="D29">
        <v>2</v>
      </c>
      <c r="E29">
        <v>79</v>
      </c>
      <c r="F29">
        <v>404</v>
      </c>
      <c r="G29">
        <v>5.1100000000000003</v>
      </c>
      <c r="H29">
        <v>4</v>
      </c>
      <c r="I29">
        <v>202</v>
      </c>
      <c r="J29">
        <v>1</v>
      </c>
      <c r="K29">
        <v>1</v>
      </c>
      <c r="L29">
        <v>0</v>
      </c>
    </row>
    <row r="30" spans="2:12" x14ac:dyDescent="0.2">
      <c r="B30">
        <v>25</v>
      </c>
      <c r="C30" t="s">
        <v>337</v>
      </c>
      <c r="D30">
        <v>1</v>
      </c>
      <c r="E30">
        <v>49</v>
      </c>
      <c r="F30">
        <v>196</v>
      </c>
      <c r="G30">
        <v>4</v>
      </c>
      <c r="H30">
        <v>2</v>
      </c>
      <c r="I30">
        <v>196</v>
      </c>
      <c r="J30">
        <v>1</v>
      </c>
      <c r="K30">
        <v>0</v>
      </c>
      <c r="L30">
        <v>0</v>
      </c>
    </row>
    <row r="31" spans="2:12" x14ac:dyDescent="0.2">
      <c r="B31">
        <v>26</v>
      </c>
      <c r="C31" t="s">
        <v>327</v>
      </c>
      <c r="D31">
        <v>2</v>
      </c>
      <c r="E31">
        <v>89</v>
      </c>
      <c r="F31">
        <v>388</v>
      </c>
      <c r="G31">
        <v>4.3600000000000003</v>
      </c>
      <c r="H31">
        <v>0</v>
      </c>
      <c r="I31">
        <v>194</v>
      </c>
      <c r="J31">
        <v>1</v>
      </c>
      <c r="K31">
        <v>1</v>
      </c>
      <c r="L31">
        <v>0</v>
      </c>
    </row>
    <row r="32" spans="2:12" x14ac:dyDescent="0.2">
      <c r="B32">
        <v>27</v>
      </c>
      <c r="C32" t="s">
        <v>149</v>
      </c>
      <c r="D32">
        <v>2</v>
      </c>
      <c r="E32">
        <v>70</v>
      </c>
      <c r="F32">
        <v>382</v>
      </c>
      <c r="G32">
        <v>5.46</v>
      </c>
      <c r="H32">
        <v>6</v>
      </c>
      <c r="I32">
        <v>191</v>
      </c>
      <c r="J32">
        <v>1</v>
      </c>
      <c r="K32">
        <v>1</v>
      </c>
      <c r="L32">
        <v>0</v>
      </c>
    </row>
    <row r="33" spans="2:12" x14ac:dyDescent="0.2">
      <c r="B33">
        <v>27</v>
      </c>
      <c r="C33" t="s">
        <v>12</v>
      </c>
      <c r="D33">
        <v>1</v>
      </c>
      <c r="E33">
        <v>48</v>
      </c>
      <c r="F33">
        <v>191</v>
      </c>
      <c r="G33">
        <v>3.98</v>
      </c>
      <c r="H33">
        <v>4</v>
      </c>
      <c r="I33">
        <v>191</v>
      </c>
      <c r="J33">
        <v>1</v>
      </c>
      <c r="K33">
        <v>0</v>
      </c>
      <c r="L33">
        <v>0</v>
      </c>
    </row>
    <row r="34" spans="2:12" x14ac:dyDescent="0.2">
      <c r="B34">
        <v>29</v>
      </c>
      <c r="C34" t="s">
        <v>292</v>
      </c>
      <c r="D34">
        <v>2</v>
      </c>
      <c r="E34">
        <v>94</v>
      </c>
      <c r="F34">
        <v>380</v>
      </c>
      <c r="G34">
        <v>4.04</v>
      </c>
      <c r="H34">
        <v>4</v>
      </c>
      <c r="I34">
        <v>190</v>
      </c>
      <c r="J34">
        <v>2</v>
      </c>
      <c r="K34">
        <v>0</v>
      </c>
      <c r="L34">
        <v>0</v>
      </c>
    </row>
    <row r="35" spans="2:12" x14ac:dyDescent="0.2">
      <c r="B35">
        <v>30</v>
      </c>
      <c r="C35" t="s">
        <v>387</v>
      </c>
      <c r="D35">
        <v>2</v>
      </c>
      <c r="E35">
        <v>95</v>
      </c>
      <c r="F35">
        <v>378</v>
      </c>
      <c r="G35">
        <v>3.98</v>
      </c>
      <c r="H35">
        <v>6</v>
      </c>
      <c r="I35">
        <v>189</v>
      </c>
      <c r="J35">
        <v>2</v>
      </c>
      <c r="K35">
        <v>0</v>
      </c>
      <c r="L35">
        <v>0</v>
      </c>
    </row>
    <row r="36" spans="2:12" x14ac:dyDescent="0.2">
      <c r="B36">
        <v>31</v>
      </c>
      <c r="C36" t="s">
        <v>328</v>
      </c>
      <c r="D36">
        <v>1</v>
      </c>
      <c r="E36">
        <v>49</v>
      </c>
      <c r="F36">
        <v>187</v>
      </c>
      <c r="G36">
        <v>3.82</v>
      </c>
      <c r="H36">
        <v>3</v>
      </c>
      <c r="I36">
        <v>187</v>
      </c>
      <c r="J36">
        <v>1</v>
      </c>
      <c r="K36">
        <v>0</v>
      </c>
      <c r="L36">
        <v>0</v>
      </c>
    </row>
    <row r="37" spans="2:12" x14ac:dyDescent="0.2">
      <c r="B37">
        <v>32</v>
      </c>
      <c r="C37" t="s">
        <v>314</v>
      </c>
      <c r="D37">
        <v>1</v>
      </c>
      <c r="E37">
        <v>41</v>
      </c>
      <c r="F37">
        <v>179</v>
      </c>
      <c r="G37">
        <v>4.37</v>
      </c>
      <c r="H37">
        <v>1</v>
      </c>
      <c r="I37">
        <v>179</v>
      </c>
      <c r="J37">
        <v>1</v>
      </c>
      <c r="K37">
        <v>0</v>
      </c>
      <c r="L37">
        <v>0</v>
      </c>
    </row>
    <row r="38" spans="2:12" x14ac:dyDescent="0.2">
      <c r="B38">
        <v>33</v>
      </c>
      <c r="C38" t="s">
        <v>297</v>
      </c>
      <c r="D38">
        <v>3</v>
      </c>
      <c r="E38">
        <v>97</v>
      </c>
      <c r="F38">
        <v>535</v>
      </c>
      <c r="G38">
        <v>5.52</v>
      </c>
      <c r="H38">
        <v>7</v>
      </c>
      <c r="I38">
        <v>178.33</v>
      </c>
      <c r="J38">
        <v>3</v>
      </c>
      <c r="K38">
        <v>0</v>
      </c>
      <c r="L38">
        <v>0</v>
      </c>
    </row>
    <row r="39" spans="2:12" x14ac:dyDescent="0.2">
      <c r="B39">
        <v>34</v>
      </c>
      <c r="C39" t="s">
        <v>317</v>
      </c>
      <c r="D39">
        <v>2</v>
      </c>
      <c r="E39">
        <v>88</v>
      </c>
      <c r="F39">
        <v>351</v>
      </c>
      <c r="G39">
        <v>3.99</v>
      </c>
      <c r="H39">
        <v>2</v>
      </c>
      <c r="I39">
        <v>175.5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1</v>
      </c>
      <c r="D40">
        <v>1</v>
      </c>
      <c r="E40">
        <v>45</v>
      </c>
      <c r="F40">
        <v>175</v>
      </c>
      <c r="G40">
        <v>3.89</v>
      </c>
      <c r="H40">
        <v>1</v>
      </c>
      <c r="I40">
        <v>175</v>
      </c>
      <c r="J40">
        <v>1</v>
      </c>
      <c r="K40">
        <v>0</v>
      </c>
      <c r="L40">
        <v>0</v>
      </c>
    </row>
    <row r="41" spans="2:12" x14ac:dyDescent="0.2">
      <c r="B41">
        <v>35</v>
      </c>
      <c r="C41" t="s">
        <v>358</v>
      </c>
      <c r="D41">
        <v>2</v>
      </c>
      <c r="E41">
        <v>80</v>
      </c>
      <c r="F41">
        <v>350</v>
      </c>
      <c r="G41">
        <v>4.38</v>
      </c>
      <c r="H41">
        <v>4</v>
      </c>
      <c r="I41">
        <v>175</v>
      </c>
      <c r="J41">
        <v>1</v>
      </c>
      <c r="K41">
        <v>1</v>
      </c>
      <c r="L41">
        <v>0</v>
      </c>
    </row>
    <row r="42" spans="2:12" x14ac:dyDescent="0.2">
      <c r="B42">
        <v>37</v>
      </c>
      <c r="C42" t="s">
        <v>349</v>
      </c>
      <c r="D42">
        <v>2</v>
      </c>
      <c r="E42">
        <v>101</v>
      </c>
      <c r="F42">
        <v>349</v>
      </c>
      <c r="G42">
        <v>3.46</v>
      </c>
      <c r="H42">
        <v>4</v>
      </c>
      <c r="I42">
        <v>174.5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304</v>
      </c>
      <c r="D43">
        <v>3</v>
      </c>
      <c r="E43">
        <v>136</v>
      </c>
      <c r="F43">
        <v>517</v>
      </c>
      <c r="G43">
        <v>3.8</v>
      </c>
      <c r="H43">
        <v>10</v>
      </c>
      <c r="I43">
        <v>172.33</v>
      </c>
      <c r="J43">
        <v>3</v>
      </c>
      <c r="K43">
        <v>0</v>
      </c>
      <c r="L43">
        <v>0</v>
      </c>
    </row>
    <row r="44" spans="2:12" x14ac:dyDescent="0.2">
      <c r="B44">
        <v>39</v>
      </c>
      <c r="C44" t="s">
        <v>305</v>
      </c>
      <c r="D44">
        <v>3</v>
      </c>
      <c r="E44">
        <v>117</v>
      </c>
      <c r="F44">
        <v>513</v>
      </c>
      <c r="G44">
        <v>4.38</v>
      </c>
      <c r="H44">
        <v>4</v>
      </c>
      <c r="I44">
        <v>171</v>
      </c>
      <c r="J44">
        <v>1</v>
      </c>
      <c r="K44">
        <v>2</v>
      </c>
      <c r="L44">
        <v>0</v>
      </c>
    </row>
    <row r="45" spans="2:12" x14ac:dyDescent="0.2">
      <c r="B45">
        <v>40</v>
      </c>
      <c r="C45" t="s">
        <v>329</v>
      </c>
      <c r="D45">
        <v>2</v>
      </c>
      <c r="E45">
        <v>83</v>
      </c>
      <c r="F45">
        <v>338</v>
      </c>
      <c r="G45">
        <v>4.07</v>
      </c>
      <c r="H45">
        <v>4</v>
      </c>
      <c r="I45">
        <v>169</v>
      </c>
      <c r="J45">
        <v>2</v>
      </c>
      <c r="K45">
        <v>0</v>
      </c>
      <c r="L45">
        <v>0</v>
      </c>
    </row>
    <row r="46" spans="2:12" x14ac:dyDescent="0.2">
      <c r="B46">
        <v>41</v>
      </c>
      <c r="C46" t="s">
        <v>318</v>
      </c>
      <c r="D46">
        <v>2</v>
      </c>
      <c r="E46">
        <v>89</v>
      </c>
      <c r="F46">
        <v>336</v>
      </c>
      <c r="G46">
        <v>3.78</v>
      </c>
      <c r="H46">
        <v>5</v>
      </c>
      <c r="I46">
        <v>168</v>
      </c>
      <c r="J46">
        <v>2</v>
      </c>
      <c r="K46">
        <v>0</v>
      </c>
      <c r="L46">
        <v>0</v>
      </c>
    </row>
    <row r="47" spans="2:12" x14ac:dyDescent="0.2">
      <c r="B47">
        <v>42</v>
      </c>
      <c r="C47" t="s">
        <v>290</v>
      </c>
      <c r="D47">
        <v>2</v>
      </c>
      <c r="E47">
        <v>79</v>
      </c>
      <c r="F47">
        <v>335</v>
      </c>
      <c r="G47">
        <v>4.24</v>
      </c>
      <c r="H47">
        <v>5</v>
      </c>
      <c r="I47">
        <v>167.5</v>
      </c>
      <c r="J47">
        <v>2</v>
      </c>
      <c r="K47">
        <v>0</v>
      </c>
      <c r="L47">
        <v>0</v>
      </c>
    </row>
    <row r="48" spans="2:12" x14ac:dyDescent="0.2">
      <c r="B48">
        <v>43</v>
      </c>
      <c r="C48" t="s">
        <v>342</v>
      </c>
      <c r="D48">
        <v>2</v>
      </c>
      <c r="E48">
        <v>81</v>
      </c>
      <c r="F48">
        <v>334</v>
      </c>
      <c r="G48">
        <v>4.12</v>
      </c>
      <c r="H48">
        <v>3</v>
      </c>
      <c r="I48">
        <v>167</v>
      </c>
      <c r="J48">
        <v>1</v>
      </c>
      <c r="K48">
        <v>1</v>
      </c>
      <c r="L48">
        <v>0</v>
      </c>
    </row>
    <row r="49" spans="2:12" x14ac:dyDescent="0.2">
      <c r="B49">
        <v>44</v>
      </c>
      <c r="C49" t="s">
        <v>365</v>
      </c>
      <c r="D49">
        <v>2</v>
      </c>
      <c r="E49">
        <v>89</v>
      </c>
      <c r="F49">
        <v>331</v>
      </c>
      <c r="G49">
        <v>3.72</v>
      </c>
      <c r="H49">
        <v>3</v>
      </c>
      <c r="I49">
        <v>165.5</v>
      </c>
      <c r="J49">
        <v>1</v>
      </c>
      <c r="K49">
        <v>1</v>
      </c>
      <c r="L49">
        <v>0</v>
      </c>
    </row>
    <row r="50" spans="2:12" x14ac:dyDescent="0.2">
      <c r="B50">
        <v>45</v>
      </c>
      <c r="C50" t="s">
        <v>300</v>
      </c>
      <c r="D50">
        <v>2</v>
      </c>
      <c r="E50">
        <v>80</v>
      </c>
      <c r="F50">
        <v>330</v>
      </c>
      <c r="G50">
        <v>4.13</v>
      </c>
      <c r="H50">
        <v>5</v>
      </c>
      <c r="I50">
        <v>165</v>
      </c>
      <c r="J50">
        <v>2</v>
      </c>
      <c r="K50">
        <v>0</v>
      </c>
      <c r="L50">
        <v>0</v>
      </c>
    </row>
    <row r="51" spans="2:12" x14ac:dyDescent="0.2">
      <c r="B51">
        <v>46</v>
      </c>
      <c r="C51" t="s">
        <v>330</v>
      </c>
      <c r="D51">
        <v>2</v>
      </c>
      <c r="E51">
        <v>78</v>
      </c>
      <c r="F51">
        <v>325</v>
      </c>
      <c r="G51">
        <v>4.17</v>
      </c>
      <c r="H51">
        <v>3</v>
      </c>
      <c r="I51">
        <v>162.5</v>
      </c>
      <c r="J51">
        <v>1</v>
      </c>
      <c r="K51">
        <v>1</v>
      </c>
      <c r="L51">
        <v>0</v>
      </c>
    </row>
    <row r="52" spans="2:12" x14ac:dyDescent="0.2">
      <c r="B52">
        <v>46</v>
      </c>
      <c r="C52" t="s">
        <v>48</v>
      </c>
      <c r="D52">
        <v>2</v>
      </c>
      <c r="E52">
        <v>74</v>
      </c>
      <c r="F52">
        <v>325</v>
      </c>
      <c r="G52">
        <v>4.3899999999999997</v>
      </c>
      <c r="H52">
        <v>2</v>
      </c>
      <c r="I52">
        <v>162.5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4</v>
      </c>
      <c r="D53">
        <v>1</v>
      </c>
      <c r="E53">
        <v>31</v>
      </c>
      <c r="F53">
        <v>160</v>
      </c>
      <c r="G53">
        <v>5.16</v>
      </c>
      <c r="H53">
        <v>2</v>
      </c>
      <c r="I53">
        <v>160</v>
      </c>
      <c r="J53">
        <v>0</v>
      </c>
      <c r="K53">
        <v>1</v>
      </c>
      <c r="L53">
        <v>0</v>
      </c>
    </row>
    <row r="54" spans="2:12" x14ac:dyDescent="0.2">
      <c r="B54">
        <v>48</v>
      </c>
      <c r="C54" t="s">
        <v>383</v>
      </c>
      <c r="D54">
        <v>2</v>
      </c>
      <c r="E54">
        <v>63</v>
      </c>
      <c r="F54">
        <v>320</v>
      </c>
      <c r="G54">
        <v>5.08</v>
      </c>
      <c r="H54">
        <v>2</v>
      </c>
      <c r="I54">
        <v>160</v>
      </c>
      <c r="J54">
        <v>0</v>
      </c>
      <c r="K54">
        <v>2</v>
      </c>
      <c r="L54">
        <v>0</v>
      </c>
    </row>
    <row r="55" spans="2:12" x14ac:dyDescent="0.2">
      <c r="B55">
        <v>48</v>
      </c>
      <c r="C55" t="s">
        <v>308</v>
      </c>
      <c r="D55">
        <v>1</v>
      </c>
      <c r="E55">
        <v>43</v>
      </c>
      <c r="F55">
        <v>160</v>
      </c>
      <c r="G55">
        <v>3.72</v>
      </c>
      <c r="H55">
        <v>1</v>
      </c>
      <c r="I55">
        <v>160</v>
      </c>
      <c r="J55">
        <v>1</v>
      </c>
      <c r="K55">
        <v>0</v>
      </c>
      <c r="L55">
        <v>0</v>
      </c>
    </row>
    <row r="56" spans="2:12" x14ac:dyDescent="0.2">
      <c r="B56">
        <v>51</v>
      </c>
      <c r="C56" t="s">
        <v>5</v>
      </c>
      <c r="D56">
        <v>2</v>
      </c>
      <c r="E56">
        <v>85</v>
      </c>
      <c r="F56">
        <v>317</v>
      </c>
      <c r="G56">
        <v>3.73</v>
      </c>
      <c r="H56">
        <v>0</v>
      </c>
      <c r="I56">
        <v>158.5</v>
      </c>
      <c r="J56">
        <v>0</v>
      </c>
      <c r="K56">
        <v>2</v>
      </c>
      <c r="L56">
        <v>0</v>
      </c>
    </row>
    <row r="57" spans="2:12" x14ac:dyDescent="0.2">
      <c r="B57">
        <v>52</v>
      </c>
      <c r="C57" t="s">
        <v>380</v>
      </c>
      <c r="D57">
        <v>2</v>
      </c>
      <c r="E57">
        <v>79</v>
      </c>
      <c r="F57">
        <v>314</v>
      </c>
      <c r="G57">
        <v>3.97</v>
      </c>
      <c r="H57">
        <v>2</v>
      </c>
      <c r="I57">
        <v>157</v>
      </c>
      <c r="J57">
        <v>1</v>
      </c>
      <c r="K57">
        <v>1</v>
      </c>
      <c r="L57">
        <v>0</v>
      </c>
    </row>
    <row r="58" spans="2:12" x14ac:dyDescent="0.2">
      <c r="B58">
        <v>53</v>
      </c>
      <c r="C58" t="s">
        <v>294</v>
      </c>
      <c r="D58">
        <v>2</v>
      </c>
      <c r="E58">
        <v>84</v>
      </c>
      <c r="F58">
        <v>313</v>
      </c>
      <c r="G58">
        <v>3.73</v>
      </c>
      <c r="H58">
        <v>3</v>
      </c>
      <c r="I58">
        <v>156.5</v>
      </c>
      <c r="J58">
        <v>1</v>
      </c>
      <c r="K58">
        <v>1</v>
      </c>
      <c r="L58">
        <v>0</v>
      </c>
    </row>
    <row r="59" spans="2:12" x14ac:dyDescent="0.2">
      <c r="B59">
        <v>54</v>
      </c>
      <c r="C59" t="s">
        <v>320</v>
      </c>
      <c r="D59">
        <v>1</v>
      </c>
      <c r="E59">
        <v>39</v>
      </c>
      <c r="F59">
        <v>154</v>
      </c>
      <c r="G59">
        <v>3.95</v>
      </c>
      <c r="H59">
        <v>0</v>
      </c>
      <c r="I59">
        <v>154</v>
      </c>
      <c r="J59">
        <v>1</v>
      </c>
      <c r="K59">
        <v>0</v>
      </c>
      <c r="L59">
        <v>0</v>
      </c>
    </row>
    <row r="60" spans="2:12" x14ac:dyDescent="0.2">
      <c r="B60">
        <v>55</v>
      </c>
      <c r="C60" t="s">
        <v>303</v>
      </c>
      <c r="D60">
        <v>1</v>
      </c>
      <c r="E60">
        <v>38</v>
      </c>
      <c r="F60">
        <v>153</v>
      </c>
      <c r="G60">
        <v>4.03</v>
      </c>
      <c r="H60">
        <v>2</v>
      </c>
      <c r="I60">
        <v>153</v>
      </c>
      <c r="J60">
        <v>1</v>
      </c>
      <c r="K60">
        <v>0</v>
      </c>
      <c r="L60">
        <v>0</v>
      </c>
    </row>
    <row r="61" spans="2:12" x14ac:dyDescent="0.2">
      <c r="B61">
        <v>56</v>
      </c>
      <c r="C61" t="s">
        <v>150</v>
      </c>
      <c r="D61">
        <v>2</v>
      </c>
      <c r="E61">
        <v>67</v>
      </c>
      <c r="F61">
        <v>292</v>
      </c>
      <c r="G61">
        <v>4.3600000000000003</v>
      </c>
      <c r="H61">
        <v>1</v>
      </c>
      <c r="I61">
        <v>146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151</v>
      </c>
      <c r="D62">
        <v>2</v>
      </c>
      <c r="E62">
        <v>85</v>
      </c>
      <c r="F62">
        <v>289</v>
      </c>
      <c r="G62">
        <v>3.4</v>
      </c>
      <c r="H62">
        <v>4</v>
      </c>
      <c r="I62">
        <v>144.5</v>
      </c>
      <c r="J62">
        <v>1</v>
      </c>
      <c r="K62">
        <v>1</v>
      </c>
      <c r="L62">
        <v>0</v>
      </c>
    </row>
    <row r="63" spans="2:12" x14ac:dyDescent="0.2">
      <c r="B63">
        <v>58</v>
      </c>
      <c r="C63" t="s">
        <v>391</v>
      </c>
      <c r="D63">
        <v>2</v>
      </c>
      <c r="E63">
        <v>68</v>
      </c>
      <c r="F63">
        <v>288</v>
      </c>
      <c r="G63">
        <v>4.24</v>
      </c>
      <c r="H63">
        <v>2</v>
      </c>
      <c r="I63">
        <v>144</v>
      </c>
      <c r="J63">
        <v>0</v>
      </c>
      <c r="K63">
        <v>2</v>
      </c>
      <c r="L63">
        <v>0</v>
      </c>
    </row>
    <row r="64" spans="2:12" x14ac:dyDescent="0.2">
      <c r="B64">
        <v>59</v>
      </c>
      <c r="C64" t="s">
        <v>340</v>
      </c>
      <c r="D64">
        <v>2</v>
      </c>
      <c r="E64">
        <v>89</v>
      </c>
      <c r="F64">
        <v>287</v>
      </c>
      <c r="G64">
        <v>3.22</v>
      </c>
      <c r="H64">
        <v>3</v>
      </c>
      <c r="I64">
        <v>143.5</v>
      </c>
      <c r="J64">
        <v>1</v>
      </c>
      <c r="K64">
        <v>1</v>
      </c>
      <c r="L64">
        <v>0</v>
      </c>
    </row>
    <row r="65" spans="2:12" x14ac:dyDescent="0.2">
      <c r="B65">
        <v>60</v>
      </c>
      <c r="C65" t="s">
        <v>319</v>
      </c>
      <c r="D65">
        <v>2</v>
      </c>
      <c r="E65">
        <v>77</v>
      </c>
      <c r="F65">
        <v>286</v>
      </c>
      <c r="G65">
        <v>3.71</v>
      </c>
      <c r="H65">
        <v>6</v>
      </c>
      <c r="I65">
        <v>143</v>
      </c>
      <c r="J65">
        <v>2</v>
      </c>
      <c r="K65">
        <v>0</v>
      </c>
      <c r="L65">
        <v>0</v>
      </c>
    </row>
    <row r="66" spans="2:12" x14ac:dyDescent="0.2">
      <c r="B66">
        <v>61</v>
      </c>
      <c r="C66" t="s">
        <v>363</v>
      </c>
      <c r="D66">
        <v>2</v>
      </c>
      <c r="E66">
        <v>77</v>
      </c>
      <c r="F66">
        <v>284</v>
      </c>
      <c r="G66">
        <v>3.69</v>
      </c>
      <c r="H66">
        <v>2</v>
      </c>
      <c r="I66">
        <v>142</v>
      </c>
      <c r="J66">
        <v>0</v>
      </c>
      <c r="K66">
        <v>2</v>
      </c>
      <c r="L66">
        <v>0</v>
      </c>
    </row>
    <row r="67" spans="2:12" x14ac:dyDescent="0.2">
      <c r="B67">
        <v>62</v>
      </c>
      <c r="C67" t="s">
        <v>338</v>
      </c>
      <c r="D67">
        <v>2</v>
      </c>
      <c r="E67">
        <v>58</v>
      </c>
      <c r="F67">
        <v>280</v>
      </c>
      <c r="G67">
        <v>4.83</v>
      </c>
      <c r="H67">
        <v>3</v>
      </c>
      <c r="I67">
        <v>140</v>
      </c>
      <c r="J67">
        <v>1</v>
      </c>
      <c r="K67">
        <v>1</v>
      </c>
      <c r="L67">
        <v>0</v>
      </c>
    </row>
    <row r="68" spans="2:12" x14ac:dyDescent="0.2">
      <c r="B68">
        <v>63</v>
      </c>
      <c r="C68" t="s">
        <v>295</v>
      </c>
      <c r="D68">
        <v>2</v>
      </c>
      <c r="E68">
        <v>59</v>
      </c>
      <c r="F68">
        <v>279</v>
      </c>
      <c r="G68">
        <v>4.7300000000000004</v>
      </c>
      <c r="H68">
        <v>6</v>
      </c>
      <c r="I68">
        <v>139.5</v>
      </c>
      <c r="J68">
        <v>2</v>
      </c>
      <c r="K68">
        <v>0</v>
      </c>
      <c r="L68">
        <v>0</v>
      </c>
    </row>
    <row r="69" spans="2:12" x14ac:dyDescent="0.2">
      <c r="B69">
        <v>64</v>
      </c>
      <c r="C69" t="s">
        <v>375</v>
      </c>
      <c r="D69">
        <v>3</v>
      </c>
      <c r="E69">
        <v>107</v>
      </c>
      <c r="F69">
        <v>408</v>
      </c>
      <c r="G69">
        <v>3.81</v>
      </c>
      <c r="H69">
        <v>2</v>
      </c>
      <c r="I69">
        <v>136</v>
      </c>
      <c r="J69">
        <v>0</v>
      </c>
      <c r="K69">
        <v>3</v>
      </c>
      <c r="L69">
        <v>0</v>
      </c>
    </row>
    <row r="70" spans="2:12" x14ac:dyDescent="0.2">
      <c r="B70">
        <v>65</v>
      </c>
      <c r="C70" t="s">
        <v>152</v>
      </c>
      <c r="D70">
        <v>2</v>
      </c>
      <c r="E70">
        <v>63</v>
      </c>
      <c r="F70">
        <v>265</v>
      </c>
      <c r="G70">
        <v>4.21</v>
      </c>
      <c r="H70">
        <v>4</v>
      </c>
      <c r="I70">
        <v>132.5</v>
      </c>
      <c r="J70">
        <v>1</v>
      </c>
      <c r="K70">
        <v>1</v>
      </c>
      <c r="L70">
        <v>0</v>
      </c>
    </row>
    <row r="71" spans="2:12" x14ac:dyDescent="0.2">
      <c r="B71">
        <v>66</v>
      </c>
      <c r="C71" t="s">
        <v>336</v>
      </c>
      <c r="D71">
        <v>3</v>
      </c>
      <c r="E71">
        <v>97</v>
      </c>
      <c r="F71">
        <v>395</v>
      </c>
      <c r="G71">
        <v>4.07</v>
      </c>
      <c r="H71">
        <v>6</v>
      </c>
      <c r="I71">
        <v>131.66999999999999</v>
      </c>
      <c r="J71">
        <v>3</v>
      </c>
      <c r="K71">
        <v>0</v>
      </c>
      <c r="L71">
        <v>0</v>
      </c>
    </row>
    <row r="72" spans="2:12" x14ac:dyDescent="0.2">
      <c r="B72">
        <v>67</v>
      </c>
      <c r="C72" t="s">
        <v>389</v>
      </c>
      <c r="D72">
        <v>2</v>
      </c>
      <c r="E72">
        <v>85</v>
      </c>
      <c r="F72">
        <v>260</v>
      </c>
      <c r="G72">
        <v>3.06</v>
      </c>
      <c r="H72">
        <v>1</v>
      </c>
      <c r="I72">
        <v>130</v>
      </c>
      <c r="J72">
        <v>1</v>
      </c>
      <c r="K72">
        <v>1</v>
      </c>
      <c r="L72">
        <v>0</v>
      </c>
    </row>
    <row r="73" spans="2:12" x14ac:dyDescent="0.2">
      <c r="B73">
        <v>68</v>
      </c>
      <c r="C73" t="s">
        <v>384</v>
      </c>
      <c r="D73">
        <v>2</v>
      </c>
      <c r="E73">
        <v>76</v>
      </c>
      <c r="F73">
        <v>258</v>
      </c>
      <c r="G73">
        <v>3.39</v>
      </c>
      <c r="H73">
        <v>2</v>
      </c>
      <c r="I73">
        <v>129</v>
      </c>
      <c r="J73">
        <v>1</v>
      </c>
      <c r="K73">
        <v>1</v>
      </c>
      <c r="L73">
        <v>0</v>
      </c>
    </row>
    <row r="74" spans="2:12" x14ac:dyDescent="0.2">
      <c r="B74">
        <v>69</v>
      </c>
      <c r="C74" t="s">
        <v>302</v>
      </c>
      <c r="D74">
        <v>3</v>
      </c>
      <c r="E74">
        <v>115</v>
      </c>
      <c r="F74">
        <v>385</v>
      </c>
      <c r="G74">
        <v>3.35</v>
      </c>
      <c r="H74">
        <v>3</v>
      </c>
      <c r="I74">
        <v>128.33000000000001</v>
      </c>
      <c r="J74">
        <v>3</v>
      </c>
      <c r="K74">
        <v>0</v>
      </c>
      <c r="L74">
        <v>0</v>
      </c>
    </row>
    <row r="75" spans="2:12" x14ac:dyDescent="0.2">
      <c r="B75">
        <v>70</v>
      </c>
      <c r="C75" t="s">
        <v>386</v>
      </c>
      <c r="D75">
        <v>2</v>
      </c>
      <c r="E75">
        <v>78</v>
      </c>
      <c r="F75">
        <v>252</v>
      </c>
      <c r="G75">
        <v>3.23</v>
      </c>
      <c r="H75">
        <v>5</v>
      </c>
      <c r="I75">
        <v>126</v>
      </c>
      <c r="J75">
        <v>1</v>
      </c>
      <c r="K75">
        <v>1</v>
      </c>
      <c r="L75">
        <v>0</v>
      </c>
    </row>
    <row r="76" spans="2:12" x14ac:dyDescent="0.2">
      <c r="B76">
        <v>71</v>
      </c>
      <c r="C76" t="s">
        <v>339</v>
      </c>
      <c r="D76">
        <v>2</v>
      </c>
      <c r="E76">
        <v>64</v>
      </c>
      <c r="F76">
        <v>246</v>
      </c>
      <c r="G76">
        <v>3.84</v>
      </c>
      <c r="H76">
        <v>3</v>
      </c>
      <c r="I76">
        <v>123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310</v>
      </c>
      <c r="D77">
        <v>2</v>
      </c>
      <c r="E77">
        <v>76</v>
      </c>
      <c r="F77">
        <v>244</v>
      </c>
      <c r="G77">
        <v>3.21</v>
      </c>
      <c r="H77">
        <v>4</v>
      </c>
      <c r="I77">
        <v>122</v>
      </c>
      <c r="J77">
        <v>1</v>
      </c>
      <c r="K77">
        <v>1</v>
      </c>
      <c r="L77">
        <v>0</v>
      </c>
    </row>
    <row r="78" spans="2:12" x14ac:dyDescent="0.2">
      <c r="B78">
        <v>73</v>
      </c>
      <c r="C78" t="s">
        <v>298</v>
      </c>
      <c r="D78">
        <v>2</v>
      </c>
      <c r="E78">
        <v>66</v>
      </c>
      <c r="F78">
        <v>241</v>
      </c>
      <c r="G78">
        <v>3.65</v>
      </c>
      <c r="H78">
        <v>2</v>
      </c>
      <c r="I78">
        <v>120.5</v>
      </c>
      <c r="J78">
        <v>2</v>
      </c>
      <c r="K78">
        <v>0</v>
      </c>
      <c r="L78">
        <v>0</v>
      </c>
    </row>
    <row r="79" spans="2:12" x14ac:dyDescent="0.2">
      <c r="B79">
        <v>73</v>
      </c>
      <c r="C79" t="s">
        <v>377</v>
      </c>
      <c r="D79">
        <v>2</v>
      </c>
      <c r="E79">
        <v>64</v>
      </c>
      <c r="F79">
        <v>241</v>
      </c>
      <c r="G79">
        <v>3.77</v>
      </c>
      <c r="H79">
        <v>4</v>
      </c>
      <c r="I79">
        <v>120.5</v>
      </c>
      <c r="J79">
        <v>1</v>
      </c>
      <c r="K79">
        <v>1</v>
      </c>
      <c r="L79">
        <v>0</v>
      </c>
    </row>
    <row r="80" spans="2:12" x14ac:dyDescent="0.2">
      <c r="B80">
        <v>75</v>
      </c>
      <c r="C80" t="s">
        <v>360</v>
      </c>
      <c r="D80">
        <v>2</v>
      </c>
      <c r="E80">
        <v>57</v>
      </c>
      <c r="F80">
        <v>240</v>
      </c>
      <c r="G80">
        <v>4.21</v>
      </c>
      <c r="H80">
        <v>2</v>
      </c>
      <c r="I80">
        <v>120</v>
      </c>
      <c r="J80">
        <v>0</v>
      </c>
      <c r="K80">
        <v>2</v>
      </c>
      <c r="L80">
        <v>0</v>
      </c>
    </row>
    <row r="81" spans="2:12" x14ac:dyDescent="0.2">
      <c r="B81">
        <v>76</v>
      </c>
      <c r="C81" t="s">
        <v>335</v>
      </c>
      <c r="D81">
        <v>2</v>
      </c>
      <c r="E81">
        <v>57</v>
      </c>
      <c r="F81">
        <v>238</v>
      </c>
      <c r="G81">
        <v>4.18</v>
      </c>
      <c r="H81">
        <v>3</v>
      </c>
      <c r="I81">
        <v>119</v>
      </c>
      <c r="J81">
        <v>1</v>
      </c>
      <c r="K81">
        <v>1</v>
      </c>
      <c r="L81">
        <v>0</v>
      </c>
    </row>
    <row r="82" spans="2:12" x14ac:dyDescent="0.2">
      <c r="B82">
        <v>76</v>
      </c>
      <c r="C82" t="s">
        <v>331</v>
      </c>
      <c r="D82">
        <v>2</v>
      </c>
      <c r="E82">
        <v>76</v>
      </c>
      <c r="F82">
        <v>238</v>
      </c>
      <c r="G82">
        <v>3.13</v>
      </c>
      <c r="H82">
        <v>0</v>
      </c>
      <c r="I82">
        <v>119</v>
      </c>
      <c r="J82">
        <v>1</v>
      </c>
      <c r="K82">
        <v>1</v>
      </c>
      <c r="L82">
        <v>0</v>
      </c>
    </row>
    <row r="83" spans="2:12" x14ac:dyDescent="0.2">
      <c r="B83">
        <v>78</v>
      </c>
      <c r="C83" t="s">
        <v>315</v>
      </c>
      <c r="D83">
        <v>2</v>
      </c>
      <c r="E83">
        <v>73</v>
      </c>
      <c r="F83">
        <v>236</v>
      </c>
      <c r="G83">
        <v>3.23</v>
      </c>
      <c r="H83">
        <v>4</v>
      </c>
      <c r="I83">
        <v>118</v>
      </c>
      <c r="J83">
        <v>2</v>
      </c>
      <c r="K83">
        <v>0</v>
      </c>
      <c r="L83">
        <v>0</v>
      </c>
    </row>
    <row r="84" spans="2:12" x14ac:dyDescent="0.2">
      <c r="B84">
        <v>78</v>
      </c>
      <c r="C84" t="s">
        <v>153</v>
      </c>
      <c r="D84">
        <v>1</v>
      </c>
      <c r="E84">
        <v>35</v>
      </c>
      <c r="F84">
        <v>118</v>
      </c>
      <c r="G84">
        <v>3.37</v>
      </c>
      <c r="H84">
        <v>1</v>
      </c>
      <c r="I84">
        <v>118</v>
      </c>
      <c r="J84">
        <v>1</v>
      </c>
      <c r="K84">
        <v>0</v>
      </c>
      <c r="L84">
        <v>0</v>
      </c>
    </row>
    <row r="85" spans="2:12" x14ac:dyDescent="0.2">
      <c r="B85">
        <v>80</v>
      </c>
      <c r="C85" t="s">
        <v>313</v>
      </c>
      <c r="D85">
        <v>3</v>
      </c>
      <c r="E85">
        <v>121</v>
      </c>
      <c r="F85">
        <v>339</v>
      </c>
      <c r="G85">
        <v>2.8</v>
      </c>
      <c r="H85">
        <v>4</v>
      </c>
      <c r="I85">
        <v>113</v>
      </c>
      <c r="J85">
        <v>1</v>
      </c>
      <c r="K85">
        <v>2</v>
      </c>
      <c r="L85">
        <v>0</v>
      </c>
    </row>
    <row r="86" spans="2:12" x14ac:dyDescent="0.2">
      <c r="B86">
        <v>81</v>
      </c>
      <c r="C86" t="s">
        <v>353</v>
      </c>
      <c r="D86">
        <v>2</v>
      </c>
      <c r="E86">
        <v>78</v>
      </c>
      <c r="F86">
        <v>225</v>
      </c>
      <c r="G86">
        <v>2.88</v>
      </c>
      <c r="H86">
        <v>0</v>
      </c>
      <c r="I86">
        <v>112.5</v>
      </c>
      <c r="J86">
        <v>1</v>
      </c>
      <c r="K86">
        <v>1</v>
      </c>
      <c r="L86">
        <v>0</v>
      </c>
    </row>
    <row r="87" spans="2:12" x14ac:dyDescent="0.2">
      <c r="B87">
        <v>82</v>
      </c>
      <c r="C87" t="s">
        <v>0</v>
      </c>
      <c r="D87">
        <v>2</v>
      </c>
      <c r="E87">
        <v>73</v>
      </c>
      <c r="F87">
        <v>223</v>
      </c>
      <c r="G87">
        <v>3.05</v>
      </c>
      <c r="H87">
        <v>0</v>
      </c>
      <c r="I87">
        <v>111.5</v>
      </c>
      <c r="J87">
        <v>0</v>
      </c>
      <c r="K87">
        <v>2</v>
      </c>
      <c r="L87">
        <v>0</v>
      </c>
    </row>
    <row r="88" spans="2:12" x14ac:dyDescent="0.2">
      <c r="B88">
        <v>83</v>
      </c>
      <c r="C88" t="s">
        <v>325</v>
      </c>
      <c r="D88">
        <v>3</v>
      </c>
      <c r="E88">
        <v>121</v>
      </c>
      <c r="F88">
        <v>333</v>
      </c>
      <c r="G88">
        <v>2.75</v>
      </c>
      <c r="H88">
        <v>3</v>
      </c>
      <c r="I88">
        <v>111</v>
      </c>
      <c r="J88">
        <v>2</v>
      </c>
      <c r="K88">
        <v>1</v>
      </c>
      <c r="L88">
        <v>0</v>
      </c>
    </row>
    <row r="89" spans="2:12" x14ac:dyDescent="0.2">
      <c r="B89">
        <v>84</v>
      </c>
      <c r="C89" t="s">
        <v>322</v>
      </c>
      <c r="D89">
        <v>2</v>
      </c>
      <c r="E89">
        <v>77</v>
      </c>
      <c r="F89">
        <v>215</v>
      </c>
      <c r="G89">
        <v>2.79</v>
      </c>
      <c r="H89">
        <v>3</v>
      </c>
      <c r="I89">
        <v>107.5</v>
      </c>
      <c r="J89">
        <v>2</v>
      </c>
      <c r="K89">
        <v>0</v>
      </c>
      <c r="L89">
        <v>0</v>
      </c>
    </row>
    <row r="90" spans="2:12" x14ac:dyDescent="0.2">
      <c r="B90">
        <v>85</v>
      </c>
      <c r="C90" t="s">
        <v>351</v>
      </c>
      <c r="D90">
        <v>1</v>
      </c>
      <c r="E90">
        <v>34</v>
      </c>
      <c r="F90">
        <v>106</v>
      </c>
      <c r="G90">
        <v>3.12</v>
      </c>
      <c r="H90">
        <v>1</v>
      </c>
      <c r="I90">
        <v>106</v>
      </c>
      <c r="J90">
        <v>0</v>
      </c>
      <c r="K90">
        <v>1</v>
      </c>
      <c r="L90">
        <v>0</v>
      </c>
    </row>
    <row r="91" spans="2:12" x14ac:dyDescent="0.2">
      <c r="B91">
        <v>86</v>
      </c>
      <c r="C91" t="s">
        <v>346</v>
      </c>
      <c r="D91">
        <v>2</v>
      </c>
      <c r="E91">
        <v>74</v>
      </c>
      <c r="F91">
        <v>210</v>
      </c>
      <c r="G91">
        <v>2.84</v>
      </c>
      <c r="H91">
        <v>2</v>
      </c>
      <c r="I91">
        <v>105</v>
      </c>
      <c r="J91">
        <v>1</v>
      </c>
      <c r="K91">
        <v>1</v>
      </c>
      <c r="L91">
        <v>0</v>
      </c>
    </row>
    <row r="92" spans="2:12" x14ac:dyDescent="0.2">
      <c r="B92">
        <v>87</v>
      </c>
      <c r="C92" t="s">
        <v>15</v>
      </c>
      <c r="D92">
        <v>2</v>
      </c>
      <c r="E92">
        <v>81</v>
      </c>
      <c r="F92">
        <v>209</v>
      </c>
      <c r="G92">
        <v>2.58</v>
      </c>
      <c r="H92">
        <v>1</v>
      </c>
      <c r="I92">
        <v>104.5</v>
      </c>
      <c r="J92">
        <v>0</v>
      </c>
      <c r="K92">
        <v>2</v>
      </c>
      <c r="L92">
        <v>0</v>
      </c>
    </row>
    <row r="93" spans="2:12" x14ac:dyDescent="0.2">
      <c r="B93">
        <v>88</v>
      </c>
      <c r="C93" t="s">
        <v>372</v>
      </c>
      <c r="D93">
        <v>2</v>
      </c>
      <c r="E93">
        <v>56</v>
      </c>
      <c r="F93">
        <v>204</v>
      </c>
      <c r="G93">
        <v>3.64</v>
      </c>
      <c r="H93">
        <v>2</v>
      </c>
      <c r="I93">
        <v>102</v>
      </c>
      <c r="J93">
        <v>1</v>
      </c>
      <c r="K93">
        <v>1</v>
      </c>
      <c r="L93">
        <v>0</v>
      </c>
    </row>
    <row r="94" spans="2:12" x14ac:dyDescent="0.2">
      <c r="B94">
        <v>89</v>
      </c>
      <c r="C94" t="s">
        <v>374</v>
      </c>
      <c r="D94">
        <v>2</v>
      </c>
      <c r="E94">
        <v>71</v>
      </c>
      <c r="F94">
        <v>193</v>
      </c>
      <c r="G94">
        <v>2.72</v>
      </c>
      <c r="H94">
        <v>2</v>
      </c>
      <c r="I94">
        <v>96.5</v>
      </c>
      <c r="J94">
        <v>1</v>
      </c>
      <c r="K94">
        <v>1</v>
      </c>
      <c r="L94">
        <v>0</v>
      </c>
    </row>
    <row r="95" spans="2:12" x14ac:dyDescent="0.2">
      <c r="B95">
        <v>90</v>
      </c>
      <c r="C95" t="s">
        <v>366</v>
      </c>
      <c r="D95">
        <v>2</v>
      </c>
      <c r="E95">
        <v>73</v>
      </c>
      <c r="F95">
        <v>188</v>
      </c>
      <c r="G95">
        <v>2.58</v>
      </c>
      <c r="H95">
        <v>3</v>
      </c>
      <c r="I95">
        <v>94</v>
      </c>
      <c r="J95">
        <v>1</v>
      </c>
      <c r="K95">
        <v>1</v>
      </c>
      <c r="L95">
        <v>0</v>
      </c>
    </row>
    <row r="96" spans="2:12" x14ac:dyDescent="0.2">
      <c r="B96">
        <v>91</v>
      </c>
      <c r="C96" t="s">
        <v>361</v>
      </c>
      <c r="D96">
        <v>2</v>
      </c>
      <c r="E96">
        <v>61</v>
      </c>
      <c r="F96">
        <v>187</v>
      </c>
      <c r="G96">
        <v>3.07</v>
      </c>
      <c r="H96">
        <v>0</v>
      </c>
      <c r="I96">
        <v>93.5</v>
      </c>
      <c r="J96">
        <v>0</v>
      </c>
      <c r="K96">
        <v>2</v>
      </c>
      <c r="L96">
        <v>0</v>
      </c>
    </row>
    <row r="97" spans="2:12" x14ac:dyDescent="0.2">
      <c r="B97">
        <v>92</v>
      </c>
      <c r="C97" t="s">
        <v>154</v>
      </c>
      <c r="D97">
        <v>2</v>
      </c>
      <c r="E97">
        <v>52</v>
      </c>
      <c r="F97">
        <v>185</v>
      </c>
      <c r="G97">
        <v>3.56</v>
      </c>
      <c r="H97">
        <v>1</v>
      </c>
      <c r="I97">
        <v>92.5</v>
      </c>
      <c r="J97">
        <v>1</v>
      </c>
      <c r="K97">
        <v>1</v>
      </c>
      <c r="L97">
        <v>0</v>
      </c>
    </row>
    <row r="98" spans="2:12" x14ac:dyDescent="0.2">
      <c r="B98">
        <v>93</v>
      </c>
      <c r="C98" t="s">
        <v>343</v>
      </c>
      <c r="D98">
        <v>3</v>
      </c>
      <c r="E98">
        <v>110</v>
      </c>
      <c r="F98">
        <v>277</v>
      </c>
      <c r="G98">
        <v>2.52</v>
      </c>
      <c r="H98">
        <v>3</v>
      </c>
      <c r="I98">
        <v>92.33</v>
      </c>
      <c r="J98">
        <v>0</v>
      </c>
      <c r="K98">
        <v>3</v>
      </c>
      <c r="L98">
        <v>0</v>
      </c>
    </row>
    <row r="99" spans="2:12" x14ac:dyDescent="0.2">
      <c r="B99">
        <v>94</v>
      </c>
      <c r="C99" t="s">
        <v>155</v>
      </c>
      <c r="D99">
        <v>2</v>
      </c>
      <c r="E99">
        <v>66</v>
      </c>
      <c r="F99">
        <v>183</v>
      </c>
      <c r="G99">
        <v>2.77</v>
      </c>
      <c r="H99">
        <v>1</v>
      </c>
      <c r="I99">
        <v>91.5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390</v>
      </c>
      <c r="D100">
        <v>1</v>
      </c>
      <c r="E100">
        <v>28</v>
      </c>
      <c r="F100">
        <v>90</v>
      </c>
      <c r="G100">
        <v>3.21</v>
      </c>
      <c r="H100">
        <v>2</v>
      </c>
      <c r="I100">
        <v>90</v>
      </c>
      <c r="J100">
        <v>1</v>
      </c>
      <c r="K100">
        <v>0</v>
      </c>
      <c r="L100">
        <v>0</v>
      </c>
    </row>
    <row r="101" spans="2:12" x14ac:dyDescent="0.2">
      <c r="B101">
        <v>96</v>
      </c>
      <c r="C101" t="s">
        <v>333</v>
      </c>
      <c r="D101">
        <v>2</v>
      </c>
      <c r="E101">
        <v>71</v>
      </c>
      <c r="F101">
        <v>178</v>
      </c>
      <c r="G101">
        <v>2.5099999999999998</v>
      </c>
      <c r="H101">
        <v>3</v>
      </c>
      <c r="I101">
        <v>89</v>
      </c>
      <c r="J101">
        <v>2</v>
      </c>
      <c r="K101">
        <v>0</v>
      </c>
      <c r="L101">
        <v>0</v>
      </c>
    </row>
    <row r="102" spans="2:12" x14ac:dyDescent="0.2">
      <c r="B102">
        <v>97</v>
      </c>
      <c r="C102" t="s">
        <v>379</v>
      </c>
      <c r="D102">
        <v>2</v>
      </c>
      <c r="E102">
        <v>78</v>
      </c>
      <c r="F102">
        <v>171</v>
      </c>
      <c r="G102">
        <v>2.19</v>
      </c>
      <c r="H102">
        <v>1</v>
      </c>
      <c r="I102">
        <v>85.5</v>
      </c>
      <c r="J102">
        <v>0</v>
      </c>
      <c r="K102">
        <v>2</v>
      </c>
      <c r="L102">
        <v>0</v>
      </c>
    </row>
    <row r="103" spans="2:12" x14ac:dyDescent="0.2">
      <c r="B103">
        <v>98</v>
      </c>
      <c r="C103" t="s">
        <v>306</v>
      </c>
      <c r="D103">
        <v>1</v>
      </c>
      <c r="E103">
        <v>33</v>
      </c>
      <c r="F103">
        <v>82</v>
      </c>
      <c r="G103">
        <v>2.48</v>
      </c>
      <c r="H103">
        <v>0</v>
      </c>
      <c r="I103">
        <v>82</v>
      </c>
      <c r="J103">
        <v>0</v>
      </c>
      <c r="K103">
        <v>1</v>
      </c>
      <c r="L103">
        <v>0</v>
      </c>
    </row>
    <row r="104" spans="2:12" x14ac:dyDescent="0.2">
      <c r="B104">
        <v>99</v>
      </c>
      <c r="C104" t="s">
        <v>371</v>
      </c>
      <c r="D104">
        <v>2</v>
      </c>
      <c r="E104">
        <v>45</v>
      </c>
      <c r="F104">
        <v>161</v>
      </c>
      <c r="G104">
        <v>3.58</v>
      </c>
      <c r="H104">
        <v>1</v>
      </c>
      <c r="I104">
        <v>80.5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14</v>
      </c>
      <c r="D105">
        <v>2</v>
      </c>
      <c r="E105">
        <v>71</v>
      </c>
      <c r="F105">
        <v>155</v>
      </c>
      <c r="G105">
        <v>2.1800000000000002</v>
      </c>
      <c r="H105">
        <v>2</v>
      </c>
      <c r="I105">
        <v>77.5</v>
      </c>
      <c r="J105">
        <v>0</v>
      </c>
      <c r="K105">
        <v>2</v>
      </c>
      <c r="L105">
        <v>0</v>
      </c>
    </row>
    <row r="106" spans="2:12" x14ac:dyDescent="0.2">
      <c r="B106">
        <v>101</v>
      </c>
      <c r="C106" t="s">
        <v>156</v>
      </c>
      <c r="D106">
        <v>2</v>
      </c>
      <c r="E106">
        <v>62</v>
      </c>
      <c r="F106">
        <v>151</v>
      </c>
      <c r="G106">
        <v>2.44</v>
      </c>
      <c r="H106">
        <v>1</v>
      </c>
      <c r="I106">
        <v>75.5</v>
      </c>
      <c r="J106">
        <v>1</v>
      </c>
      <c r="K106">
        <v>1</v>
      </c>
      <c r="L106">
        <v>0</v>
      </c>
    </row>
    <row r="107" spans="2:12" x14ac:dyDescent="0.2">
      <c r="B107">
        <v>102</v>
      </c>
      <c r="C107" t="s">
        <v>356</v>
      </c>
      <c r="D107">
        <v>2</v>
      </c>
      <c r="E107">
        <v>57</v>
      </c>
      <c r="F107">
        <v>145</v>
      </c>
      <c r="G107">
        <v>2.54</v>
      </c>
      <c r="H107">
        <v>1</v>
      </c>
      <c r="I107">
        <v>72.5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157</v>
      </c>
      <c r="D108">
        <v>2</v>
      </c>
      <c r="E108">
        <v>69</v>
      </c>
      <c r="F108">
        <v>140</v>
      </c>
      <c r="G108">
        <v>2.0299999999999998</v>
      </c>
      <c r="H108">
        <v>2</v>
      </c>
      <c r="I108">
        <v>70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293</v>
      </c>
      <c r="D109">
        <v>1</v>
      </c>
      <c r="E109">
        <v>35</v>
      </c>
      <c r="F109">
        <v>69</v>
      </c>
      <c r="G109">
        <v>1.97</v>
      </c>
      <c r="H109">
        <v>0</v>
      </c>
      <c r="I109">
        <v>69</v>
      </c>
      <c r="J109">
        <v>1</v>
      </c>
      <c r="K109">
        <v>0</v>
      </c>
      <c r="L109">
        <v>0</v>
      </c>
    </row>
    <row r="110" spans="2:12" x14ac:dyDescent="0.2">
      <c r="B110">
        <v>105</v>
      </c>
      <c r="C110" t="s">
        <v>158</v>
      </c>
      <c r="D110">
        <v>2</v>
      </c>
      <c r="E110">
        <v>52</v>
      </c>
      <c r="F110">
        <v>135</v>
      </c>
      <c r="G110">
        <v>2.6</v>
      </c>
      <c r="H110">
        <v>2</v>
      </c>
      <c r="I110">
        <v>67.5</v>
      </c>
      <c r="J110">
        <v>0</v>
      </c>
      <c r="K110">
        <v>2</v>
      </c>
      <c r="L110">
        <v>0</v>
      </c>
    </row>
    <row r="111" spans="2:12" x14ac:dyDescent="0.2">
      <c r="B111">
        <v>106</v>
      </c>
      <c r="C111" t="s">
        <v>357</v>
      </c>
      <c r="D111">
        <v>2</v>
      </c>
      <c r="E111">
        <v>64</v>
      </c>
      <c r="F111">
        <v>129</v>
      </c>
      <c r="G111">
        <v>2.02</v>
      </c>
      <c r="H111">
        <v>2</v>
      </c>
      <c r="I111">
        <v>64.5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341</v>
      </c>
      <c r="D112">
        <v>1</v>
      </c>
      <c r="E112">
        <v>28</v>
      </c>
      <c r="F112">
        <v>62</v>
      </c>
      <c r="G112">
        <v>2.21</v>
      </c>
      <c r="H112">
        <v>0</v>
      </c>
      <c r="I112">
        <v>62</v>
      </c>
      <c r="J112">
        <v>1</v>
      </c>
      <c r="K112">
        <v>0</v>
      </c>
      <c r="L112">
        <v>0</v>
      </c>
    </row>
    <row r="113" spans="2:12" x14ac:dyDescent="0.2">
      <c r="B113">
        <v>108</v>
      </c>
      <c r="C113" t="s">
        <v>159</v>
      </c>
      <c r="D113">
        <v>1</v>
      </c>
      <c r="E113">
        <v>40</v>
      </c>
      <c r="F113">
        <v>57</v>
      </c>
      <c r="G113">
        <v>1.43</v>
      </c>
      <c r="H113">
        <v>1</v>
      </c>
      <c r="I113">
        <v>57</v>
      </c>
      <c r="J113">
        <v>1</v>
      </c>
      <c r="K113">
        <v>0</v>
      </c>
      <c r="L113">
        <v>0</v>
      </c>
    </row>
    <row r="114" spans="2:12" x14ac:dyDescent="0.2">
      <c r="B114">
        <v>109</v>
      </c>
      <c r="C114" t="s">
        <v>160</v>
      </c>
      <c r="D114">
        <v>2</v>
      </c>
      <c r="E114">
        <v>62</v>
      </c>
      <c r="F114">
        <v>109</v>
      </c>
      <c r="G114">
        <v>1.76</v>
      </c>
      <c r="H114">
        <v>0</v>
      </c>
      <c r="I114">
        <v>54.5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63</v>
      </c>
      <c r="D115">
        <v>2</v>
      </c>
      <c r="E115">
        <v>49</v>
      </c>
      <c r="F115">
        <v>98</v>
      </c>
      <c r="G115">
        <v>2</v>
      </c>
      <c r="H115">
        <v>0</v>
      </c>
      <c r="I115">
        <v>49</v>
      </c>
      <c r="J115">
        <v>0</v>
      </c>
      <c r="K115">
        <v>2</v>
      </c>
      <c r="L115">
        <v>0</v>
      </c>
    </row>
    <row r="116" spans="2:12" x14ac:dyDescent="0.2">
      <c r="B116">
        <v>111</v>
      </c>
      <c r="C116" t="s">
        <v>161</v>
      </c>
      <c r="D116">
        <v>2</v>
      </c>
      <c r="E116">
        <v>51</v>
      </c>
      <c r="F116">
        <v>87</v>
      </c>
      <c r="G116">
        <v>1.71</v>
      </c>
      <c r="H116">
        <v>2</v>
      </c>
      <c r="I116">
        <v>43.5</v>
      </c>
      <c r="J116">
        <v>0</v>
      </c>
      <c r="K116">
        <v>2</v>
      </c>
      <c r="L116">
        <v>0</v>
      </c>
    </row>
    <row r="117" spans="2:12" x14ac:dyDescent="0.2">
      <c r="B117">
        <v>112</v>
      </c>
      <c r="C117" t="s">
        <v>296</v>
      </c>
      <c r="D117">
        <v>1</v>
      </c>
      <c r="E117">
        <v>30</v>
      </c>
      <c r="F117">
        <v>43</v>
      </c>
      <c r="G117">
        <v>1.43</v>
      </c>
      <c r="H117">
        <v>1</v>
      </c>
      <c r="I117">
        <v>43</v>
      </c>
      <c r="J117">
        <v>0</v>
      </c>
      <c r="K117">
        <v>1</v>
      </c>
      <c r="L117">
        <v>0</v>
      </c>
    </row>
    <row r="118" spans="2:12" x14ac:dyDescent="0.2">
      <c r="B118">
        <v>113</v>
      </c>
      <c r="C118" t="s">
        <v>367</v>
      </c>
      <c r="D118">
        <v>2</v>
      </c>
      <c r="E118">
        <v>50</v>
      </c>
      <c r="F118">
        <v>69</v>
      </c>
      <c r="G118">
        <v>1.38</v>
      </c>
      <c r="H118">
        <v>2</v>
      </c>
      <c r="I118">
        <v>34.5</v>
      </c>
      <c r="J118">
        <v>1</v>
      </c>
      <c r="K118">
        <v>1</v>
      </c>
      <c r="L118">
        <v>0</v>
      </c>
    </row>
    <row r="119" spans="2:12" x14ac:dyDescent="0.2">
      <c r="B119">
        <v>114</v>
      </c>
      <c r="C119" t="s">
        <v>323</v>
      </c>
      <c r="D119">
        <v>2</v>
      </c>
      <c r="E119">
        <v>52</v>
      </c>
      <c r="F119">
        <v>44</v>
      </c>
      <c r="G119">
        <v>0.85</v>
      </c>
      <c r="H119">
        <v>1</v>
      </c>
      <c r="I119">
        <v>22</v>
      </c>
      <c r="J119">
        <v>1</v>
      </c>
      <c r="K119">
        <v>1</v>
      </c>
      <c r="L119">
        <v>0</v>
      </c>
    </row>
    <row r="120" spans="2:12" x14ac:dyDescent="0.2">
      <c r="B120">
        <v>115</v>
      </c>
      <c r="C120" t="s">
        <v>385</v>
      </c>
      <c r="D120">
        <v>1</v>
      </c>
      <c r="E120">
        <v>21</v>
      </c>
      <c r="F120">
        <v>7</v>
      </c>
      <c r="G120">
        <v>0.33</v>
      </c>
      <c r="H120">
        <v>0</v>
      </c>
      <c r="I120">
        <v>7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Q120"/>
  <sheetViews>
    <sheetView topLeftCell="A25" workbookViewId="0">
      <selection activeCell="C41" sqref="C41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5.85546875" customWidth="1"/>
    <col min="7" max="7" width="3" customWidth="1"/>
    <col min="8" max="8" width="6" customWidth="1"/>
    <col min="9" max="9" width="4.28515625" customWidth="1"/>
    <col min="10" max="10" width="12.85546875" bestFit="1" customWidth="1"/>
    <col min="11" max="11" width="4.28515625" customWidth="1"/>
    <col min="12" max="12" width="7.85546875" customWidth="1"/>
    <col min="13" max="13" width="5.5703125" customWidth="1"/>
    <col min="14" max="14" width="7.85546875" customWidth="1"/>
    <col min="15" max="15" width="5.28515625" customWidth="1"/>
    <col min="16" max="16" width="7" customWidth="1"/>
    <col min="17" max="17" width="4.42578125" customWidth="1"/>
  </cols>
  <sheetData>
    <row r="3" spans="2:17" x14ac:dyDescent="0.2">
      <c r="B3" t="s">
        <v>132</v>
      </c>
      <c r="J3" t="s">
        <v>133</v>
      </c>
    </row>
    <row r="5" spans="2:17" x14ac:dyDescent="0.2">
      <c r="B5" t="s">
        <v>134</v>
      </c>
      <c r="C5" t="s">
        <v>135</v>
      </c>
      <c r="D5" t="s">
        <v>136</v>
      </c>
      <c r="E5" t="s">
        <v>162</v>
      </c>
      <c r="F5" t="s">
        <v>163</v>
      </c>
      <c r="G5" t="s">
        <v>164</v>
      </c>
      <c r="H5" t="s">
        <v>165</v>
      </c>
      <c r="I5" t="s">
        <v>166</v>
      </c>
      <c r="J5" t="s">
        <v>167</v>
      </c>
      <c r="K5" t="s">
        <v>140</v>
      </c>
      <c r="L5" t="s">
        <v>168</v>
      </c>
      <c r="M5" t="s">
        <v>169</v>
      </c>
      <c r="N5" t="s">
        <v>170</v>
      </c>
      <c r="O5" t="s">
        <v>142</v>
      </c>
      <c r="P5" t="s">
        <v>143</v>
      </c>
      <c r="Q5" t="s">
        <v>144</v>
      </c>
    </row>
    <row r="6" spans="2:17" x14ac:dyDescent="0.2">
      <c r="B6">
        <v>1</v>
      </c>
      <c r="C6" t="s">
        <v>390</v>
      </c>
      <c r="D6">
        <v>1</v>
      </c>
      <c r="E6">
        <v>54</v>
      </c>
      <c r="F6">
        <v>31</v>
      </c>
      <c r="G6">
        <v>2</v>
      </c>
      <c r="H6">
        <v>57.41</v>
      </c>
      <c r="I6">
        <v>435</v>
      </c>
      <c r="J6">
        <v>8.06</v>
      </c>
      <c r="K6">
        <v>2</v>
      </c>
      <c r="L6">
        <v>435</v>
      </c>
      <c r="M6">
        <v>3.7</v>
      </c>
      <c r="N6">
        <v>14.03</v>
      </c>
      <c r="O6">
        <v>1</v>
      </c>
      <c r="P6">
        <v>0</v>
      </c>
      <c r="Q6">
        <v>0</v>
      </c>
    </row>
    <row r="7" spans="2:17" x14ac:dyDescent="0.2">
      <c r="B7">
        <v>2</v>
      </c>
      <c r="C7" t="s">
        <v>295</v>
      </c>
      <c r="D7">
        <v>2</v>
      </c>
      <c r="E7">
        <v>87</v>
      </c>
      <c r="F7">
        <v>58</v>
      </c>
      <c r="G7">
        <v>2</v>
      </c>
      <c r="H7">
        <v>66.67</v>
      </c>
      <c r="I7">
        <v>862</v>
      </c>
      <c r="J7">
        <v>9.91</v>
      </c>
      <c r="K7">
        <v>8</v>
      </c>
      <c r="L7">
        <v>431</v>
      </c>
      <c r="M7">
        <v>2.2999999999999998</v>
      </c>
      <c r="N7">
        <v>14.86</v>
      </c>
      <c r="O7">
        <v>2</v>
      </c>
      <c r="P7">
        <v>0</v>
      </c>
      <c r="Q7">
        <v>0</v>
      </c>
    </row>
    <row r="8" spans="2:17" x14ac:dyDescent="0.2">
      <c r="B8">
        <v>3</v>
      </c>
      <c r="C8" t="s">
        <v>12</v>
      </c>
      <c r="D8">
        <v>1</v>
      </c>
      <c r="E8">
        <v>40</v>
      </c>
      <c r="F8">
        <v>33</v>
      </c>
      <c r="G8">
        <v>0</v>
      </c>
      <c r="H8">
        <v>82.5</v>
      </c>
      <c r="I8">
        <v>379</v>
      </c>
      <c r="J8">
        <v>9.48</v>
      </c>
      <c r="K8">
        <v>3</v>
      </c>
      <c r="L8">
        <v>379</v>
      </c>
      <c r="M8">
        <v>0</v>
      </c>
      <c r="N8">
        <v>11.48</v>
      </c>
      <c r="O8">
        <v>1</v>
      </c>
      <c r="P8">
        <v>0</v>
      </c>
      <c r="Q8">
        <v>0</v>
      </c>
    </row>
    <row r="9" spans="2:17" x14ac:dyDescent="0.2">
      <c r="B9">
        <v>4</v>
      </c>
      <c r="C9" t="s">
        <v>341</v>
      </c>
      <c r="D9">
        <v>1</v>
      </c>
      <c r="E9">
        <v>49</v>
      </c>
      <c r="F9">
        <v>30</v>
      </c>
      <c r="G9">
        <v>2</v>
      </c>
      <c r="H9">
        <v>61.22</v>
      </c>
      <c r="I9">
        <v>364</v>
      </c>
      <c r="J9">
        <v>7.43</v>
      </c>
      <c r="K9">
        <v>3</v>
      </c>
      <c r="L9">
        <v>364</v>
      </c>
      <c r="M9">
        <v>4.08</v>
      </c>
      <c r="N9">
        <v>12.13</v>
      </c>
      <c r="O9">
        <v>1</v>
      </c>
      <c r="P9">
        <v>0</v>
      </c>
      <c r="Q9">
        <v>0</v>
      </c>
    </row>
    <row r="10" spans="2:17" x14ac:dyDescent="0.2">
      <c r="B10">
        <v>5</v>
      </c>
      <c r="C10" t="s">
        <v>317</v>
      </c>
      <c r="D10">
        <v>2</v>
      </c>
      <c r="E10">
        <v>67</v>
      </c>
      <c r="F10">
        <v>43</v>
      </c>
      <c r="G10">
        <v>0</v>
      </c>
      <c r="H10">
        <v>64.180000000000007</v>
      </c>
      <c r="I10">
        <v>683</v>
      </c>
      <c r="J10">
        <v>10.19</v>
      </c>
      <c r="K10">
        <v>7</v>
      </c>
      <c r="L10">
        <v>341.5</v>
      </c>
      <c r="M10">
        <v>0</v>
      </c>
      <c r="N10">
        <v>15.88</v>
      </c>
      <c r="O10">
        <v>2</v>
      </c>
      <c r="P10">
        <v>0</v>
      </c>
      <c r="Q10">
        <v>0</v>
      </c>
    </row>
    <row r="11" spans="2:17" x14ac:dyDescent="0.2">
      <c r="B11">
        <v>6</v>
      </c>
      <c r="C11" t="s">
        <v>147</v>
      </c>
      <c r="D11">
        <v>2</v>
      </c>
      <c r="E11">
        <v>53</v>
      </c>
      <c r="F11">
        <v>34</v>
      </c>
      <c r="G11">
        <v>2</v>
      </c>
      <c r="H11">
        <v>64.150000000000006</v>
      </c>
      <c r="I11">
        <v>659</v>
      </c>
      <c r="J11">
        <v>12.43</v>
      </c>
      <c r="K11">
        <v>5</v>
      </c>
      <c r="L11">
        <v>329.5</v>
      </c>
      <c r="M11">
        <v>3.77</v>
      </c>
      <c r="N11">
        <v>19.38</v>
      </c>
      <c r="O11">
        <v>2</v>
      </c>
      <c r="P11">
        <v>0</v>
      </c>
      <c r="Q11">
        <v>0</v>
      </c>
    </row>
    <row r="12" spans="2:17" x14ac:dyDescent="0.2">
      <c r="B12">
        <v>7</v>
      </c>
      <c r="C12" t="s">
        <v>316</v>
      </c>
      <c r="D12">
        <v>3</v>
      </c>
      <c r="E12">
        <v>101</v>
      </c>
      <c r="F12">
        <v>71</v>
      </c>
      <c r="G12">
        <v>0</v>
      </c>
      <c r="H12">
        <v>70.3</v>
      </c>
      <c r="I12">
        <v>981</v>
      </c>
      <c r="J12">
        <v>9.7100000000000009</v>
      </c>
      <c r="K12">
        <v>8</v>
      </c>
      <c r="L12">
        <v>327</v>
      </c>
      <c r="M12">
        <v>0</v>
      </c>
      <c r="N12">
        <v>13.82</v>
      </c>
      <c r="O12">
        <v>3</v>
      </c>
      <c r="P12">
        <v>0</v>
      </c>
      <c r="Q12">
        <v>0</v>
      </c>
    </row>
    <row r="13" spans="2:17" x14ac:dyDescent="0.2">
      <c r="B13">
        <v>8</v>
      </c>
      <c r="C13" t="s">
        <v>145</v>
      </c>
      <c r="D13">
        <v>2</v>
      </c>
      <c r="E13">
        <v>64</v>
      </c>
      <c r="F13">
        <v>47</v>
      </c>
      <c r="G13">
        <v>1</v>
      </c>
      <c r="H13">
        <v>73.44</v>
      </c>
      <c r="I13">
        <v>636</v>
      </c>
      <c r="J13">
        <v>9.94</v>
      </c>
      <c r="K13">
        <v>2</v>
      </c>
      <c r="L13">
        <v>318</v>
      </c>
      <c r="M13">
        <v>1.56</v>
      </c>
      <c r="N13">
        <v>13.53</v>
      </c>
      <c r="O13">
        <v>2</v>
      </c>
      <c r="P13">
        <v>0</v>
      </c>
      <c r="Q13">
        <v>0</v>
      </c>
    </row>
    <row r="14" spans="2:17" x14ac:dyDescent="0.2">
      <c r="B14">
        <v>9</v>
      </c>
      <c r="C14" t="s">
        <v>375</v>
      </c>
      <c r="D14">
        <v>3</v>
      </c>
      <c r="E14">
        <v>149</v>
      </c>
      <c r="F14">
        <v>77</v>
      </c>
      <c r="G14">
        <v>4</v>
      </c>
      <c r="H14">
        <v>51.68</v>
      </c>
      <c r="I14">
        <v>920</v>
      </c>
      <c r="J14">
        <v>6.17</v>
      </c>
      <c r="K14">
        <v>8</v>
      </c>
      <c r="L14">
        <v>306.7</v>
      </c>
      <c r="M14">
        <v>2.68</v>
      </c>
      <c r="N14">
        <v>11.95</v>
      </c>
      <c r="O14">
        <v>0</v>
      </c>
      <c r="P14">
        <v>3</v>
      </c>
      <c r="Q14">
        <v>0</v>
      </c>
    </row>
    <row r="15" spans="2:17" x14ac:dyDescent="0.2">
      <c r="B15">
        <v>10</v>
      </c>
      <c r="C15" t="s">
        <v>338</v>
      </c>
      <c r="D15">
        <v>2</v>
      </c>
      <c r="E15">
        <v>75</v>
      </c>
      <c r="F15">
        <v>48</v>
      </c>
      <c r="G15">
        <v>1</v>
      </c>
      <c r="H15">
        <v>64</v>
      </c>
      <c r="I15">
        <v>605</v>
      </c>
      <c r="J15">
        <v>8.07</v>
      </c>
      <c r="K15">
        <v>6</v>
      </c>
      <c r="L15">
        <v>302.5</v>
      </c>
      <c r="M15">
        <v>1.33</v>
      </c>
      <c r="N15">
        <v>12.6</v>
      </c>
      <c r="O15">
        <v>1</v>
      </c>
      <c r="P15">
        <v>1</v>
      </c>
      <c r="Q15">
        <v>0</v>
      </c>
    </row>
    <row r="16" spans="2:17" x14ac:dyDescent="0.2">
      <c r="B16">
        <v>11</v>
      </c>
      <c r="C16" t="s">
        <v>319</v>
      </c>
      <c r="D16">
        <v>2</v>
      </c>
      <c r="E16">
        <v>82</v>
      </c>
      <c r="F16">
        <v>54</v>
      </c>
      <c r="G16">
        <v>2</v>
      </c>
      <c r="H16">
        <v>65.849999999999994</v>
      </c>
      <c r="I16">
        <v>595</v>
      </c>
      <c r="J16">
        <v>7.26</v>
      </c>
      <c r="K16">
        <v>2</v>
      </c>
      <c r="L16">
        <v>297.5</v>
      </c>
      <c r="M16">
        <v>2.44</v>
      </c>
      <c r="N16">
        <v>11.02</v>
      </c>
      <c r="O16">
        <v>2</v>
      </c>
      <c r="P16">
        <v>0</v>
      </c>
      <c r="Q16">
        <v>0</v>
      </c>
    </row>
    <row r="17" spans="2:17" x14ac:dyDescent="0.2">
      <c r="B17">
        <v>12</v>
      </c>
      <c r="C17" t="s">
        <v>154</v>
      </c>
      <c r="D17">
        <v>2</v>
      </c>
      <c r="E17">
        <v>74</v>
      </c>
      <c r="F17">
        <v>46</v>
      </c>
      <c r="G17">
        <v>1</v>
      </c>
      <c r="H17">
        <v>62.16</v>
      </c>
      <c r="I17">
        <v>594</v>
      </c>
      <c r="J17">
        <v>8.0299999999999994</v>
      </c>
      <c r="K17">
        <v>6</v>
      </c>
      <c r="L17">
        <v>297</v>
      </c>
      <c r="M17">
        <v>1.35</v>
      </c>
      <c r="N17">
        <v>12.91</v>
      </c>
      <c r="O17">
        <v>1</v>
      </c>
      <c r="P17">
        <v>1</v>
      </c>
      <c r="Q17">
        <v>0</v>
      </c>
    </row>
    <row r="18" spans="2:17" x14ac:dyDescent="0.2">
      <c r="B18">
        <v>13</v>
      </c>
      <c r="C18" t="s">
        <v>337</v>
      </c>
      <c r="D18">
        <v>1</v>
      </c>
      <c r="E18">
        <v>29</v>
      </c>
      <c r="F18">
        <v>18</v>
      </c>
      <c r="G18">
        <v>1</v>
      </c>
      <c r="H18">
        <v>62.07</v>
      </c>
      <c r="I18">
        <v>290</v>
      </c>
      <c r="J18">
        <v>10</v>
      </c>
      <c r="K18">
        <v>3</v>
      </c>
      <c r="L18">
        <v>290</v>
      </c>
      <c r="M18">
        <v>3.45</v>
      </c>
      <c r="N18">
        <v>16.11</v>
      </c>
      <c r="O18">
        <v>1</v>
      </c>
      <c r="P18">
        <v>0</v>
      </c>
      <c r="Q18">
        <v>0</v>
      </c>
    </row>
    <row r="19" spans="2:17" x14ac:dyDescent="0.2">
      <c r="B19">
        <v>14</v>
      </c>
      <c r="C19" t="s">
        <v>307</v>
      </c>
      <c r="D19">
        <v>1</v>
      </c>
      <c r="E19">
        <v>29</v>
      </c>
      <c r="F19">
        <v>17</v>
      </c>
      <c r="G19">
        <v>1</v>
      </c>
      <c r="H19">
        <v>58.62</v>
      </c>
      <c r="I19">
        <v>289</v>
      </c>
      <c r="J19">
        <v>9.9700000000000006</v>
      </c>
      <c r="K19">
        <v>2</v>
      </c>
      <c r="L19">
        <v>289</v>
      </c>
      <c r="M19">
        <v>3.45</v>
      </c>
      <c r="N19">
        <v>17</v>
      </c>
      <c r="O19">
        <v>1</v>
      </c>
      <c r="P19">
        <v>0</v>
      </c>
      <c r="Q19">
        <v>0</v>
      </c>
    </row>
    <row r="20" spans="2:17" x14ac:dyDescent="0.2">
      <c r="B20">
        <v>15</v>
      </c>
      <c r="C20" t="s">
        <v>304</v>
      </c>
      <c r="D20">
        <v>3</v>
      </c>
      <c r="E20">
        <v>79</v>
      </c>
      <c r="F20">
        <v>52</v>
      </c>
      <c r="G20">
        <v>3</v>
      </c>
      <c r="H20">
        <v>65.819999999999993</v>
      </c>
      <c r="I20">
        <v>866</v>
      </c>
      <c r="J20">
        <v>10.96</v>
      </c>
      <c r="K20">
        <v>5</v>
      </c>
      <c r="L20">
        <v>288.7</v>
      </c>
      <c r="M20">
        <v>3.8</v>
      </c>
      <c r="N20">
        <v>16.649999999999999</v>
      </c>
      <c r="O20">
        <v>3</v>
      </c>
      <c r="P20">
        <v>0</v>
      </c>
      <c r="Q20">
        <v>0</v>
      </c>
    </row>
    <row r="21" spans="2:17" x14ac:dyDescent="0.2">
      <c r="B21">
        <v>16</v>
      </c>
      <c r="C21" t="s">
        <v>336</v>
      </c>
      <c r="D21">
        <v>3</v>
      </c>
      <c r="E21">
        <v>91</v>
      </c>
      <c r="F21">
        <v>53</v>
      </c>
      <c r="G21">
        <v>1</v>
      </c>
      <c r="H21">
        <v>58.24</v>
      </c>
      <c r="I21">
        <v>858</v>
      </c>
      <c r="J21">
        <v>9.43</v>
      </c>
      <c r="K21">
        <v>6</v>
      </c>
      <c r="L21">
        <v>286</v>
      </c>
      <c r="M21">
        <v>1.1000000000000001</v>
      </c>
      <c r="N21">
        <v>16.190000000000001</v>
      </c>
      <c r="O21">
        <v>3</v>
      </c>
      <c r="P21">
        <v>0</v>
      </c>
      <c r="Q21">
        <v>0</v>
      </c>
    </row>
    <row r="22" spans="2:17" x14ac:dyDescent="0.2">
      <c r="B22">
        <v>17</v>
      </c>
      <c r="C22" t="s">
        <v>339</v>
      </c>
      <c r="D22">
        <v>2</v>
      </c>
      <c r="E22">
        <v>70</v>
      </c>
      <c r="F22">
        <v>47</v>
      </c>
      <c r="G22">
        <v>1</v>
      </c>
      <c r="H22">
        <v>67.14</v>
      </c>
      <c r="I22">
        <v>568</v>
      </c>
      <c r="J22">
        <v>8.11</v>
      </c>
      <c r="K22">
        <v>6</v>
      </c>
      <c r="L22">
        <v>284</v>
      </c>
      <c r="M22">
        <v>1.43</v>
      </c>
      <c r="N22">
        <v>12.09</v>
      </c>
      <c r="O22">
        <v>1</v>
      </c>
      <c r="P22">
        <v>1</v>
      </c>
      <c r="Q22">
        <v>0</v>
      </c>
    </row>
    <row r="23" spans="2:17" x14ac:dyDescent="0.2">
      <c r="B23">
        <v>18</v>
      </c>
      <c r="C23" t="s">
        <v>156</v>
      </c>
      <c r="D23">
        <v>2</v>
      </c>
      <c r="E23">
        <v>97</v>
      </c>
      <c r="F23">
        <v>54</v>
      </c>
      <c r="G23">
        <v>1</v>
      </c>
      <c r="H23">
        <v>55.67</v>
      </c>
      <c r="I23">
        <v>566</v>
      </c>
      <c r="J23">
        <v>5.84</v>
      </c>
      <c r="K23">
        <v>6</v>
      </c>
      <c r="L23">
        <v>283</v>
      </c>
      <c r="M23">
        <v>1.03</v>
      </c>
      <c r="N23">
        <v>10.48</v>
      </c>
      <c r="O23">
        <v>1</v>
      </c>
      <c r="P23">
        <v>1</v>
      </c>
      <c r="Q23">
        <v>0</v>
      </c>
    </row>
    <row r="24" spans="2:17" x14ac:dyDescent="0.2">
      <c r="B24">
        <v>19</v>
      </c>
      <c r="C24" t="s">
        <v>377</v>
      </c>
      <c r="D24">
        <v>2</v>
      </c>
      <c r="E24">
        <v>79</v>
      </c>
      <c r="F24">
        <v>49</v>
      </c>
      <c r="G24">
        <v>1</v>
      </c>
      <c r="H24">
        <v>62.03</v>
      </c>
      <c r="I24">
        <v>556</v>
      </c>
      <c r="J24">
        <v>7.04</v>
      </c>
      <c r="K24">
        <v>4</v>
      </c>
      <c r="L24">
        <v>278</v>
      </c>
      <c r="M24">
        <v>1.27</v>
      </c>
      <c r="N24">
        <v>11.35</v>
      </c>
      <c r="O24">
        <v>1</v>
      </c>
      <c r="P24">
        <v>1</v>
      </c>
      <c r="Q24">
        <v>0</v>
      </c>
    </row>
    <row r="25" spans="2:17" x14ac:dyDescent="0.2">
      <c r="B25">
        <v>20</v>
      </c>
      <c r="C25" t="s">
        <v>330</v>
      </c>
      <c r="D25">
        <v>2</v>
      </c>
      <c r="E25">
        <v>73</v>
      </c>
      <c r="F25">
        <v>47</v>
      </c>
      <c r="G25">
        <v>2</v>
      </c>
      <c r="H25">
        <v>64.38</v>
      </c>
      <c r="I25">
        <v>555</v>
      </c>
      <c r="J25">
        <v>7.6</v>
      </c>
      <c r="K25">
        <v>3</v>
      </c>
      <c r="L25">
        <v>277.5</v>
      </c>
      <c r="M25">
        <v>2.74</v>
      </c>
      <c r="N25">
        <v>11.81</v>
      </c>
      <c r="O25">
        <v>1</v>
      </c>
      <c r="P25">
        <v>1</v>
      </c>
      <c r="Q25">
        <v>0</v>
      </c>
    </row>
    <row r="26" spans="2:17" x14ac:dyDescent="0.2">
      <c r="B26">
        <v>21</v>
      </c>
      <c r="C26" t="s">
        <v>159</v>
      </c>
      <c r="D26">
        <v>1</v>
      </c>
      <c r="E26">
        <v>36</v>
      </c>
      <c r="F26">
        <v>22</v>
      </c>
      <c r="G26">
        <v>0</v>
      </c>
      <c r="H26">
        <v>61.11</v>
      </c>
      <c r="I26">
        <v>277</v>
      </c>
      <c r="J26">
        <v>7.69</v>
      </c>
      <c r="K26">
        <v>1</v>
      </c>
      <c r="L26">
        <v>277</v>
      </c>
      <c r="M26">
        <v>0</v>
      </c>
      <c r="N26">
        <v>12.59</v>
      </c>
      <c r="O26">
        <v>1</v>
      </c>
      <c r="P26">
        <v>0</v>
      </c>
      <c r="Q26">
        <v>0</v>
      </c>
    </row>
    <row r="27" spans="2:17" x14ac:dyDescent="0.2">
      <c r="B27">
        <v>22</v>
      </c>
      <c r="C27" t="s">
        <v>353</v>
      </c>
      <c r="D27">
        <v>2</v>
      </c>
      <c r="E27">
        <v>80</v>
      </c>
      <c r="F27">
        <v>53</v>
      </c>
      <c r="G27">
        <v>3</v>
      </c>
      <c r="H27">
        <v>66.25</v>
      </c>
      <c r="I27">
        <v>553</v>
      </c>
      <c r="J27">
        <v>6.91</v>
      </c>
      <c r="K27">
        <v>5</v>
      </c>
      <c r="L27">
        <v>276.5</v>
      </c>
      <c r="M27">
        <v>3.75</v>
      </c>
      <c r="N27">
        <v>10.43</v>
      </c>
      <c r="O27">
        <v>1</v>
      </c>
      <c r="P27">
        <v>1</v>
      </c>
      <c r="Q27">
        <v>0</v>
      </c>
    </row>
    <row r="28" spans="2:17" x14ac:dyDescent="0.2">
      <c r="B28">
        <v>22</v>
      </c>
      <c r="C28" t="s">
        <v>383</v>
      </c>
      <c r="D28">
        <v>2</v>
      </c>
      <c r="E28">
        <v>67</v>
      </c>
      <c r="F28">
        <v>30</v>
      </c>
      <c r="G28">
        <v>0</v>
      </c>
      <c r="H28">
        <v>44.78</v>
      </c>
      <c r="I28">
        <v>553</v>
      </c>
      <c r="J28">
        <v>8.25</v>
      </c>
      <c r="K28">
        <v>2</v>
      </c>
      <c r="L28">
        <v>276.5</v>
      </c>
      <c r="M28">
        <v>0</v>
      </c>
      <c r="N28">
        <v>18.43</v>
      </c>
      <c r="O28">
        <v>0</v>
      </c>
      <c r="P28">
        <v>2</v>
      </c>
      <c r="Q28">
        <v>0</v>
      </c>
    </row>
    <row r="29" spans="2:17" x14ac:dyDescent="0.2">
      <c r="B29">
        <v>24</v>
      </c>
      <c r="C29" t="s">
        <v>158</v>
      </c>
      <c r="D29">
        <v>2</v>
      </c>
      <c r="E29">
        <v>81</v>
      </c>
      <c r="F29">
        <v>42</v>
      </c>
      <c r="G29">
        <v>2</v>
      </c>
      <c r="H29">
        <v>51.85</v>
      </c>
      <c r="I29">
        <v>550</v>
      </c>
      <c r="J29">
        <v>6.79</v>
      </c>
      <c r="K29">
        <v>1</v>
      </c>
      <c r="L29">
        <v>275</v>
      </c>
      <c r="M29">
        <v>2.4700000000000002</v>
      </c>
      <c r="N29">
        <v>13.1</v>
      </c>
      <c r="O29">
        <v>0</v>
      </c>
      <c r="P29">
        <v>2</v>
      </c>
      <c r="Q29">
        <v>0</v>
      </c>
    </row>
    <row r="30" spans="2:17" x14ac:dyDescent="0.2">
      <c r="B30">
        <v>25</v>
      </c>
      <c r="C30" t="s">
        <v>298</v>
      </c>
      <c r="D30">
        <v>2</v>
      </c>
      <c r="E30">
        <v>77</v>
      </c>
      <c r="F30">
        <v>41</v>
      </c>
      <c r="G30">
        <v>2</v>
      </c>
      <c r="H30">
        <v>53.25</v>
      </c>
      <c r="I30">
        <v>549</v>
      </c>
      <c r="J30">
        <v>7.13</v>
      </c>
      <c r="K30">
        <v>5</v>
      </c>
      <c r="L30">
        <v>274.5</v>
      </c>
      <c r="M30">
        <v>2.6</v>
      </c>
      <c r="N30">
        <v>13.39</v>
      </c>
      <c r="O30">
        <v>2</v>
      </c>
      <c r="P30">
        <v>0</v>
      </c>
      <c r="Q30">
        <v>0</v>
      </c>
    </row>
    <row r="31" spans="2:17" x14ac:dyDescent="0.2">
      <c r="B31">
        <v>26</v>
      </c>
      <c r="C31" t="s">
        <v>320</v>
      </c>
      <c r="D31">
        <v>1</v>
      </c>
      <c r="E31">
        <v>36</v>
      </c>
      <c r="F31">
        <v>27</v>
      </c>
      <c r="G31">
        <v>0</v>
      </c>
      <c r="H31">
        <v>75</v>
      </c>
      <c r="I31">
        <v>271</v>
      </c>
      <c r="J31">
        <v>7.53</v>
      </c>
      <c r="K31">
        <v>4</v>
      </c>
      <c r="L31">
        <v>271</v>
      </c>
      <c r="M31">
        <v>0</v>
      </c>
      <c r="N31">
        <v>10.039999999999999</v>
      </c>
      <c r="O31">
        <v>1</v>
      </c>
      <c r="P31">
        <v>0</v>
      </c>
      <c r="Q31">
        <v>0</v>
      </c>
    </row>
    <row r="32" spans="2:17" x14ac:dyDescent="0.2">
      <c r="B32">
        <v>27</v>
      </c>
      <c r="C32" t="s">
        <v>333</v>
      </c>
      <c r="D32">
        <v>2</v>
      </c>
      <c r="E32">
        <v>69</v>
      </c>
      <c r="F32">
        <v>35</v>
      </c>
      <c r="G32">
        <v>0</v>
      </c>
      <c r="H32">
        <v>50.72</v>
      </c>
      <c r="I32">
        <v>538</v>
      </c>
      <c r="J32">
        <v>7.8</v>
      </c>
      <c r="K32">
        <v>4</v>
      </c>
      <c r="L32">
        <v>269</v>
      </c>
      <c r="M32">
        <v>0</v>
      </c>
      <c r="N32">
        <v>15.37</v>
      </c>
      <c r="O32">
        <v>2</v>
      </c>
      <c r="P32">
        <v>0</v>
      </c>
      <c r="Q32">
        <v>0</v>
      </c>
    </row>
    <row r="33" spans="2:17" x14ac:dyDescent="0.2">
      <c r="B33">
        <v>28</v>
      </c>
      <c r="C33" t="s">
        <v>302</v>
      </c>
      <c r="D33">
        <v>3</v>
      </c>
      <c r="E33">
        <v>108</v>
      </c>
      <c r="F33">
        <v>64</v>
      </c>
      <c r="G33">
        <v>1</v>
      </c>
      <c r="H33">
        <v>59.26</v>
      </c>
      <c r="I33">
        <v>778</v>
      </c>
      <c r="J33">
        <v>7.2</v>
      </c>
      <c r="K33">
        <v>7</v>
      </c>
      <c r="L33">
        <v>259.3</v>
      </c>
      <c r="M33">
        <v>0.93</v>
      </c>
      <c r="N33">
        <v>12.16</v>
      </c>
      <c r="O33">
        <v>3</v>
      </c>
      <c r="P33">
        <v>0</v>
      </c>
      <c r="Q33">
        <v>0</v>
      </c>
    </row>
    <row r="34" spans="2:17" x14ac:dyDescent="0.2">
      <c r="B34">
        <v>29</v>
      </c>
      <c r="C34" t="s">
        <v>363</v>
      </c>
      <c r="D34">
        <v>2</v>
      </c>
      <c r="E34">
        <v>72</v>
      </c>
      <c r="F34">
        <v>44</v>
      </c>
      <c r="G34">
        <v>3</v>
      </c>
      <c r="H34">
        <v>61.11</v>
      </c>
      <c r="I34">
        <v>508</v>
      </c>
      <c r="J34">
        <v>7.06</v>
      </c>
      <c r="K34">
        <v>2</v>
      </c>
      <c r="L34">
        <v>254</v>
      </c>
      <c r="M34">
        <v>4.17</v>
      </c>
      <c r="N34">
        <v>11.55</v>
      </c>
      <c r="O34">
        <v>0</v>
      </c>
      <c r="P34">
        <v>2</v>
      </c>
      <c r="Q34">
        <v>0</v>
      </c>
    </row>
    <row r="35" spans="2:17" x14ac:dyDescent="0.2">
      <c r="B35">
        <v>30</v>
      </c>
      <c r="C35" t="s">
        <v>348</v>
      </c>
      <c r="D35">
        <v>2</v>
      </c>
      <c r="E35">
        <v>54</v>
      </c>
      <c r="F35">
        <v>37</v>
      </c>
      <c r="G35">
        <v>1</v>
      </c>
      <c r="H35">
        <v>68.52</v>
      </c>
      <c r="I35">
        <v>506</v>
      </c>
      <c r="J35">
        <v>9.3699999999999992</v>
      </c>
      <c r="K35">
        <v>4</v>
      </c>
      <c r="L35">
        <v>253</v>
      </c>
      <c r="M35">
        <v>1.85</v>
      </c>
      <c r="N35">
        <v>13.68</v>
      </c>
      <c r="O35">
        <v>2</v>
      </c>
      <c r="P35">
        <v>0</v>
      </c>
      <c r="Q35">
        <v>0</v>
      </c>
    </row>
    <row r="36" spans="2:17" x14ac:dyDescent="0.2">
      <c r="B36">
        <v>31</v>
      </c>
      <c r="C36" t="s">
        <v>310</v>
      </c>
      <c r="D36">
        <v>2</v>
      </c>
      <c r="E36">
        <v>63</v>
      </c>
      <c r="F36">
        <v>37</v>
      </c>
      <c r="G36">
        <v>2</v>
      </c>
      <c r="H36">
        <v>58.73</v>
      </c>
      <c r="I36">
        <v>503</v>
      </c>
      <c r="J36">
        <v>7.98</v>
      </c>
      <c r="K36">
        <v>2</v>
      </c>
      <c r="L36">
        <v>251.5</v>
      </c>
      <c r="M36">
        <v>3.17</v>
      </c>
      <c r="N36">
        <v>13.59</v>
      </c>
      <c r="O36">
        <v>1</v>
      </c>
      <c r="P36">
        <v>1</v>
      </c>
      <c r="Q36">
        <v>0</v>
      </c>
    </row>
    <row r="37" spans="2:17" x14ac:dyDescent="0.2">
      <c r="B37">
        <v>32</v>
      </c>
      <c r="C37" t="s">
        <v>374</v>
      </c>
      <c r="D37">
        <v>2</v>
      </c>
      <c r="E37">
        <v>74</v>
      </c>
      <c r="F37">
        <v>41</v>
      </c>
      <c r="G37">
        <v>2</v>
      </c>
      <c r="H37">
        <v>55.41</v>
      </c>
      <c r="I37">
        <v>502</v>
      </c>
      <c r="J37">
        <v>6.78</v>
      </c>
      <c r="K37">
        <v>1</v>
      </c>
      <c r="L37">
        <v>251</v>
      </c>
      <c r="M37">
        <v>2.7</v>
      </c>
      <c r="N37">
        <v>12.24</v>
      </c>
      <c r="O37">
        <v>1</v>
      </c>
      <c r="P37">
        <v>1</v>
      </c>
      <c r="Q37">
        <v>0</v>
      </c>
    </row>
    <row r="38" spans="2:17" x14ac:dyDescent="0.2">
      <c r="B38">
        <v>33</v>
      </c>
      <c r="C38" t="s">
        <v>309</v>
      </c>
      <c r="D38">
        <v>3</v>
      </c>
      <c r="E38">
        <v>101</v>
      </c>
      <c r="F38">
        <v>65</v>
      </c>
      <c r="G38">
        <v>2</v>
      </c>
      <c r="H38">
        <v>64.36</v>
      </c>
      <c r="I38">
        <v>738</v>
      </c>
      <c r="J38">
        <v>7.31</v>
      </c>
      <c r="K38">
        <v>4</v>
      </c>
      <c r="L38">
        <v>246</v>
      </c>
      <c r="M38">
        <v>1.98</v>
      </c>
      <c r="N38">
        <v>11.35</v>
      </c>
      <c r="O38">
        <v>2</v>
      </c>
      <c r="P38">
        <v>1</v>
      </c>
      <c r="Q38">
        <v>0</v>
      </c>
    </row>
    <row r="39" spans="2:17" x14ac:dyDescent="0.2">
      <c r="B39">
        <v>34</v>
      </c>
      <c r="C39" t="s">
        <v>326</v>
      </c>
      <c r="D39">
        <v>2</v>
      </c>
      <c r="E39">
        <v>55</v>
      </c>
      <c r="F39">
        <v>34</v>
      </c>
      <c r="G39">
        <v>0</v>
      </c>
      <c r="H39">
        <v>61.82</v>
      </c>
      <c r="I39">
        <v>491</v>
      </c>
      <c r="J39">
        <v>8.93</v>
      </c>
      <c r="K39">
        <v>2</v>
      </c>
      <c r="L39">
        <v>245.5</v>
      </c>
      <c r="M39">
        <v>0</v>
      </c>
      <c r="N39">
        <v>14.44</v>
      </c>
      <c r="O39">
        <v>2</v>
      </c>
      <c r="P39">
        <v>0</v>
      </c>
      <c r="Q39">
        <v>0</v>
      </c>
    </row>
    <row r="40" spans="2:17" x14ac:dyDescent="0.2">
      <c r="B40">
        <v>35</v>
      </c>
      <c r="C40" t="s">
        <v>315</v>
      </c>
      <c r="D40">
        <v>2</v>
      </c>
      <c r="E40">
        <v>67</v>
      </c>
      <c r="F40">
        <v>42</v>
      </c>
      <c r="G40">
        <v>1</v>
      </c>
      <c r="H40">
        <v>62.69</v>
      </c>
      <c r="I40">
        <v>486</v>
      </c>
      <c r="J40">
        <v>7.25</v>
      </c>
      <c r="K40">
        <v>3</v>
      </c>
      <c r="L40">
        <v>243</v>
      </c>
      <c r="M40">
        <v>1.49</v>
      </c>
      <c r="N40">
        <v>11.57</v>
      </c>
      <c r="O40">
        <v>2</v>
      </c>
      <c r="P40">
        <v>0</v>
      </c>
      <c r="Q40">
        <v>0</v>
      </c>
    </row>
    <row r="41" spans="2:17" x14ac:dyDescent="0.2">
      <c r="B41">
        <v>35</v>
      </c>
      <c r="C41" t="s">
        <v>153</v>
      </c>
      <c r="D41">
        <v>1</v>
      </c>
      <c r="E41">
        <v>34</v>
      </c>
      <c r="F41">
        <v>22</v>
      </c>
      <c r="G41">
        <v>0</v>
      </c>
      <c r="H41">
        <v>64.709999999999994</v>
      </c>
      <c r="I41">
        <v>243</v>
      </c>
      <c r="J41">
        <v>7.15</v>
      </c>
      <c r="K41">
        <v>3</v>
      </c>
      <c r="L41">
        <v>243</v>
      </c>
      <c r="M41">
        <v>0</v>
      </c>
      <c r="N41">
        <v>11.05</v>
      </c>
      <c r="O41">
        <v>1</v>
      </c>
      <c r="P41">
        <v>0</v>
      </c>
      <c r="Q41">
        <v>0</v>
      </c>
    </row>
    <row r="42" spans="2:17" x14ac:dyDescent="0.2">
      <c r="B42">
        <v>37</v>
      </c>
      <c r="C42" t="s">
        <v>306</v>
      </c>
      <c r="D42">
        <v>1</v>
      </c>
      <c r="E42">
        <v>31</v>
      </c>
      <c r="F42">
        <v>13</v>
      </c>
      <c r="G42">
        <v>2</v>
      </c>
      <c r="H42">
        <v>41.94</v>
      </c>
      <c r="I42">
        <v>241</v>
      </c>
      <c r="J42">
        <v>7.77</v>
      </c>
      <c r="K42">
        <v>1</v>
      </c>
      <c r="L42">
        <v>241</v>
      </c>
      <c r="M42">
        <v>6.45</v>
      </c>
      <c r="N42">
        <v>18.54</v>
      </c>
      <c r="O42">
        <v>0</v>
      </c>
      <c r="P42">
        <v>1</v>
      </c>
      <c r="Q42">
        <v>0</v>
      </c>
    </row>
    <row r="43" spans="2:17" x14ac:dyDescent="0.2">
      <c r="B43">
        <v>38</v>
      </c>
      <c r="C43" t="s">
        <v>299</v>
      </c>
      <c r="D43">
        <v>2</v>
      </c>
      <c r="E43">
        <v>56</v>
      </c>
      <c r="F43">
        <v>35</v>
      </c>
      <c r="G43">
        <v>0</v>
      </c>
      <c r="H43">
        <v>62.5</v>
      </c>
      <c r="I43">
        <v>479</v>
      </c>
      <c r="J43">
        <v>8.5500000000000007</v>
      </c>
      <c r="K43">
        <v>4</v>
      </c>
      <c r="L43">
        <v>239.5</v>
      </c>
      <c r="M43">
        <v>0</v>
      </c>
      <c r="N43">
        <v>13.69</v>
      </c>
      <c r="O43">
        <v>2</v>
      </c>
      <c r="P43">
        <v>0</v>
      </c>
      <c r="Q43">
        <v>0</v>
      </c>
    </row>
    <row r="44" spans="2:17" x14ac:dyDescent="0.2">
      <c r="B44">
        <v>39</v>
      </c>
      <c r="C44" t="s">
        <v>356</v>
      </c>
      <c r="D44">
        <v>2</v>
      </c>
      <c r="E44">
        <v>70</v>
      </c>
      <c r="F44">
        <v>36</v>
      </c>
      <c r="G44">
        <v>4</v>
      </c>
      <c r="H44">
        <v>51.43</v>
      </c>
      <c r="I44">
        <v>478</v>
      </c>
      <c r="J44">
        <v>6.83</v>
      </c>
      <c r="K44">
        <v>4</v>
      </c>
      <c r="L44">
        <v>239</v>
      </c>
      <c r="M44">
        <v>5.71</v>
      </c>
      <c r="N44">
        <v>13.28</v>
      </c>
      <c r="O44">
        <v>0</v>
      </c>
      <c r="P44">
        <v>2</v>
      </c>
      <c r="Q44">
        <v>0</v>
      </c>
    </row>
    <row r="45" spans="2:17" x14ac:dyDescent="0.2">
      <c r="B45">
        <v>40</v>
      </c>
      <c r="C45" t="s">
        <v>367</v>
      </c>
      <c r="D45">
        <v>2</v>
      </c>
      <c r="E45">
        <v>89</v>
      </c>
      <c r="F45">
        <v>51</v>
      </c>
      <c r="G45">
        <v>3</v>
      </c>
      <c r="H45">
        <v>57.3</v>
      </c>
      <c r="I45">
        <v>475</v>
      </c>
      <c r="J45">
        <v>5.34</v>
      </c>
      <c r="K45">
        <v>1</v>
      </c>
      <c r="L45">
        <v>237.5</v>
      </c>
      <c r="M45">
        <v>3.37</v>
      </c>
      <c r="N45">
        <v>9.31</v>
      </c>
      <c r="O45">
        <v>1</v>
      </c>
      <c r="P45">
        <v>1</v>
      </c>
      <c r="Q45">
        <v>0</v>
      </c>
    </row>
    <row r="46" spans="2:17" x14ac:dyDescent="0.2">
      <c r="B46">
        <v>41</v>
      </c>
      <c r="C46" t="s">
        <v>371</v>
      </c>
      <c r="D46">
        <v>2</v>
      </c>
      <c r="E46">
        <v>95</v>
      </c>
      <c r="F46">
        <v>53</v>
      </c>
      <c r="G46">
        <v>5</v>
      </c>
      <c r="H46">
        <v>55.79</v>
      </c>
      <c r="I46">
        <v>466</v>
      </c>
      <c r="J46">
        <v>4.91</v>
      </c>
      <c r="K46">
        <v>2</v>
      </c>
      <c r="L46">
        <v>233</v>
      </c>
      <c r="M46">
        <v>5.26</v>
      </c>
      <c r="N46">
        <v>8.7899999999999991</v>
      </c>
      <c r="O46">
        <v>0</v>
      </c>
      <c r="P46">
        <v>2</v>
      </c>
      <c r="Q46">
        <v>0</v>
      </c>
    </row>
    <row r="47" spans="2:17" x14ac:dyDescent="0.2">
      <c r="B47">
        <v>42</v>
      </c>
      <c r="C47" t="s">
        <v>308</v>
      </c>
      <c r="D47">
        <v>1</v>
      </c>
      <c r="E47">
        <v>30</v>
      </c>
      <c r="F47">
        <v>15</v>
      </c>
      <c r="G47">
        <v>0</v>
      </c>
      <c r="H47">
        <v>50</v>
      </c>
      <c r="I47">
        <v>232</v>
      </c>
      <c r="J47">
        <v>7.73</v>
      </c>
      <c r="K47">
        <v>4</v>
      </c>
      <c r="L47">
        <v>232</v>
      </c>
      <c r="M47">
        <v>0</v>
      </c>
      <c r="N47">
        <v>15.47</v>
      </c>
      <c r="O47">
        <v>1</v>
      </c>
      <c r="P47">
        <v>0</v>
      </c>
      <c r="Q47">
        <v>0</v>
      </c>
    </row>
    <row r="48" spans="2:17" x14ac:dyDescent="0.2">
      <c r="B48">
        <v>43</v>
      </c>
      <c r="C48" t="s">
        <v>294</v>
      </c>
      <c r="D48">
        <v>2</v>
      </c>
      <c r="E48">
        <v>79</v>
      </c>
      <c r="F48">
        <v>46</v>
      </c>
      <c r="G48">
        <v>2</v>
      </c>
      <c r="H48">
        <v>58.23</v>
      </c>
      <c r="I48">
        <v>462</v>
      </c>
      <c r="J48">
        <v>5.85</v>
      </c>
      <c r="K48">
        <v>3</v>
      </c>
      <c r="L48">
        <v>231</v>
      </c>
      <c r="M48">
        <v>2.5299999999999998</v>
      </c>
      <c r="N48">
        <v>10.039999999999999</v>
      </c>
      <c r="O48">
        <v>1</v>
      </c>
      <c r="P48">
        <v>1</v>
      </c>
      <c r="Q48">
        <v>0</v>
      </c>
    </row>
    <row r="49" spans="2:17" x14ac:dyDescent="0.2">
      <c r="B49">
        <v>44</v>
      </c>
      <c r="C49" t="s">
        <v>297</v>
      </c>
      <c r="D49">
        <v>3</v>
      </c>
      <c r="E49">
        <v>104</v>
      </c>
      <c r="F49">
        <v>64</v>
      </c>
      <c r="G49">
        <v>3</v>
      </c>
      <c r="H49">
        <v>61.54</v>
      </c>
      <c r="I49">
        <v>692</v>
      </c>
      <c r="J49">
        <v>6.65</v>
      </c>
      <c r="K49">
        <v>4</v>
      </c>
      <c r="L49">
        <v>230.7</v>
      </c>
      <c r="M49">
        <v>2.88</v>
      </c>
      <c r="N49">
        <v>10.81</v>
      </c>
      <c r="O49">
        <v>3</v>
      </c>
      <c r="P49">
        <v>0</v>
      </c>
      <c r="Q49">
        <v>0</v>
      </c>
    </row>
    <row r="50" spans="2:17" x14ac:dyDescent="0.2">
      <c r="B50">
        <v>45</v>
      </c>
      <c r="C50" t="s">
        <v>149</v>
      </c>
      <c r="D50">
        <v>2</v>
      </c>
      <c r="E50">
        <v>57</v>
      </c>
      <c r="F50">
        <v>29</v>
      </c>
      <c r="G50">
        <v>2</v>
      </c>
      <c r="H50">
        <v>50.88</v>
      </c>
      <c r="I50">
        <v>451</v>
      </c>
      <c r="J50">
        <v>7.91</v>
      </c>
      <c r="K50">
        <v>2</v>
      </c>
      <c r="L50">
        <v>225.5</v>
      </c>
      <c r="M50">
        <v>3.51</v>
      </c>
      <c r="N50">
        <v>15.55</v>
      </c>
      <c r="O50">
        <v>1</v>
      </c>
      <c r="P50">
        <v>1</v>
      </c>
      <c r="Q50">
        <v>0</v>
      </c>
    </row>
    <row r="51" spans="2:17" x14ac:dyDescent="0.2">
      <c r="B51">
        <v>46</v>
      </c>
      <c r="C51" t="s">
        <v>328</v>
      </c>
      <c r="D51">
        <v>1</v>
      </c>
      <c r="E51">
        <v>49</v>
      </c>
      <c r="F51">
        <v>24</v>
      </c>
      <c r="G51">
        <v>0</v>
      </c>
      <c r="H51">
        <v>48.98</v>
      </c>
      <c r="I51">
        <v>224</v>
      </c>
      <c r="J51">
        <v>4.57</v>
      </c>
      <c r="K51">
        <v>2</v>
      </c>
      <c r="L51">
        <v>224</v>
      </c>
      <c r="M51">
        <v>0</v>
      </c>
      <c r="N51">
        <v>9.33</v>
      </c>
      <c r="O51">
        <v>1</v>
      </c>
      <c r="P51">
        <v>0</v>
      </c>
      <c r="Q51">
        <v>0</v>
      </c>
    </row>
    <row r="52" spans="2:17" x14ac:dyDescent="0.2">
      <c r="B52">
        <v>47</v>
      </c>
      <c r="C52" t="s">
        <v>150</v>
      </c>
      <c r="D52">
        <v>2</v>
      </c>
      <c r="E52">
        <v>64</v>
      </c>
      <c r="F52">
        <v>32</v>
      </c>
      <c r="G52">
        <v>5</v>
      </c>
      <c r="H52">
        <v>50</v>
      </c>
      <c r="I52">
        <v>446</v>
      </c>
      <c r="J52">
        <v>6.97</v>
      </c>
      <c r="K52">
        <v>4</v>
      </c>
      <c r="L52">
        <v>223</v>
      </c>
      <c r="M52">
        <v>7.81</v>
      </c>
      <c r="N52">
        <v>13.94</v>
      </c>
      <c r="O52">
        <v>0</v>
      </c>
      <c r="P52">
        <v>2</v>
      </c>
      <c r="Q52">
        <v>0</v>
      </c>
    </row>
    <row r="53" spans="2:17" x14ac:dyDescent="0.2">
      <c r="B53">
        <v>48</v>
      </c>
      <c r="C53" t="s">
        <v>305</v>
      </c>
      <c r="D53">
        <v>3</v>
      </c>
      <c r="E53">
        <v>87</v>
      </c>
      <c r="F53">
        <v>39</v>
      </c>
      <c r="G53">
        <v>4</v>
      </c>
      <c r="H53">
        <v>44.83</v>
      </c>
      <c r="I53">
        <v>668</v>
      </c>
      <c r="J53">
        <v>7.68</v>
      </c>
      <c r="K53">
        <v>5</v>
      </c>
      <c r="L53">
        <v>222.7</v>
      </c>
      <c r="M53">
        <v>4.5999999999999996</v>
      </c>
      <c r="N53">
        <v>17.13</v>
      </c>
      <c r="O53">
        <v>1</v>
      </c>
      <c r="P53">
        <v>2</v>
      </c>
      <c r="Q53">
        <v>0</v>
      </c>
    </row>
    <row r="54" spans="2:17" x14ac:dyDescent="0.2">
      <c r="B54">
        <v>49</v>
      </c>
      <c r="C54" t="s">
        <v>361</v>
      </c>
      <c r="D54">
        <v>2</v>
      </c>
      <c r="E54">
        <v>79</v>
      </c>
      <c r="F54">
        <v>44</v>
      </c>
      <c r="G54">
        <v>1</v>
      </c>
      <c r="H54">
        <v>55.7</v>
      </c>
      <c r="I54">
        <v>438</v>
      </c>
      <c r="J54">
        <v>5.54</v>
      </c>
      <c r="K54">
        <v>5</v>
      </c>
      <c r="L54">
        <v>219</v>
      </c>
      <c r="M54">
        <v>1.27</v>
      </c>
      <c r="N54">
        <v>9.9499999999999993</v>
      </c>
      <c r="O54">
        <v>0</v>
      </c>
      <c r="P54">
        <v>2</v>
      </c>
      <c r="Q54">
        <v>0</v>
      </c>
    </row>
    <row r="55" spans="2:17" x14ac:dyDescent="0.2">
      <c r="B55">
        <v>50</v>
      </c>
      <c r="C55" t="s">
        <v>290</v>
      </c>
      <c r="D55">
        <v>2</v>
      </c>
      <c r="E55">
        <v>53</v>
      </c>
      <c r="F55">
        <v>31</v>
      </c>
      <c r="G55">
        <v>0</v>
      </c>
      <c r="H55">
        <v>58.49</v>
      </c>
      <c r="I55">
        <v>435</v>
      </c>
      <c r="J55">
        <v>8.2100000000000009</v>
      </c>
      <c r="K55">
        <v>3</v>
      </c>
      <c r="L55">
        <v>217.5</v>
      </c>
      <c r="M55">
        <v>0</v>
      </c>
      <c r="N55">
        <v>14.03</v>
      </c>
      <c r="O55">
        <v>2</v>
      </c>
      <c r="P55">
        <v>0</v>
      </c>
      <c r="Q55">
        <v>0</v>
      </c>
    </row>
    <row r="56" spans="2:17" x14ac:dyDescent="0.2">
      <c r="B56">
        <v>51</v>
      </c>
      <c r="C56" t="s">
        <v>329</v>
      </c>
      <c r="D56">
        <v>2</v>
      </c>
      <c r="E56">
        <v>62</v>
      </c>
      <c r="F56">
        <v>41</v>
      </c>
      <c r="G56">
        <v>2</v>
      </c>
      <c r="H56">
        <v>66.13</v>
      </c>
      <c r="I56">
        <v>434</v>
      </c>
      <c r="J56">
        <v>7</v>
      </c>
      <c r="K56">
        <v>3</v>
      </c>
      <c r="L56">
        <v>217</v>
      </c>
      <c r="M56">
        <v>3.23</v>
      </c>
      <c r="N56">
        <v>10.59</v>
      </c>
      <c r="O56">
        <v>2</v>
      </c>
      <c r="P56">
        <v>0</v>
      </c>
      <c r="Q56">
        <v>0</v>
      </c>
    </row>
    <row r="57" spans="2:17" x14ac:dyDescent="0.2">
      <c r="B57">
        <v>52</v>
      </c>
      <c r="C57" t="s">
        <v>346</v>
      </c>
      <c r="D57">
        <v>2</v>
      </c>
      <c r="E57">
        <v>60</v>
      </c>
      <c r="F57">
        <v>37</v>
      </c>
      <c r="G57">
        <v>1</v>
      </c>
      <c r="H57">
        <v>61.67</v>
      </c>
      <c r="I57">
        <v>431</v>
      </c>
      <c r="J57">
        <v>7.18</v>
      </c>
      <c r="K57">
        <v>0</v>
      </c>
      <c r="L57">
        <v>215.5</v>
      </c>
      <c r="M57">
        <v>1.67</v>
      </c>
      <c r="N57">
        <v>11.65</v>
      </c>
      <c r="O57">
        <v>1</v>
      </c>
      <c r="P57">
        <v>1</v>
      </c>
      <c r="Q57">
        <v>0</v>
      </c>
    </row>
    <row r="58" spans="2:17" x14ac:dyDescent="0.2">
      <c r="B58">
        <v>53</v>
      </c>
      <c r="C58" t="s">
        <v>327</v>
      </c>
      <c r="D58">
        <v>2</v>
      </c>
      <c r="E58">
        <v>42</v>
      </c>
      <c r="F58">
        <v>25</v>
      </c>
      <c r="G58">
        <v>1</v>
      </c>
      <c r="H58">
        <v>59.52</v>
      </c>
      <c r="I58">
        <v>427</v>
      </c>
      <c r="J58">
        <v>10.17</v>
      </c>
      <c r="K58">
        <v>2</v>
      </c>
      <c r="L58">
        <v>213.5</v>
      </c>
      <c r="M58">
        <v>2.38</v>
      </c>
      <c r="N58">
        <v>17.079999999999998</v>
      </c>
      <c r="O58">
        <v>1</v>
      </c>
      <c r="P58">
        <v>1</v>
      </c>
      <c r="Q58">
        <v>0</v>
      </c>
    </row>
    <row r="59" spans="2:17" x14ac:dyDescent="0.2">
      <c r="B59">
        <v>54</v>
      </c>
      <c r="C59" t="s">
        <v>331</v>
      </c>
      <c r="D59">
        <v>2</v>
      </c>
      <c r="E59">
        <v>69</v>
      </c>
      <c r="F59">
        <v>39</v>
      </c>
      <c r="G59">
        <v>3</v>
      </c>
      <c r="H59">
        <v>56.52</v>
      </c>
      <c r="I59">
        <v>420</v>
      </c>
      <c r="J59">
        <v>6.09</v>
      </c>
      <c r="K59">
        <v>4</v>
      </c>
      <c r="L59">
        <v>210</v>
      </c>
      <c r="M59">
        <v>4.3499999999999996</v>
      </c>
      <c r="N59">
        <v>10.77</v>
      </c>
      <c r="O59">
        <v>1</v>
      </c>
      <c r="P59">
        <v>1</v>
      </c>
      <c r="Q59">
        <v>0</v>
      </c>
    </row>
    <row r="60" spans="2:17" x14ac:dyDescent="0.2">
      <c r="B60">
        <v>55</v>
      </c>
      <c r="C60" t="s">
        <v>322</v>
      </c>
      <c r="D60">
        <v>2</v>
      </c>
      <c r="E60">
        <v>55</v>
      </c>
      <c r="F60">
        <v>37</v>
      </c>
      <c r="G60">
        <v>0</v>
      </c>
      <c r="H60">
        <v>67.27</v>
      </c>
      <c r="I60">
        <v>413</v>
      </c>
      <c r="J60">
        <v>7.51</v>
      </c>
      <c r="K60">
        <v>2</v>
      </c>
      <c r="L60">
        <v>206.5</v>
      </c>
      <c r="M60">
        <v>0</v>
      </c>
      <c r="N60">
        <v>11.16</v>
      </c>
      <c r="O60">
        <v>2</v>
      </c>
      <c r="P60">
        <v>0</v>
      </c>
      <c r="Q60">
        <v>0</v>
      </c>
    </row>
    <row r="61" spans="2:17" x14ac:dyDescent="0.2">
      <c r="B61">
        <v>56</v>
      </c>
      <c r="C61" t="s">
        <v>152</v>
      </c>
      <c r="D61">
        <v>2</v>
      </c>
      <c r="E61">
        <v>64</v>
      </c>
      <c r="F61">
        <v>37</v>
      </c>
      <c r="G61">
        <v>1</v>
      </c>
      <c r="H61">
        <v>57.81</v>
      </c>
      <c r="I61">
        <v>410</v>
      </c>
      <c r="J61">
        <v>6.41</v>
      </c>
      <c r="K61">
        <v>0</v>
      </c>
      <c r="L61">
        <v>205</v>
      </c>
      <c r="M61">
        <v>1.56</v>
      </c>
      <c r="N61">
        <v>11.08</v>
      </c>
      <c r="O61">
        <v>1</v>
      </c>
      <c r="P61">
        <v>1</v>
      </c>
      <c r="Q61">
        <v>0</v>
      </c>
    </row>
    <row r="62" spans="2:17" x14ac:dyDescent="0.2">
      <c r="B62">
        <v>57</v>
      </c>
      <c r="C62" t="s">
        <v>4</v>
      </c>
      <c r="D62">
        <v>1</v>
      </c>
      <c r="E62">
        <v>30</v>
      </c>
      <c r="F62">
        <v>19</v>
      </c>
      <c r="G62">
        <v>1</v>
      </c>
      <c r="H62">
        <v>63.33</v>
      </c>
      <c r="I62">
        <v>203</v>
      </c>
      <c r="J62">
        <v>6.77</v>
      </c>
      <c r="K62">
        <v>1</v>
      </c>
      <c r="L62">
        <v>203</v>
      </c>
      <c r="M62">
        <v>3.33</v>
      </c>
      <c r="N62">
        <v>10.68</v>
      </c>
      <c r="O62">
        <v>0</v>
      </c>
      <c r="P62">
        <v>1</v>
      </c>
      <c r="Q62">
        <v>0</v>
      </c>
    </row>
    <row r="63" spans="2:17" x14ac:dyDescent="0.2">
      <c r="B63">
        <v>58</v>
      </c>
      <c r="C63" t="s">
        <v>342</v>
      </c>
      <c r="D63">
        <v>2</v>
      </c>
      <c r="E63">
        <v>84</v>
      </c>
      <c r="F63">
        <v>41</v>
      </c>
      <c r="G63">
        <v>1</v>
      </c>
      <c r="H63">
        <v>48.81</v>
      </c>
      <c r="I63">
        <v>399</v>
      </c>
      <c r="J63">
        <v>4.75</v>
      </c>
      <c r="K63">
        <v>0</v>
      </c>
      <c r="L63">
        <v>199.5</v>
      </c>
      <c r="M63">
        <v>1.19</v>
      </c>
      <c r="N63">
        <v>9.73</v>
      </c>
      <c r="O63">
        <v>1</v>
      </c>
      <c r="P63">
        <v>1</v>
      </c>
      <c r="Q63">
        <v>0</v>
      </c>
    </row>
    <row r="64" spans="2:17" x14ac:dyDescent="0.2">
      <c r="B64">
        <v>59</v>
      </c>
      <c r="C64" t="s">
        <v>293</v>
      </c>
      <c r="D64">
        <v>1</v>
      </c>
      <c r="E64">
        <v>22</v>
      </c>
      <c r="F64">
        <v>13</v>
      </c>
      <c r="G64">
        <v>0</v>
      </c>
      <c r="H64">
        <v>59.09</v>
      </c>
      <c r="I64">
        <v>199</v>
      </c>
      <c r="J64">
        <v>9.0500000000000007</v>
      </c>
      <c r="K64">
        <v>0</v>
      </c>
      <c r="L64">
        <v>199</v>
      </c>
      <c r="M64">
        <v>0</v>
      </c>
      <c r="N64">
        <v>15.31</v>
      </c>
      <c r="O64">
        <v>1</v>
      </c>
      <c r="P64">
        <v>0</v>
      </c>
      <c r="Q64">
        <v>0</v>
      </c>
    </row>
    <row r="65" spans="2:17" x14ac:dyDescent="0.2">
      <c r="B65">
        <v>60</v>
      </c>
      <c r="C65" t="s">
        <v>300</v>
      </c>
      <c r="D65">
        <v>2</v>
      </c>
      <c r="E65">
        <v>75</v>
      </c>
      <c r="F65">
        <v>38</v>
      </c>
      <c r="G65">
        <v>0</v>
      </c>
      <c r="H65">
        <v>50.67</v>
      </c>
      <c r="I65">
        <v>395</v>
      </c>
      <c r="J65">
        <v>5.27</v>
      </c>
      <c r="K65">
        <v>2</v>
      </c>
      <c r="L65">
        <v>197.5</v>
      </c>
      <c r="M65">
        <v>0</v>
      </c>
      <c r="N65">
        <v>10.39</v>
      </c>
      <c r="O65">
        <v>2</v>
      </c>
      <c r="P65">
        <v>0</v>
      </c>
      <c r="Q65">
        <v>0</v>
      </c>
    </row>
    <row r="66" spans="2:17" x14ac:dyDescent="0.2">
      <c r="B66">
        <v>61</v>
      </c>
      <c r="C66" t="s">
        <v>360</v>
      </c>
      <c r="D66">
        <v>2</v>
      </c>
      <c r="E66">
        <v>78</v>
      </c>
      <c r="F66">
        <v>42</v>
      </c>
      <c r="G66">
        <v>4</v>
      </c>
      <c r="H66">
        <v>53.85</v>
      </c>
      <c r="I66">
        <v>393</v>
      </c>
      <c r="J66">
        <v>5.04</v>
      </c>
      <c r="K66">
        <v>1</v>
      </c>
      <c r="L66">
        <v>196.5</v>
      </c>
      <c r="M66">
        <v>5.13</v>
      </c>
      <c r="N66">
        <v>9.36</v>
      </c>
      <c r="O66">
        <v>0</v>
      </c>
      <c r="P66">
        <v>2</v>
      </c>
      <c r="Q66">
        <v>0</v>
      </c>
    </row>
    <row r="67" spans="2:17" x14ac:dyDescent="0.2">
      <c r="B67">
        <v>62</v>
      </c>
      <c r="C67" t="s">
        <v>354</v>
      </c>
      <c r="D67">
        <v>2</v>
      </c>
      <c r="E67">
        <v>63</v>
      </c>
      <c r="F67">
        <v>37</v>
      </c>
      <c r="G67">
        <v>1</v>
      </c>
      <c r="H67">
        <v>58.73</v>
      </c>
      <c r="I67">
        <v>389</v>
      </c>
      <c r="J67">
        <v>6.17</v>
      </c>
      <c r="K67">
        <v>2</v>
      </c>
      <c r="L67">
        <v>194.5</v>
      </c>
      <c r="M67">
        <v>1.59</v>
      </c>
      <c r="N67">
        <v>10.51</v>
      </c>
      <c r="O67">
        <v>1</v>
      </c>
      <c r="P67">
        <v>1</v>
      </c>
      <c r="Q67">
        <v>0</v>
      </c>
    </row>
    <row r="68" spans="2:17" x14ac:dyDescent="0.2">
      <c r="B68">
        <v>63</v>
      </c>
      <c r="C68" t="s">
        <v>366</v>
      </c>
      <c r="D68">
        <v>2</v>
      </c>
      <c r="E68">
        <v>62</v>
      </c>
      <c r="F68">
        <v>31</v>
      </c>
      <c r="G68">
        <v>4</v>
      </c>
      <c r="H68">
        <v>50</v>
      </c>
      <c r="I68">
        <v>387</v>
      </c>
      <c r="J68">
        <v>6.24</v>
      </c>
      <c r="K68">
        <v>1</v>
      </c>
      <c r="L68">
        <v>193.5</v>
      </c>
      <c r="M68">
        <v>6.45</v>
      </c>
      <c r="N68">
        <v>12.48</v>
      </c>
      <c r="O68">
        <v>1</v>
      </c>
      <c r="P68">
        <v>1</v>
      </c>
      <c r="Q68">
        <v>0</v>
      </c>
    </row>
    <row r="69" spans="2:17" x14ac:dyDescent="0.2">
      <c r="B69">
        <v>64</v>
      </c>
      <c r="C69" t="s">
        <v>318</v>
      </c>
      <c r="D69">
        <v>2</v>
      </c>
      <c r="E69">
        <v>52</v>
      </c>
      <c r="F69">
        <v>34</v>
      </c>
      <c r="G69">
        <v>1</v>
      </c>
      <c r="H69">
        <v>65.38</v>
      </c>
      <c r="I69">
        <v>385</v>
      </c>
      <c r="J69">
        <v>7.4</v>
      </c>
      <c r="K69">
        <v>1</v>
      </c>
      <c r="L69">
        <v>192.5</v>
      </c>
      <c r="M69">
        <v>1.92</v>
      </c>
      <c r="N69">
        <v>11.32</v>
      </c>
      <c r="O69">
        <v>2</v>
      </c>
      <c r="P69">
        <v>0</v>
      </c>
      <c r="Q69">
        <v>0</v>
      </c>
    </row>
    <row r="70" spans="2:17" x14ac:dyDescent="0.2">
      <c r="B70">
        <v>65</v>
      </c>
      <c r="C70" t="s">
        <v>1</v>
      </c>
      <c r="D70">
        <v>1</v>
      </c>
      <c r="E70">
        <v>31</v>
      </c>
      <c r="F70">
        <v>14</v>
      </c>
      <c r="G70">
        <v>1</v>
      </c>
      <c r="H70">
        <v>45.16</v>
      </c>
      <c r="I70">
        <v>192</v>
      </c>
      <c r="J70">
        <v>6.19</v>
      </c>
      <c r="K70">
        <v>1</v>
      </c>
      <c r="L70">
        <v>192</v>
      </c>
      <c r="M70">
        <v>3.23</v>
      </c>
      <c r="N70">
        <v>13.71</v>
      </c>
      <c r="O70">
        <v>1</v>
      </c>
      <c r="P70">
        <v>0</v>
      </c>
      <c r="Q70">
        <v>0</v>
      </c>
    </row>
    <row r="71" spans="2:17" x14ac:dyDescent="0.2">
      <c r="B71">
        <v>65</v>
      </c>
      <c r="C71" t="s">
        <v>385</v>
      </c>
      <c r="D71">
        <v>1</v>
      </c>
      <c r="E71">
        <v>47</v>
      </c>
      <c r="F71">
        <v>22</v>
      </c>
      <c r="G71">
        <v>1</v>
      </c>
      <c r="H71">
        <v>46.81</v>
      </c>
      <c r="I71">
        <v>192</v>
      </c>
      <c r="J71">
        <v>4.09</v>
      </c>
      <c r="K71">
        <v>2</v>
      </c>
      <c r="L71">
        <v>192</v>
      </c>
      <c r="M71">
        <v>2.13</v>
      </c>
      <c r="N71">
        <v>8.73</v>
      </c>
      <c r="O71">
        <v>0</v>
      </c>
      <c r="P71">
        <v>1</v>
      </c>
      <c r="Q71">
        <v>0</v>
      </c>
    </row>
    <row r="72" spans="2:17" x14ac:dyDescent="0.2">
      <c r="B72">
        <v>67</v>
      </c>
      <c r="C72" t="s">
        <v>379</v>
      </c>
      <c r="D72">
        <v>2</v>
      </c>
      <c r="E72">
        <v>56</v>
      </c>
      <c r="F72">
        <v>28</v>
      </c>
      <c r="G72">
        <v>1</v>
      </c>
      <c r="H72">
        <v>50</v>
      </c>
      <c r="I72">
        <v>383</v>
      </c>
      <c r="J72">
        <v>6.84</v>
      </c>
      <c r="K72">
        <v>2</v>
      </c>
      <c r="L72">
        <v>191.5</v>
      </c>
      <c r="M72">
        <v>1.79</v>
      </c>
      <c r="N72">
        <v>13.68</v>
      </c>
      <c r="O72">
        <v>0</v>
      </c>
      <c r="P72">
        <v>2</v>
      </c>
      <c r="Q72">
        <v>0</v>
      </c>
    </row>
    <row r="73" spans="2:17" x14ac:dyDescent="0.2">
      <c r="B73">
        <v>68</v>
      </c>
      <c r="C73" t="s">
        <v>324</v>
      </c>
      <c r="D73">
        <v>2</v>
      </c>
      <c r="E73">
        <v>53</v>
      </c>
      <c r="F73">
        <v>34</v>
      </c>
      <c r="G73">
        <v>3</v>
      </c>
      <c r="H73">
        <v>64.150000000000006</v>
      </c>
      <c r="I73">
        <v>380</v>
      </c>
      <c r="J73">
        <v>7.17</v>
      </c>
      <c r="K73">
        <v>3</v>
      </c>
      <c r="L73">
        <v>190</v>
      </c>
      <c r="M73">
        <v>5.66</v>
      </c>
      <c r="N73">
        <v>11.18</v>
      </c>
      <c r="O73">
        <v>2</v>
      </c>
      <c r="P73">
        <v>0</v>
      </c>
      <c r="Q73">
        <v>0</v>
      </c>
    </row>
    <row r="74" spans="2:17" x14ac:dyDescent="0.2">
      <c r="B74">
        <v>69</v>
      </c>
      <c r="C74" t="s">
        <v>340</v>
      </c>
      <c r="D74">
        <v>2</v>
      </c>
      <c r="E74">
        <v>66</v>
      </c>
      <c r="F74">
        <v>36</v>
      </c>
      <c r="G74">
        <v>3</v>
      </c>
      <c r="H74">
        <v>54.55</v>
      </c>
      <c r="I74">
        <v>379</v>
      </c>
      <c r="J74">
        <v>5.74</v>
      </c>
      <c r="K74">
        <v>0</v>
      </c>
      <c r="L74">
        <v>189.5</v>
      </c>
      <c r="M74">
        <v>4.55</v>
      </c>
      <c r="N74">
        <v>10.53</v>
      </c>
      <c r="O74">
        <v>1</v>
      </c>
      <c r="P74">
        <v>1</v>
      </c>
      <c r="Q74">
        <v>0</v>
      </c>
    </row>
    <row r="75" spans="2:17" x14ac:dyDescent="0.2">
      <c r="B75">
        <v>70</v>
      </c>
      <c r="C75" t="s">
        <v>372</v>
      </c>
      <c r="D75">
        <v>2</v>
      </c>
      <c r="E75">
        <v>59</v>
      </c>
      <c r="F75">
        <v>30</v>
      </c>
      <c r="G75">
        <v>2</v>
      </c>
      <c r="H75">
        <v>50.85</v>
      </c>
      <c r="I75">
        <v>370</v>
      </c>
      <c r="J75">
        <v>6.27</v>
      </c>
      <c r="K75">
        <v>2</v>
      </c>
      <c r="L75">
        <v>185</v>
      </c>
      <c r="M75">
        <v>3.39</v>
      </c>
      <c r="N75">
        <v>12.33</v>
      </c>
      <c r="O75">
        <v>1</v>
      </c>
      <c r="P75">
        <v>1</v>
      </c>
      <c r="Q75">
        <v>0</v>
      </c>
    </row>
    <row r="76" spans="2:17" x14ac:dyDescent="0.2">
      <c r="B76">
        <v>71</v>
      </c>
      <c r="C76" t="s">
        <v>364</v>
      </c>
      <c r="D76">
        <v>2</v>
      </c>
      <c r="E76">
        <v>56</v>
      </c>
      <c r="F76">
        <v>34</v>
      </c>
      <c r="G76">
        <v>0</v>
      </c>
      <c r="H76">
        <v>60.71</v>
      </c>
      <c r="I76">
        <v>351</v>
      </c>
      <c r="J76">
        <v>6.27</v>
      </c>
      <c r="K76">
        <v>1</v>
      </c>
      <c r="L76">
        <v>175.5</v>
      </c>
      <c r="M76">
        <v>0</v>
      </c>
      <c r="N76">
        <v>10.32</v>
      </c>
      <c r="O76">
        <v>1</v>
      </c>
      <c r="P76">
        <v>1</v>
      </c>
      <c r="Q76">
        <v>0</v>
      </c>
    </row>
    <row r="77" spans="2:17" x14ac:dyDescent="0.2">
      <c r="B77">
        <v>72</v>
      </c>
      <c r="C77" t="s">
        <v>321</v>
      </c>
      <c r="D77">
        <v>2</v>
      </c>
      <c r="E77">
        <v>67</v>
      </c>
      <c r="F77">
        <v>28</v>
      </c>
      <c r="G77">
        <v>3</v>
      </c>
      <c r="H77">
        <v>41.79</v>
      </c>
      <c r="I77">
        <v>348</v>
      </c>
      <c r="J77">
        <v>5.19</v>
      </c>
      <c r="K77">
        <v>4</v>
      </c>
      <c r="L77">
        <v>174</v>
      </c>
      <c r="M77">
        <v>4.4800000000000004</v>
      </c>
      <c r="N77">
        <v>12.43</v>
      </c>
      <c r="O77">
        <v>1</v>
      </c>
      <c r="P77">
        <v>1</v>
      </c>
      <c r="Q77">
        <v>0</v>
      </c>
    </row>
    <row r="78" spans="2:17" x14ac:dyDescent="0.2">
      <c r="B78">
        <v>72</v>
      </c>
      <c r="C78" t="s">
        <v>314</v>
      </c>
      <c r="D78">
        <v>1</v>
      </c>
      <c r="E78">
        <v>22</v>
      </c>
      <c r="F78">
        <v>12</v>
      </c>
      <c r="G78">
        <v>1</v>
      </c>
      <c r="H78">
        <v>54.55</v>
      </c>
      <c r="I78">
        <v>174</v>
      </c>
      <c r="J78">
        <v>7.91</v>
      </c>
      <c r="K78">
        <v>2</v>
      </c>
      <c r="L78">
        <v>174</v>
      </c>
      <c r="M78">
        <v>4.55</v>
      </c>
      <c r="N78">
        <v>14.5</v>
      </c>
      <c r="O78">
        <v>1</v>
      </c>
      <c r="P78">
        <v>0</v>
      </c>
      <c r="Q78">
        <v>0</v>
      </c>
    </row>
    <row r="79" spans="2:17" x14ac:dyDescent="0.2">
      <c r="B79">
        <v>74</v>
      </c>
      <c r="C79" t="s">
        <v>386</v>
      </c>
      <c r="D79">
        <v>2</v>
      </c>
      <c r="E79">
        <v>60</v>
      </c>
      <c r="F79">
        <v>29</v>
      </c>
      <c r="G79">
        <v>4</v>
      </c>
      <c r="H79">
        <v>48.33</v>
      </c>
      <c r="I79">
        <v>345</v>
      </c>
      <c r="J79">
        <v>5.75</v>
      </c>
      <c r="K79">
        <v>2</v>
      </c>
      <c r="L79">
        <v>172.5</v>
      </c>
      <c r="M79">
        <v>6.67</v>
      </c>
      <c r="N79">
        <v>11.9</v>
      </c>
      <c r="O79">
        <v>1</v>
      </c>
      <c r="P79">
        <v>1</v>
      </c>
      <c r="Q79">
        <v>0</v>
      </c>
    </row>
    <row r="80" spans="2:17" x14ac:dyDescent="0.2">
      <c r="B80">
        <v>75</v>
      </c>
      <c r="C80" t="s">
        <v>369</v>
      </c>
      <c r="D80">
        <v>2</v>
      </c>
      <c r="E80">
        <v>55</v>
      </c>
      <c r="F80">
        <v>22</v>
      </c>
      <c r="G80">
        <v>4</v>
      </c>
      <c r="H80">
        <v>40</v>
      </c>
      <c r="I80">
        <v>344</v>
      </c>
      <c r="J80">
        <v>6.25</v>
      </c>
      <c r="K80">
        <v>3</v>
      </c>
      <c r="L80">
        <v>172</v>
      </c>
      <c r="M80">
        <v>7.27</v>
      </c>
      <c r="N80">
        <v>15.64</v>
      </c>
      <c r="O80">
        <v>0</v>
      </c>
      <c r="P80">
        <v>2</v>
      </c>
      <c r="Q80">
        <v>0</v>
      </c>
    </row>
    <row r="81" spans="2:17" x14ac:dyDescent="0.2">
      <c r="B81">
        <v>76</v>
      </c>
      <c r="C81" t="s">
        <v>63</v>
      </c>
      <c r="D81">
        <v>2</v>
      </c>
      <c r="E81">
        <v>78</v>
      </c>
      <c r="F81">
        <v>37</v>
      </c>
      <c r="G81">
        <v>4</v>
      </c>
      <c r="H81">
        <v>47.44</v>
      </c>
      <c r="I81">
        <v>342</v>
      </c>
      <c r="J81">
        <v>4.38</v>
      </c>
      <c r="K81">
        <v>1</v>
      </c>
      <c r="L81">
        <v>171</v>
      </c>
      <c r="M81">
        <v>5.13</v>
      </c>
      <c r="N81">
        <v>9.24</v>
      </c>
      <c r="O81">
        <v>0</v>
      </c>
      <c r="P81">
        <v>2</v>
      </c>
      <c r="Q81">
        <v>0</v>
      </c>
    </row>
    <row r="82" spans="2:17" x14ac:dyDescent="0.2">
      <c r="B82">
        <v>77</v>
      </c>
      <c r="C82" t="s">
        <v>384</v>
      </c>
      <c r="D82">
        <v>2</v>
      </c>
      <c r="E82">
        <v>53</v>
      </c>
      <c r="F82">
        <v>28</v>
      </c>
      <c r="G82">
        <v>4</v>
      </c>
      <c r="H82">
        <v>52.83</v>
      </c>
      <c r="I82">
        <v>341</v>
      </c>
      <c r="J82">
        <v>6.43</v>
      </c>
      <c r="K82">
        <v>4</v>
      </c>
      <c r="L82">
        <v>170.5</v>
      </c>
      <c r="M82">
        <v>7.55</v>
      </c>
      <c r="N82">
        <v>12.18</v>
      </c>
      <c r="O82">
        <v>1</v>
      </c>
      <c r="P82">
        <v>1</v>
      </c>
      <c r="Q82">
        <v>0</v>
      </c>
    </row>
    <row r="83" spans="2:17" x14ac:dyDescent="0.2">
      <c r="B83">
        <v>78</v>
      </c>
      <c r="C83" t="s">
        <v>351</v>
      </c>
      <c r="D83">
        <v>1</v>
      </c>
      <c r="E83">
        <v>33</v>
      </c>
      <c r="F83">
        <v>19</v>
      </c>
      <c r="G83">
        <v>0</v>
      </c>
      <c r="H83">
        <v>57.58</v>
      </c>
      <c r="I83">
        <v>170</v>
      </c>
      <c r="J83">
        <v>5.15</v>
      </c>
      <c r="K83">
        <v>1</v>
      </c>
      <c r="L83">
        <v>170</v>
      </c>
      <c r="M83">
        <v>0</v>
      </c>
      <c r="N83">
        <v>8.9499999999999993</v>
      </c>
      <c r="O83">
        <v>0</v>
      </c>
      <c r="P83">
        <v>1</v>
      </c>
      <c r="Q83">
        <v>0</v>
      </c>
    </row>
    <row r="84" spans="2:17" x14ac:dyDescent="0.2">
      <c r="B84">
        <v>79</v>
      </c>
      <c r="C84" t="s">
        <v>335</v>
      </c>
      <c r="D84">
        <v>2</v>
      </c>
      <c r="E84">
        <v>56</v>
      </c>
      <c r="F84">
        <v>26</v>
      </c>
      <c r="G84">
        <v>5</v>
      </c>
      <c r="H84">
        <v>46.43</v>
      </c>
      <c r="I84">
        <v>337</v>
      </c>
      <c r="J84">
        <v>6.02</v>
      </c>
      <c r="K84">
        <v>2</v>
      </c>
      <c r="L84">
        <v>168.5</v>
      </c>
      <c r="M84">
        <v>8.93</v>
      </c>
      <c r="N84">
        <v>12.96</v>
      </c>
      <c r="O84">
        <v>1</v>
      </c>
      <c r="P84">
        <v>1</v>
      </c>
      <c r="Q84">
        <v>0</v>
      </c>
    </row>
    <row r="85" spans="2:17" x14ac:dyDescent="0.2">
      <c r="B85">
        <v>80</v>
      </c>
      <c r="C85" t="s">
        <v>352</v>
      </c>
      <c r="D85">
        <v>2</v>
      </c>
      <c r="E85">
        <v>35</v>
      </c>
      <c r="F85">
        <v>21</v>
      </c>
      <c r="G85">
        <v>0</v>
      </c>
      <c r="H85">
        <v>60</v>
      </c>
      <c r="I85">
        <v>335</v>
      </c>
      <c r="J85">
        <v>9.57</v>
      </c>
      <c r="K85">
        <v>2</v>
      </c>
      <c r="L85">
        <v>167.5</v>
      </c>
      <c r="M85">
        <v>0</v>
      </c>
      <c r="N85">
        <v>15.95</v>
      </c>
      <c r="O85">
        <v>2</v>
      </c>
      <c r="P85">
        <v>0</v>
      </c>
      <c r="Q85">
        <v>0</v>
      </c>
    </row>
    <row r="86" spans="2:17" x14ac:dyDescent="0.2">
      <c r="B86">
        <v>81</v>
      </c>
      <c r="C86" t="s">
        <v>343</v>
      </c>
      <c r="D86">
        <v>3</v>
      </c>
      <c r="E86">
        <v>97</v>
      </c>
      <c r="F86">
        <v>43</v>
      </c>
      <c r="G86">
        <v>7</v>
      </c>
      <c r="H86">
        <v>44.33</v>
      </c>
      <c r="I86">
        <v>500</v>
      </c>
      <c r="J86">
        <v>5.15</v>
      </c>
      <c r="K86">
        <v>2</v>
      </c>
      <c r="L86">
        <v>166.7</v>
      </c>
      <c r="M86">
        <v>7.22</v>
      </c>
      <c r="N86">
        <v>11.63</v>
      </c>
      <c r="O86">
        <v>0</v>
      </c>
      <c r="P86">
        <v>3</v>
      </c>
      <c r="Q86">
        <v>0</v>
      </c>
    </row>
    <row r="87" spans="2:17" x14ac:dyDescent="0.2">
      <c r="B87">
        <v>82</v>
      </c>
      <c r="C87" t="s">
        <v>160</v>
      </c>
      <c r="D87">
        <v>2</v>
      </c>
      <c r="E87">
        <v>84</v>
      </c>
      <c r="F87">
        <v>39</v>
      </c>
      <c r="G87">
        <v>2</v>
      </c>
      <c r="H87">
        <v>46.43</v>
      </c>
      <c r="I87">
        <v>325</v>
      </c>
      <c r="J87">
        <v>3.87</v>
      </c>
      <c r="K87">
        <v>1</v>
      </c>
      <c r="L87">
        <v>162.5</v>
      </c>
      <c r="M87">
        <v>2.38</v>
      </c>
      <c r="N87">
        <v>8.33</v>
      </c>
      <c r="O87">
        <v>0</v>
      </c>
      <c r="P87">
        <v>2</v>
      </c>
      <c r="Q87">
        <v>0</v>
      </c>
    </row>
    <row r="88" spans="2:17" x14ac:dyDescent="0.2">
      <c r="B88">
        <v>83</v>
      </c>
      <c r="C88" t="s">
        <v>14</v>
      </c>
      <c r="D88">
        <v>2</v>
      </c>
      <c r="E88">
        <v>56</v>
      </c>
      <c r="F88">
        <v>26</v>
      </c>
      <c r="G88">
        <v>3</v>
      </c>
      <c r="H88">
        <v>46.43</v>
      </c>
      <c r="I88">
        <v>321</v>
      </c>
      <c r="J88">
        <v>5.73</v>
      </c>
      <c r="K88">
        <v>2</v>
      </c>
      <c r="L88">
        <v>160.5</v>
      </c>
      <c r="M88">
        <v>5.36</v>
      </c>
      <c r="N88">
        <v>12.35</v>
      </c>
      <c r="O88">
        <v>0</v>
      </c>
      <c r="P88">
        <v>2</v>
      </c>
      <c r="Q88">
        <v>0</v>
      </c>
    </row>
    <row r="89" spans="2:17" x14ac:dyDescent="0.2">
      <c r="B89">
        <v>84</v>
      </c>
      <c r="C89" t="s">
        <v>151</v>
      </c>
      <c r="D89">
        <v>2</v>
      </c>
      <c r="E89">
        <v>65</v>
      </c>
      <c r="F89">
        <v>34</v>
      </c>
      <c r="G89">
        <v>2</v>
      </c>
      <c r="H89">
        <v>52.31</v>
      </c>
      <c r="I89">
        <v>317</v>
      </c>
      <c r="J89">
        <v>4.88</v>
      </c>
      <c r="K89">
        <v>2</v>
      </c>
      <c r="L89">
        <v>158.5</v>
      </c>
      <c r="M89">
        <v>3.08</v>
      </c>
      <c r="N89">
        <v>9.32</v>
      </c>
      <c r="O89">
        <v>1</v>
      </c>
      <c r="P89">
        <v>1</v>
      </c>
      <c r="Q89">
        <v>0</v>
      </c>
    </row>
    <row r="90" spans="2:17" x14ac:dyDescent="0.2">
      <c r="B90">
        <v>85</v>
      </c>
      <c r="C90" t="s">
        <v>358</v>
      </c>
      <c r="D90">
        <v>2</v>
      </c>
      <c r="E90">
        <v>51</v>
      </c>
      <c r="F90">
        <v>23</v>
      </c>
      <c r="G90">
        <v>3</v>
      </c>
      <c r="H90">
        <v>45.1</v>
      </c>
      <c r="I90">
        <v>310</v>
      </c>
      <c r="J90">
        <v>6.08</v>
      </c>
      <c r="K90">
        <v>2</v>
      </c>
      <c r="L90">
        <v>155</v>
      </c>
      <c r="M90">
        <v>5.88</v>
      </c>
      <c r="N90">
        <v>13.48</v>
      </c>
      <c r="O90">
        <v>1</v>
      </c>
      <c r="P90">
        <v>1</v>
      </c>
      <c r="Q90">
        <v>0</v>
      </c>
    </row>
    <row r="91" spans="2:17" x14ac:dyDescent="0.2">
      <c r="B91">
        <v>86</v>
      </c>
      <c r="C91" t="s">
        <v>301</v>
      </c>
      <c r="D91">
        <v>2</v>
      </c>
      <c r="E91">
        <v>41</v>
      </c>
      <c r="F91">
        <v>21</v>
      </c>
      <c r="G91">
        <v>0</v>
      </c>
      <c r="H91">
        <v>51.22</v>
      </c>
      <c r="I91">
        <v>306</v>
      </c>
      <c r="J91">
        <v>7.46</v>
      </c>
      <c r="K91">
        <v>2</v>
      </c>
      <c r="L91">
        <v>153</v>
      </c>
      <c r="M91">
        <v>0</v>
      </c>
      <c r="N91">
        <v>14.57</v>
      </c>
      <c r="O91">
        <v>2</v>
      </c>
      <c r="P91">
        <v>0</v>
      </c>
      <c r="Q91">
        <v>0</v>
      </c>
    </row>
    <row r="92" spans="2:17" x14ac:dyDescent="0.2">
      <c r="B92">
        <v>87</v>
      </c>
      <c r="C92" t="s">
        <v>157</v>
      </c>
      <c r="D92">
        <v>2</v>
      </c>
      <c r="E92">
        <v>62</v>
      </c>
      <c r="F92">
        <v>30</v>
      </c>
      <c r="G92">
        <v>0</v>
      </c>
      <c r="H92">
        <v>48.39</v>
      </c>
      <c r="I92">
        <v>305</v>
      </c>
      <c r="J92">
        <v>4.92</v>
      </c>
      <c r="K92">
        <v>1</v>
      </c>
      <c r="L92">
        <v>152.5</v>
      </c>
      <c r="M92">
        <v>0</v>
      </c>
      <c r="N92">
        <v>10.17</v>
      </c>
      <c r="O92">
        <v>1</v>
      </c>
      <c r="P92">
        <v>1</v>
      </c>
      <c r="Q92">
        <v>0</v>
      </c>
    </row>
    <row r="93" spans="2:17" x14ac:dyDescent="0.2">
      <c r="B93">
        <v>88</v>
      </c>
      <c r="C93" t="s">
        <v>148</v>
      </c>
      <c r="D93">
        <v>2</v>
      </c>
      <c r="E93">
        <v>80</v>
      </c>
      <c r="F93">
        <v>37</v>
      </c>
      <c r="G93">
        <v>2</v>
      </c>
      <c r="H93">
        <v>46.25</v>
      </c>
      <c r="I93">
        <v>303</v>
      </c>
      <c r="J93">
        <v>3.79</v>
      </c>
      <c r="K93">
        <v>2</v>
      </c>
      <c r="L93">
        <v>151.5</v>
      </c>
      <c r="M93">
        <v>2.5</v>
      </c>
      <c r="N93">
        <v>8.19</v>
      </c>
      <c r="O93">
        <v>1</v>
      </c>
      <c r="P93">
        <v>1</v>
      </c>
      <c r="Q93">
        <v>0</v>
      </c>
    </row>
    <row r="94" spans="2:17" x14ac:dyDescent="0.2">
      <c r="B94">
        <v>89</v>
      </c>
      <c r="C94" t="s">
        <v>313</v>
      </c>
      <c r="D94">
        <v>3</v>
      </c>
      <c r="E94">
        <v>71</v>
      </c>
      <c r="F94">
        <v>34</v>
      </c>
      <c r="G94">
        <v>3</v>
      </c>
      <c r="H94">
        <v>47.89</v>
      </c>
      <c r="I94">
        <v>453</v>
      </c>
      <c r="J94">
        <v>6.38</v>
      </c>
      <c r="K94">
        <v>1</v>
      </c>
      <c r="L94">
        <v>151</v>
      </c>
      <c r="M94">
        <v>4.2300000000000004</v>
      </c>
      <c r="N94">
        <v>13.32</v>
      </c>
      <c r="O94">
        <v>1</v>
      </c>
      <c r="P94">
        <v>2</v>
      </c>
      <c r="Q94">
        <v>0</v>
      </c>
    </row>
    <row r="95" spans="2:17" x14ac:dyDescent="0.2">
      <c r="B95">
        <v>90</v>
      </c>
      <c r="C95" t="s">
        <v>155</v>
      </c>
      <c r="D95">
        <v>2</v>
      </c>
      <c r="E95">
        <v>68</v>
      </c>
      <c r="F95">
        <v>31</v>
      </c>
      <c r="G95">
        <v>3</v>
      </c>
      <c r="H95">
        <v>45.59</v>
      </c>
      <c r="I95">
        <v>291</v>
      </c>
      <c r="J95">
        <v>4.28</v>
      </c>
      <c r="K95">
        <v>0</v>
      </c>
      <c r="L95">
        <v>145.5</v>
      </c>
      <c r="M95">
        <v>4.41</v>
      </c>
      <c r="N95">
        <v>9.39</v>
      </c>
      <c r="O95">
        <v>1</v>
      </c>
      <c r="P95">
        <v>1</v>
      </c>
      <c r="Q95">
        <v>0</v>
      </c>
    </row>
    <row r="96" spans="2:17" x14ac:dyDescent="0.2">
      <c r="B96">
        <v>91</v>
      </c>
      <c r="C96" t="s">
        <v>15</v>
      </c>
      <c r="D96">
        <v>2</v>
      </c>
      <c r="E96">
        <v>61</v>
      </c>
      <c r="F96">
        <v>29</v>
      </c>
      <c r="G96">
        <v>2</v>
      </c>
      <c r="H96">
        <v>47.54</v>
      </c>
      <c r="I96">
        <v>286</v>
      </c>
      <c r="J96">
        <v>4.6900000000000004</v>
      </c>
      <c r="K96">
        <v>1</v>
      </c>
      <c r="L96">
        <v>143</v>
      </c>
      <c r="M96">
        <v>3.28</v>
      </c>
      <c r="N96">
        <v>9.86</v>
      </c>
      <c r="O96">
        <v>0</v>
      </c>
      <c r="P96">
        <v>2</v>
      </c>
      <c r="Q96">
        <v>0</v>
      </c>
    </row>
    <row r="97" spans="2:17" x14ac:dyDescent="0.2">
      <c r="B97">
        <v>92</v>
      </c>
      <c r="C97" t="s">
        <v>344</v>
      </c>
      <c r="D97">
        <v>2</v>
      </c>
      <c r="E97">
        <v>51</v>
      </c>
      <c r="F97">
        <v>26</v>
      </c>
      <c r="G97">
        <v>0</v>
      </c>
      <c r="H97">
        <v>50.98</v>
      </c>
      <c r="I97">
        <v>282</v>
      </c>
      <c r="J97">
        <v>5.53</v>
      </c>
      <c r="K97">
        <v>3</v>
      </c>
      <c r="L97">
        <v>141</v>
      </c>
      <c r="M97">
        <v>0</v>
      </c>
      <c r="N97">
        <v>10.85</v>
      </c>
      <c r="O97">
        <v>2</v>
      </c>
      <c r="P97">
        <v>0</v>
      </c>
      <c r="Q97">
        <v>0</v>
      </c>
    </row>
    <row r="98" spans="2:17" x14ac:dyDescent="0.2">
      <c r="B98">
        <v>93</v>
      </c>
      <c r="C98" t="s">
        <v>387</v>
      </c>
      <c r="D98">
        <v>2</v>
      </c>
      <c r="E98">
        <v>50</v>
      </c>
      <c r="F98">
        <v>30</v>
      </c>
      <c r="G98">
        <v>1</v>
      </c>
      <c r="H98">
        <v>60</v>
      </c>
      <c r="I98">
        <v>281</v>
      </c>
      <c r="J98">
        <v>5.62</v>
      </c>
      <c r="K98">
        <v>2</v>
      </c>
      <c r="L98">
        <v>140.5</v>
      </c>
      <c r="M98">
        <v>2</v>
      </c>
      <c r="N98">
        <v>9.3699999999999992</v>
      </c>
      <c r="O98">
        <v>2</v>
      </c>
      <c r="P98">
        <v>0</v>
      </c>
      <c r="Q98">
        <v>0</v>
      </c>
    </row>
    <row r="99" spans="2:17" x14ac:dyDescent="0.2">
      <c r="B99">
        <v>94</v>
      </c>
      <c r="C99" t="s">
        <v>349</v>
      </c>
      <c r="D99">
        <v>2</v>
      </c>
      <c r="E99">
        <v>45</v>
      </c>
      <c r="F99">
        <v>23</v>
      </c>
      <c r="G99">
        <v>2</v>
      </c>
      <c r="H99">
        <v>51.11</v>
      </c>
      <c r="I99">
        <v>279</v>
      </c>
      <c r="J99">
        <v>6.2</v>
      </c>
      <c r="K99">
        <v>2</v>
      </c>
      <c r="L99">
        <v>139.5</v>
      </c>
      <c r="M99">
        <v>4.4400000000000004</v>
      </c>
      <c r="N99">
        <v>12.13</v>
      </c>
      <c r="O99">
        <v>1</v>
      </c>
      <c r="P99">
        <v>1</v>
      </c>
      <c r="Q99">
        <v>0</v>
      </c>
    </row>
    <row r="100" spans="2:17" x14ac:dyDescent="0.2">
      <c r="B100">
        <v>95</v>
      </c>
      <c r="C100" t="s">
        <v>365</v>
      </c>
      <c r="D100">
        <v>2</v>
      </c>
      <c r="E100">
        <v>46</v>
      </c>
      <c r="F100">
        <v>30</v>
      </c>
      <c r="G100">
        <v>0</v>
      </c>
      <c r="H100">
        <v>65.22</v>
      </c>
      <c r="I100">
        <v>274</v>
      </c>
      <c r="J100">
        <v>5.96</v>
      </c>
      <c r="K100">
        <v>4</v>
      </c>
      <c r="L100">
        <v>137</v>
      </c>
      <c r="M100">
        <v>0</v>
      </c>
      <c r="N100">
        <v>9.1300000000000008</v>
      </c>
      <c r="O100">
        <v>1</v>
      </c>
      <c r="P100">
        <v>1</v>
      </c>
      <c r="Q100">
        <v>0</v>
      </c>
    </row>
    <row r="101" spans="2:17" x14ac:dyDescent="0.2">
      <c r="B101">
        <v>96</v>
      </c>
      <c r="C101" t="s">
        <v>292</v>
      </c>
      <c r="D101">
        <v>2</v>
      </c>
      <c r="E101">
        <v>44</v>
      </c>
      <c r="F101">
        <v>27</v>
      </c>
      <c r="G101">
        <v>1</v>
      </c>
      <c r="H101">
        <v>61.36</v>
      </c>
      <c r="I101">
        <v>272</v>
      </c>
      <c r="J101">
        <v>6.18</v>
      </c>
      <c r="K101">
        <v>1</v>
      </c>
      <c r="L101">
        <v>136</v>
      </c>
      <c r="M101">
        <v>2.27</v>
      </c>
      <c r="N101">
        <v>10.07</v>
      </c>
      <c r="O101">
        <v>2</v>
      </c>
      <c r="P101">
        <v>0</v>
      </c>
      <c r="Q101">
        <v>0</v>
      </c>
    </row>
    <row r="102" spans="2:17" x14ac:dyDescent="0.2">
      <c r="B102">
        <v>97</v>
      </c>
      <c r="C102" t="s">
        <v>382</v>
      </c>
      <c r="D102">
        <v>3</v>
      </c>
      <c r="E102">
        <v>61</v>
      </c>
      <c r="F102">
        <v>31</v>
      </c>
      <c r="G102">
        <v>0</v>
      </c>
      <c r="H102">
        <v>50.82</v>
      </c>
      <c r="I102">
        <v>406</v>
      </c>
      <c r="J102">
        <v>6.66</v>
      </c>
      <c r="K102">
        <v>2</v>
      </c>
      <c r="L102">
        <v>135.30000000000001</v>
      </c>
      <c r="M102">
        <v>0</v>
      </c>
      <c r="N102">
        <v>13.1</v>
      </c>
      <c r="O102">
        <v>0</v>
      </c>
      <c r="P102">
        <v>3</v>
      </c>
      <c r="Q102">
        <v>0</v>
      </c>
    </row>
    <row r="103" spans="2:17" x14ac:dyDescent="0.2">
      <c r="B103">
        <v>98</v>
      </c>
      <c r="C103" t="s">
        <v>161</v>
      </c>
      <c r="D103">
        <v>2</v>
      </c>
      <c r="E103">
        <v>62</v>
      </c>
      <c r="F103">
        <v>29</v>
      </c>
      <c r="G103">
        <v>0</v>
      </c>
      <c r="H103">
        <v>46.77</v>
      </c>
      <c r="I103">
        <v>264</v>
      </c>
      <c r="J103">
        <v>4.26</v>
      </c>
      <c r="K103">
        <v>0</v>
      </c>
      <c r="L103">
        <v>132</v>
      </c>
      <c r="M103">
        <v>0</v>
      </c>
      <c r="N103">
        <v>9.1</v>
      </c>
      <c r="O103">
        <v>0</v>
      </c>
      <c r="P103">
        <v>2</v>
      </c>
      <c r="Q103">
        <v>0</v>
      </c>
    </row>
    <row r="104" spans="2:17" x14ac:dyDescent="0.2">
      <c r="B104">
        <v>99</v>
      </c>
      <c r="C104" t="s">
        <v>357</v>
      </c>
      <c r="D104">
        <v>2</v>
      </c>
      <c r="E104">
        <v>67</v>
      </c>
      <c r="F104">
        <v>28</v>
      </c>
      <c r="G104">
        <v>1</v>
      </c>
      <c r="H104">
        <v>41.79</v>
      </c>
      <c r="I104">
        <v>262</v>
      </c>
      <c r="J104">
        <v>3.91</v>
      </c>
      <c r="K104">
        <v>0</v>
      </c>
      <c r="L104">
        <v>131</v>
      </c>
      <c r="M104">
        <v>1.49</v>
      </c>
      <c r="N104">
        <v>9.36</v>
      </c>
      <c r="O104">
        <v>0</v>
      </c>
      <c r="P104">
        <v>2</v>
      </c>
      <c r="Q104">
        <v>0</v>
      </c>
    </row>
    <row r="105" spans="2:17" x14ac:dyDescent="0.2">
      <c r="B105">
        <v>100</v>
      </c>
      <c r="C105" t="s">
        <v>380</v>
      </c>
      <c r="D105">
        <v>2</v>
      </c>
      <c r="E105">
        <v>65</v>
      </c>
      <c r="F105">
        <v>31</v>
      </c>
      <c r="G105">
        <v>2</v>
      </c>
      <c r="H105">
        <v>47.69</v>
      </c>
      <c r="I105">
        <v>261</v>
      </c>
      <c r="J105">
        <v>4.0199999999999996</v>
      </c>
      <c r="K105">
        <v>3</v>
      </c>
      <c r="L105">
        <v>130.5</v>
      </c>
      <c r="M105">
        <v>3.08</v>
      </c>
      <c r="N105">
        <v>8.42</v>
      </c>
      <c r="O105">
        <v>1</v>
      </c>
      <c r="P105">
        <v>1</v>
      </c>
      <c r="Q105">
        <v>0</v>
      </c>
    </row>
    <row r="106" spans="2:17" x14ac:dyDescent="0.2">
      <c r="B106">
        <v>101</v>
      </c>
      <c r="C106" t="s">
        <v>291</v>
      </c>
      <c r="D106">
        <v>3</v>
      </c>
      <c r="E106">
        <v>43</v>
      </c>
      <c r="F106">
        <v>25</v>
      </c>
      <c r="G106">
        <v>2</v>
      </c>
      <c r="H106">
        <v>58.14</v>
      </c>
      <c r="I106">
        <v>366</v>
      </c>
      <c r="J106">
        <v>8.51</v>
      </c>
      <c r="K106">
        <v>1</v>
      </c>
      <c r="L106">
        <v>122</v>
      </c>
      <c r="M106">
        <v>4.6500000000000004</v>
      </c>
      <c r="N106">
        <v>14.64</v>
      </c>
      <c r="O106">
        <v>3</v>
      </c>
      <c r="P106">
        <v>0</v>
      </c>
      <c r="Q106">
        <v>0</v>
      </c>
    </row>
    <row r="107" spans="2:17" x14ac:dyDescent="0.2">
      <c r="B107">
        <v>102</v>
      </c>
      <c r="C107" t="s">
        <v>296</v>
      </c>
      <c r="D107">
        <v>1</v>
      </c>
      <c r="E107">
        <v>32</v>
      </c>
      <c r="F107">
        <v>16</v>
      </c>
      <c r="G107">
        <v>2</v>
      </c>
      <c r="H107">
        <v>50</v>
      </c>
      <c r="I107">
        <v>119</v>
      </c>
      <c r="J107">
        <v>3.72</v>
      </c>
      <c r="K107">
        <v>0</v>
      </c>
      <c r="L107">
        <v>119</v>
      </c>
      <c r="M107">
        <v>6.25</v>
      </c>
      <c r="N107">
        <v>7.44</v>
      </c>
      <c r="O107">
        <v>0</v>
      </c>
      <c r="P107">
        <v>1</v>
      </c>
      <c r="Q107">
        <v>0</v>
      </c>
    </row>
    <row r="108" spans="2:17" x14ac:dyDescent="0.2">
      <c r="B108">
        <v>103</v>
      </c>
      <c r="C108" t="s">
        <v>48</v>
      </c>
      <c r="D108">
        <v>2</v>
      </c>
      <c r="E108">
        <v>58</v>
      </c>
      <c r="F108">
        <v>23</v>
      </c>
      <c r="G108">
        <v>1</v>
      </c>
      <c r="H108">
        <v>39.659999999999997</v>
      </c>
      <c r="I108">
        <v>235</v>
      </c>
      <c r="J108">
        <v>4.05</v>
      </c>
      <c r="K108">
        <v>2</v>
      </c>
      <c r="L108">
        <v>117.5</v>
      </c>
      <c r="M108">
        <v>1.72</v>
      </c>
      <c r="N108">
        <v>10.220000000000001</v>
      </c>
      <c r="O108">
        <v>1</v>
      </c>
      <c r="P108">
        <v>1</v>
      </c>
      <c r="Q108">
        <v>0</v>
      </c>
    </row>
    <row r="109" spans="2:17" x14ac:dyDescent="0.2">
      <c r="B109">
        <v>104</v>
      </c>
      <c r="C109" t="s">
        <v>303</v>
      </c>
      <c r="D109">
        <v>1</v>
      </c>
      <c r="E109">
        <v>25</v>
      </c>
      <c r="F109">
        <v>14</v>
      </c>
      <c r="G109">
        <v>0</v>
      </c>
      <c r="H109">
        <v>56</v>
      </c>
      <c r="I109">
        <v>117</v>
      </c>
      <c r="J109">
        <v>4.68</v>
      </c>
      <c r="K109">
        <v>0</v>
      </c>
      <c r="L109">
        <v>117</v>
      </c>
      <c r="M109">
        <v>0</v>
      </c>
      <c r="N109">
        <v>8.36</v>
      </c>
      <c r="O109">
        <v>1</v>
      </c>
      <c r="P109">
        <v>0</v>
      </c>
      <c r="Q109">
        <v>0</v>
      </c>
    </row>
    <row r="110" spans="2:17" x14ac:dyDescent="0.2">
      <c r="B110">
        <v>105</v>
      </c>
      <c r="C110" t="s">
        <v>391</v>
      </c>
      <c r="D110">
        <v>2</v>
      </c>
      <c r="E110">
        <v>55</v>
      </c>
      <c r="F110">
        <v>27</v>
      </c>
      <c r="G110">
        <v>4</v>
      </c>
      <c r="H110">
        <v>49.09</v>
      </c>
      <c r="I110">
        <v>228</v>
      </c>
      <c r="J110">
        <v>4.1500000000000004</v>
      </c>
      <c r="K110">
        <v>0</v>
      </c>
      <c r="L110">
        <v>114</v>
      </c>
      <c r="M110">
        <v>7.27</v>
      </c>
      <c r="N110">
        <v>8.44</v>
      </c>
      <c r="O110">
        <v>0</v>
      </c>
      <c r="P110">
        <v>2</v>
      </c>
      <c r="Q110">
        <v>0</v>
      </c>
    </row>
    <row r="111" spans="2:17" x14ac:dyDescent="0.2">
      <c r="B111">
        <v>106</v>
      </c>
      <c r="C111" t="s">
        <v>325</v>
      </c>
      <c r="D111">
        <v>3</v>
      </c>
      <c r="E111">
        <v>59</v>
      </c>
      <c r="F111">
        <v>34</v>
      </c>
      <c r="G111">
        <v>3</v>
      </c>
      <c r="H111">
        <v>57.63</v>
      </c>
      <c r="I111">
        <v>341</v>
      </c>
      <c r="J111">
        <v>5.78</v>
      </c>
      <c r="K111">
        <v>2</v>
      </c>
      <c r="L111">
        <v>113.7</v>
      </c>
      <c r="M111">
        <v>5.08</v>
      </c>
      <c r="N111">
        <v>10.029999999999999</v>
      </c>
      <c r="O111">
        <v>2</v>
      </c>
      <c r="P111">
        <v>1</v>
      </c>
      <c r="Q111">
        <v>0</v>
      </c>
    </row>
    <row r="112" spans="2:17" x14ac:dyDescent="0.2">
      <c r="B112">
        <v>107</v>
      </c>
      <c r="C112" t="s">
        <v>389</v>
      </c>
      <c r="D112">
        <v>2</v>
      </c>
      <c r="E112">
        <v>45</v>
      </c>
      <c r="F112">
        <v>20</v>
      </c>
      <c r="G112">
        <v>3</v>
      </c>
      <c r="H112">
        <v>44.44</v>
      </c>
      <c r="I112">
        <v>219</v>
      </c>
      <c r="J112">
        <v>4.87</v>
      </c>
      <c r="K112">
        <v>2</v>
      </c>
      <c r="L112">
        <v>109.5</v>
      </c>
      <c r="M112">
        <v>6.67</v>
      </c>
      <c r="N112">
        <v>10.95</v>
      </c>
      <c r="O112">
        <v>1</v>
      </c>
      <c r="P112">
        <v>1</v>
      </c>
      <c r="Q112">
        <v>0</v>
      </c>
    </row>
    <row r="113" spans="2:17" x14ac:dyDescent="0.2">
      <c r="B113">
        <v>108</v>
      </c>
      <c r="C113" t="s">
        <v>0</v>
      </c>
      <c r="D113">
        <v>2</v>
      </c>
      <c r="E113">
        <v>38</v>
      </c>
      <c r="F113">
        <v>15</v>
      </c>
      <c r="G113">
        <v>2</v>
      </c>
      <c r="H113">
        <v>39.47</v>
      </c>
      <c r="I113">
        <v>203</v>
      </c>
      <c r="J113">
        <v>5.34</v>
      </c>
      <c r="K113">
        <v>1</v>
      </c>
      <c r="L113">
        <v>101.5</v>
      </c>
      <c r="M113">
        <v>5.26</v>
      </c>
      <c r="N113">
        <v>13.53</v>
      </c>
      <c r="O113">
        <v>0</v>
      </c>
      <c r="P113">
        <v>2</v>
      </c>
      <c r="Q113">
        <v>0</v>
      </c>
    </row>
    <row r="114" spans="2:17" x14ac:dyDescent="0.2">
      <c r="B114">
        <v>109</v>
      </c>
      <c r="C114" t="s">
        <v>5</v>
      </c>
      <c r="D114">
        <v>2</v>
      </c>
      <c r="E114">
        <v>52</v>
      </c>
      <c r="F114">
        <v>24</v>
      </c>
      <c r="G114">
        <v>0</v>
      </c>
      <c r="H114">
        <v>46.15</v>
      </c>
      <c r="I114">
        <v>202</v>
      </c>
      <c r="J114">
        <v>3.88</v>
      </c>
      <c r="K114">
        <v>2</v>
      </c>
      <c r="L114">
        <v>101</v>
      </c>
      <c r="M114">
        <v>0</v>
      </c>
      <c r="N114">
        <v>8.42</v>
      </c>
      <c r="O114">
        <v>0</v>
      </c>
      <c r="P114">
        <v>2</v>
      </c>
      <c r="Q114">
        <v>0</v>
      </c>
    </row>
    <row r="115" spans="2:17" x14ac:dyDescent="0.2">
      <c r="B115">
        <v>110</v>
      </c>
      <c r="C115" t="s">
        <v>146</v>
      </c>
      <c r="D115">
        <v>2</v>
      </c>
      <c r="E115">
        <v>19</v>
      </c>
      <c r="F115">
        <v>14</v>
      </c>
      <c r="G115">
        <v>0</v>
      </c>
      <c r="H115">
        <v>73.680000000000007</v>
      </c>
      <c r="I115">
        <v>191</v>
      </c>
      <c r="J115">
        <v>10.050000000000001</v>
      </c>
      <c r="K115">
        <v>0</v>
      </c>
      <c r="L115">
        <v>95.5</v>
      </c>
      <c r="M115">
        <v>0</v>
      </c>
      <c r="N115">
        <v>13.64</v>
      </c>
      <c r="O115">
        <v>0</v>
      </c>
      <c r="P115">
        <v>2</v>
      </c>
      <c r="Q115">
        <v>0</v>
      </c>
    </row>
    <row r="116" spans="2:17" x14ac:dyDescent="0.2">
      <c r="B116">
        <v>111</v>
      </c>
      <c r="C116" t="s">
        <v>347</v>
      </c>
      <c r="D116">
        <v>1</v>
      </c>
      <c r="E116">
        <v>18</v>
      </c>
      <c r="F116">
        <v>9</v>
      </c>
      <c r="G116">
        <v>0</v>
      </c>
      <c r="H116">
        <v>50</v>
      </c>
      <c r="I116">
        <v>88</v>
      </c>
      <c r="J116">
        <v>4.8899999999999997</v>
      </c>
      <c r="K116">
        <v>0</v>
      </c>
      <c r="L116">
        <v>88</v>
      </c>
      <c r="M116">
        <v>0</v>
      </c>
      <c r="N116">
        <v>9.7799999999999994</v>
      </c>
      <c r="O116">
        <v>1</v>
      </c>
      <c r="P116">
        <v>0</v>
      </c>
      <c r="Q116">
        <v>0</v>
      </c>
    </row>
    <row r="117" spans="2:17" x14ac:dyDescent="0.2">
      <c r="B117">
        <v>112</v>
      </c>
      <c r="C117" t="s">
        <v>359</v>
      </c>
      <c r="D117">
        <v>2</v>
      </c>
      <c r="E117">
        <v>54</v>
      </c>
      <c r="F117">
        <v>17</v>
      </c>
      <c r="G117">
        <v>2</v>
      </c>
      <c r="H117">
        <v>31.48</v>
      </c>
      <c r="I117">
        <v>174</v>
      </c>
      <c r="J117">
        <v>3.22</v>
      </c>
      <c r="K117">
        <v>1</v>
      </c>
      <c r="L117">
        <v>87</v>
      </c>
      <c r="M117">
        <v>3.7</v>
      </c>
      <c r="N117">
        <v>10.24</v>
      </c>
      <c r="O117">
        <v>1</v>
      </c>
      <c r="P117">
        <v>1</v>
      </c>
      <c r="Q117">
        <v>0</v>
      </c>
    </row>
    <row r="118" spans="2:17" x14ac:dyDescent="0.2">
      <c r="B118">
        <v>113</v>
      </c>
      <c r="C118" t="s">
        <v>323</v>
      </c>
      <c r="D118">
        <v>2</v>
      </c>
      <c r="E118">
        <v>48</v>
      </c>
      <c r="F118">
        <v>20</v>
      </c>
      <c r="G118">
        <v>3</v>
      </c>
      <c r="H118">
        <v>41.67</v>
      </c>
      <c r="I118">
        <v>162</v>
      </c>
      <c r="J118">
        <v>3.38</v>
      </c>
      <c r="K118">
        <v>0</v>
      </c>
      <c r="L118">
        <v>81</v>
      </c>
      <c r="M118">
        <v>6.25</v>
      </c>
      <c r="N118">
        <v>8.1</v>
      </c>
      <c r="O118">
        <v>1</v>
      </c>
      <c r="P118">
        <v>1</v>
      </c>
      <c r="Q118">
        <v>0</v>
      </c>
    </row>
    <row r="119" spans="2:17" x14ac:dyDescent="0.2">
      <c r="B119">
        <v>114</v>
      </c>
      <c r="C119" t="s">
        <v>362</v>
      </c>
      <c r="D119">
        <v>2</v>
      </c>
      <c r="E119">
        <v>30</v>
      </c>
      <c r="F119">
        <v>17</v>
      </c>
      <c r="G119">
        <v>0</v>
      </c>
      <c r="H119">
        <v>56.67</v>
      </c>
      <c r="I119">
        <v>158</v>
      </c>
      <c r="J119">
        <v>5.27</v>
      </c>
      <c r="K119">
        <v>1</v>
      </c>
      <c r="L119">
        <v>79</v>
      </c>
      <c r="M119">
        <v>0</v>
      </c>
      <c r="N119">
        <v>9.2899999999999991</v>
      </c>
      <c r="O119">
        <v>2</v>
      </c>
      <c r="P119">
        <v>0</v>
      </c>
      <c r="Q119">
        <v>0</v>
      </c>
    </row>
    <row r="120" spans="2:17" x14ac:dyDescent="0.2">
      <c r="B120">
        <v>115</v>
      </c>
      <c r="C120" t="s">
        <v>289</v>
      </c>
      <c r="D120">
        <v>1</v>
      </c>
      <c r="E120">
        <v>16</v>
      </c>
      <c r="F120">
        <v>7</v>
      </c>
      <c r="G120">
        <v>1</v>
      </c>
      <c r="H120">
        <v>43.75</v>
      </c>
      <c r="I120">
        <v>26</v>
      </c>
      <c r="J120">
        <v>1.63</v>
      </c>
      <c r="K120">
        <v>0</v>
      </c>
      <c r="L120">
        <v>26</v>
      </c>
      <c r="M120">
        <v>6.25</v>
      </c>
      <c r="N120">
        <v>3.71</v>
      </c>
      <c r="O120">
        <v>1</v>
      </c>
      <c r="P120">
        <v>0</v>
      </c>
      <c r="Q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120"/>
  <sheetViews>
    <sheetView topLeftCell="A14" workbookViewId="0">
      <selection activeCell="C40" sqref="C4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145</v>
      </c>
      <c r="D6">
        <v>2</v>
      </c>
      <c r="E6">
        <v>171</v>
      </c>
      <c r="F6">
        <v>1249</v>
      </c>
      <c r="G6">
        <v>7.3</v>
      </c>
      <c r="H6">
        <v>13</v>
      </c>
      <c r="I6">
        <v>624.5</v>
      </c>
      <c r="J6">
        <v>2</v>
      </c>
      <c r="K6">
        <v>0</v>
      </c>
      <c r="L6">
        <v>0</v>
      </c>
    </row>
    <row r="7" spans="2:12" x14ac:dyDescent="0.2">
      <c r="B7">
        <v>2</v>
      </c>
      <c r="C7" t="s">
        <v>316</v>
      </c>
      <c r="D7">
        <v>3</v>
      </c>
      <c r="E7">
        <v>223</v>
      </c>
      <c r="F7">
        <v>1820</v>
      </c>
      <c r="G7">
        <v>8.16</v>
      </c>
      <c r="H7">
        <v>23</v>
      </c>
      <c r="I7">
        <v>606.66999999999996</v>
      </c>
      <c r="J7">
        <v>3</v>
      </c>
      <c r="K7">
        <v>0</v>
      </c>
      <c r="L7">
        <v>0</v>
      </c>
    </row>
    <row r="8" spans="2:12" x14ac:dyDescent="0.2">
      <c r="B8">
        <v>3</v>
      </c>
      <c r="C8" t="s">
        <v>147</v>
      </c>
      <c r="D8">
        <v>2</v>
      </c>
      <c r="E8">
        <v>139</v>
      </c>
      <c r="F8">
        <v>1144</v>
      </c>
      <c r="G8">
        <v>8.23</v>
      </c>
      <c r="H8">
        <v>11</v>
      </c>
      <c r="I8">
        <v>572</v>
      </c>
      <c r="J8">
        <v>2</v>
      </c>
      <c r="K8">
        <v>0</v>
      </c>
      <c r="L8">
        <v>0</v>
      </c>
    </row>
    <row r="9" spans="2:12" x14ac:dyDescent="0.2">
      <c r="B9">
        <v>4</v>
      </c>
      <c r="C9" t="s">
        <v>295</v>
      </c>
      <c r="D9">
        <v>2</v>
      </c>
      <c r="E9">
        <v>146</v>
      </c>
      <c r="F9">
        <v>1141</v>
      </c>
      <c r="G9">
        <v>7.82</v>
      </c>
      <c r="H9">
        <v>14</v>
      </c>
      <c r="I9">
        <v>570.5</v>
      </c>
      <c r="J9">
        <v>2</v>
      </c>
      <c r="K9">
        <v>0</v>
      </c>
      <c r="L9">
        <v>0</v>
      </c>
    </row>
    <row r="10" spans="2:12" x14ac:dyDescent="0.2">
      <c r="B10">
        <v>5</v>
      </c>
      <c r="C10" t="s">
        <v>12</v>
      </c>
      <c r="D10">
        <v>1</v>
      </c>
      <c r="E10">
        <v>88</v>
      </c>
      <c r="F10">
        <v>570</v>
      </c>
      <c r="G10">
        <v>6.48</v>
      </c>
      <c r="H10">
        <v>7</v>
      </c>
      <c r="I10">
        <v>570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390</v>
      </c>
      <c r="D11">
        <v>1</v>
      </c>
      <c r="E11">
        <v>82</v>
      </c>
      <c r="F11">
        <v>525</v>
      </c>
      <c r="G11">
        <v>6.4</v>
      </c>
      <c r="H11">
        <v>4</v>
      </c>
      <c r="I11">
        <v>525</v>
      </c>
      <c r="J11">
        <v>1</v>
      </c>
      <c r="K11">
        <v>0</v>
      </c>
      <c r="L11">
        <v>0</v>
      </c>
    </row>
    <row r="12" spans="2:12" x14ac:dyDescent="0.2">
      <c r="B12">
        <v>6</v>
      </c>
      <c r="C12" t="s">
        <v>307</v>
      </c>
      <c r="D12">
        <v>1</v>
      </c>
      <c r="E12">
        <v>85</v>
      </c>
      <c r="F12">
        <v>525</v>
      </c>
      <c r="G12">
        <v>6.18</v>
      </c>
      <c r="H12">
        <v>4</v>
      </c>
      <c r="I12">
        <v>525</v>
      </c>
      <c r="J12">
        <v>1</v>
      </c>
      <c r="K12">
        <v>0</v>
      </c>
      <c r="L12">
        <v>0</v>
      </c>
    </row>
    <row r="13" spans="2:12" x14ac:dyDescent="0.2">
      <c r="B13">
        <v>8</v>
      </c>
      <c r="C13" t="s">
        <v>317</v>
      </c>
      <c r="D13">
        <v>2</v>
      </c>
      <c r="E13">
        <v>155</v>
      </c>
      <c r="F13">
        <v>1034</v>
      </c>
      <c r="G13">
        <v>6.67</v>
      </c>
      <c r="H13">
        <v>10</v>
      </c>
      <c r="I13">
        <v>517</v>
      </c>
      <c r="J13">
        <v>2</v>
      </c>
      <c r="K13">
        <v>0</v>
      </c>
      <c r="L13">
        <v>0</v>
      </c>
    </row>
    <row r="14" spans="2:12" x14ac:dyDescent="0.2">
      <c r="B14">
        <v>9</v>
      </c>
      <c r="C14" t="s">
        <v>299</v>
      </c>
      <c r="D14">
        <v>2</v>
      </c>
      <c r="E14">
        <v>160</v>
      </c>
      <c r="F14">
        <v>1033</v>
      </c>
      <c r="G14">
        <v>6.46</v>
      </c>
      <c r="H14">
        <v>11</v>
      </c>
      <c r="I14">
        <v>516.5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326</v>
      </c>
      <c r="D15">
        <v>2</v>
      </c>
      <c r="E15">
        <v>148</v>
      </c>
      <c r="F15">
        <v>998</v>
      </c>
      <c r="G15">
        <v>6.74</v>
      </c>
      <c r="H15">
        <v>10</v>
      </c>
      <c r="I15">
        <v>499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348</v>
      </c>
      <c r="D16">
        <v>2</v>
      </c>
      <c r="E16">
        <v>143</v>
      </c>
      <c r="F16">
        <v>978</v>
      </c>
      <c r="G16">
        <v>6.84</v>
      </c>
      <c r="H16">
        <v>12</v>
      </c>
      <c r="I16">
        <v>489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337</v>
      </c>
      <c r="D17">
        <v>1</v>
      </c>
      <c r="E17">
        <v>78</v>
      </c>
      <c r="F17">
        <v>486</v>
      </c>
      <c r="G17">
        <v>6.23</v>
      </c>
      <c r="H17">
        <v>5</v>
      </c>
      <c r="I17">
        <v>486</v>
      </c>
      <c r="J17">
        <v>1</v>
      </c>
      <c r="K17">
        <v>0</v>
      </c>
      <c r="L17">
        <v>0</v>
      </c>
    </row>
    <row r="18" spans="2:12" x14ac:dyDescent="0.2">
      <c r="B18">
        <v>13</v>
      </c>
      <c r="C18" t="s">
        <v>304</v>
      </c>
      <c r="D18">
        <v>3</v>
      </c>
      <c r="E18">
        <v>215</v>
      </c>
      <c r="F18">
        <v>1383</v>
      </c>
      <c r="G18">
        <v>6.43</v>
      </c>
      <c r="H18">
        <v>16</v>
      </c>
      <c r="I18">
        <v>461</v>
      </c>
      <c r="J18">
        <v>3</v>
      </c>
      <c r="K18">
        <v>0</v>
      </c>
      <c r="L18">
        <v>0</v>
      </c>
    </row>
    <row r="19" spans="2:12" x14ac:dyDescent="0.2">
      <c r="B19">
        <v>13</v>
      </c>
      <c r="C19" t="s">
        <v>324</v>
      </c>
      <c r="D19">
        <v>2</v>
      </c>
      <c r="E19">
        <v>152</v>
      </c>
      <c r="F19">
        <v>922</v>
      </c>
      <c r="G19">
        <v>6.07</v>
      </c>
      <c r="H19">
        <v>9</v>
      </c>
      <c r="I19">
        <v>461</v>
      </c>
      <c r="J19">
        <v>2</v>
      </c>
      <c r="K19">
        <v>0</v>
      </c>
      <c r="L19">
        <v>0</v>
      </c>
    </row>
    <row r="20" spans="2:12" x14ac:dyDescent="0.2">
      <c r="B20">
        <v>15</v>
      </c>
      <c r="C20" t="s">
        <v>309</v>
      </c>
      <c r="D20">
        <v>3</v>
      </c>
      <c r="E20">
        <v>241</v>
      </c>
      <c r="F20">
        <v>1382</v>
      </c>
      <c r="G20">
        <v>5.73</v>
      </c>
      <c r="H20">
        <v>15</v>
      </c>
      <c r="I20">
        <v>460.67</v>
      </c>
      <c r="J20">
        <v>2</v>
      </c>
      <c r="K20">
        <v>1</v>
      </c>
      <c r="L20">
        <v>0</v>
      </c>
    </row>
    <row r="21" spans="2:12" x14ac:dyDescent="0.2">
      <c r="B21">
        <v>16</v>
      </c>
      <c r="C21" t="s">
        <v>375</v>
      </c>
      <c r="D21">
        <v>3</v>
      </c>
      <c r="E21">
        <v>256</v>
      </c>
      <c r="F21">
        <v>1328</v>
      </c>
      <c r="G21">
        <v>5.19</v>
      </c>
      <c r="H21">
        <v>10</v>
      </c>
      <c r="I21">
        <v>442.67</v>
      </c>
      <c r="J21">
        <v>0</v>
      </c>
      <c r="K21">
        <v>3</v>
      </c>
      <c r="L21">
        <v>0</v>
      </c>
    </row>
    <row r="22" spans="2:12" x14ac:dyDescent="0.2">
      <c r="B22">
        <v>17</v>
      </c>
      <c r="C22" t="s">
        <v>338</v>
      </c>
      <c r="D22">
        <v>2</v>
      </c>
      <c r="E22">
        <v>133</v>
      </c>
      <c r="F22">
        <v>885</v>
      </c>
      <c r="G22">
        <v>6.65</v>
      </c>
      <c r="H22">
        <v>9</v>
      </c>
      <c r="I22">
        <v>442.5</v>
      </c>
      <c r="J22">
        <v>1</v>
      </c>
      <c r="K22">
        <v>1</v>
      </c>
      <c r="L22">
        <v>0</v>
      </c>
    </row>
    <row r="23" spans="2:12" x14ac:dyDescent="0.2">
      <c r="B23">
        <v>18</v>
      </c>
      <c r="C23" t="s">
        <v>319</v>
      </c>
      <c r="D23">
        <v>2</v>
      </c>
      <c r="E23">
        <v>159</v>
      </c>
      <c r="F23">
        <v>881</v>
      </c>
      <c r="G23">
        <v>5.54</v>
      </c>
      <c r="H23">
        <v>9</v>
      </c>
      <c r="I23">
        <v>440.5</v>
      </c>
      <c r="J23">
        <v>2</v>
      </c>
      <c r="K23">
        <v>0</v>
      </c>
      <c r="L23">
        <v>0</v>
      </c>
    </row>
    <row r="24" spans="2:12" x14ac:dyDescent="0.2">
      <c r="B24">
        <v>19</v>
      </c>
      <c r="C24" t="s">
        <v>330</v>
      </c>
      <c r="D24">
        <v>2</v>
      </c>
      <c r="E24">
        <v>151</v>
      </c>
      <c r="F24">
        <v>880</v>
      </c>
      <c r="G24">
        <v>5.83</v>
      </c>
      <c r="H24">
        <v>6</v>
      </c>
      <c r="I24">
        <v>440</v>
      </c>
      <c r="J24">
        <v>1</v>
      </c>
      <c r="K24">
        <v>1</v>
      </c>
      <c r="L24">
        <v>0</v>
      </c>
    </row>
    <row r="25" spans="2:12" x14ac:dyDescent="0.2">
      <c r="B25">
        <v>20</v>
      </c>
      <c r="C25" t="s">
        <v>383</v>
      </c>
      <c r="D25">
        <v>2</v>
      </c>
      <c r="E25">
        <v>130</v>
      </c>
      <c r="F25">
        <v>873</v>
      </c>
      <c r="G25">
        <v>6.72</v>
      </c>
      <c r="H25">
        <v>4</v>
      </c>
      <c r="I25">
        <v>436.5</v>
      </c>
      <c r="J25">
        <v>0</v>
      </c>
      <c r="K25">
        <v>2</v>
      </c>
      <c r="L25">
        <v>0</v>
      </c>
    </row>
    <row r="26" spans="2:12" x14ac:dyDescent="0.2">
      <c r="B26">
        <v>21</v>
      </c>
      <c r="C26" t="s">
        <v>341</v>
      </c>
      <c r="D26">
        <v>1</v>
      </c>
      <c r="E26">
        <v>77</v>
      </c>
      <c r="F26">
        <v>426</v>
      </c>
      <c r="G26">
        <v>5.53</v>
      </c>
      <c r="H26">
        <v>5</v>
      </c>
      <c r="I26">
        <v>426</v>
      </c>
      <c r="J26">
        <v>1</v>
      </c>
      <c r="K26">
        <v>0</v>
      </c>
      <c r="L26">
        <v>0</v>
      </c>
    </row>
    <row r="27" spans="2:12" x14ac:dyDescent="0.2">
      <c r="B27">
        <v>22</v>
      </c>
      <c r="C27" t="s">
        <v>320</v>
      </c>
      <c r="D27">
        <v>1</v>
      </c>
      <c r="E27">
        <v>75</v>
      </c>
      <c r="F27">
        <v>425</v>
      </c>
      <c r="G27">
        <v>5.67</v>
      </c>
      <c r="H27">
        <v>5</v>
      </c>
      <c r="I27">
        <v>425</v>
      </c>
      <c r="J27">
        <v>1</v>
      </c>
      <c r="K27">
        <v>0</v>
      </c>
      <c r="L27">
        <v>0</v>
      </c>
    </row>
    <row r="28" spans="2:12" x14ac:dyDescent="0.2">
      <c r="B28">
        <v>23</v>
      </c>
      <c r="C28" t="s">
        <v>336</v>
      </c>
      <c r="D28">
        <v>3</v>
      </c>
      <c r="E28">
        <v>188</v>
      </c>
      <c r="F28">
        <v>1253</v>
      </c>
      <c r="G28">
        <v>6.66</v>
      </c>
      <c r="H28">
        <v>15</v>
      </c>
      <c r="I28">
        <v>417.67</v>
      </c>
      <c r="J28">
        <v>3</v>
      </c>
      <c r="K28">
        <v>0</v>
      </c>
      <c r="L28">
        <v>0</v>
      </c>
    </row>
    <row r="29" spans="2:12" x14ac:dyDescent="0.2">
      <c r="B29">
        <v>24</v>
      </c>
      <c r="C29" t="s">
        <v>352</v>
      </c>
      <c r="D29">
        <v>2</v>
      </c>
      <c r="E29">
        <v>159</v>
      </c>
      <c r="F29">
        <v>834</v>
      </c>
      <c r="G29">
        <v>5.25</v>
      </c>
      <c r="H29">
        <v>4</v>
      </c>
      <c r="I29">
        <v>417</v>
      </c>
      <c r="J29">
        <v>2</v>
      </c>
      <c r="K29">
        <v>0</v>
      </c>
      <c r="L29">
        <v>0</v>
      </c>
    </row>
    <row r="30" spans="2:12" x14ac:dyDescent="0.2">
      <c r="B30">
        <v>25</v>
      </c>
      <c r="C30" t="s">
        <v>149</v>
      </c>
      <c r="D30">
        <v>2</v>
      </c>
      <c r="E30">
        <v>127</v>
      </c>
      <c r="F30">
        <v>833</v>
      </c>
      <c r="G30">
        <v>6.56</v>
      </c>
      <c r="H30">
        <v>9</v>
      </c>
      <c r="I30">
        <v>416.5</v>
      </c>
      <c r="J30">
        <v>1</v>
      </c>
      <c r="K30">
        <v>1</v>
      </c>
      <c r="L30">
        <v>0</v>
      </c>
    </row>
    <row r="31" spans="2:12" x14ac:dyDescent="0.2">
      <c r="B31">
        <v>26</v>
      </c>
      <c r="C31" t="s">
        <v>354</v>
      </c>
      <c r="D31">
        <v>2</v>
      </c>
      <c r="E31">
        <v>154</v>
      </c>
      <c r="F31">
        <v>823</v>
      </c>
      <c r="G31">
        <v>5.34</v>
      </c>
      <c r="H31">
        <v>6</v>
      </c>
      <c r="I31">
        <v>411.5</v>
      </c>
      <c r="J31">
        <v>1</v>
      </c>
      <c r="K31">
        <v>1</v>
      </c>
      <c r="L31">
        <v>0</v>
      </c>
    </row>
    <row r="32" spans="2:12" x14ac:dyDescent="0.2">
      <c r="B32">
        <v>27</v>
      </c>
      <c r="C32" t="s">
        <v>328</v>
      </c>
      <c r="D32">
        <v>1</v>
      </c>
      <c r="E32">
        <v>98</v>
      </c>
      <c r="F32">
        <v>411</v>
      </c>
      <c r="G32">
        <v>4.1900000000000004</v>
      </c>
      <c r="H32">
        <v>5</v>
      </c>
      <c r="I32">
        <v>411</v>
      </c>
      <c r="J32">
        <v>1</v>
      </c>
      <c r="K32">
        <v>0</v>
      </c>
      <c r="L32">
        <v>0</v>
      </c>
    </row>
    <row r="33" spans="2:12" x14ac:dyDescent="0.2">
      <c r="B33">
        <v>28</v>
      </c>
      <c r="C33" t="s">
        <v>297</v>
      </c>
      <c r="D33">
        <v>3</v>
      </c>
      <c r="E33">
        <v>201</v>
      </c>
      <c r="F33">
        <v>1227</v>
      </c>
      <c r="G33">
        <v>6.1</v>
      </c>
      <c r="H33">
        <v>15</v>
      </c>
      <c r="I33">
        <v>409</v>
      </c>
      <c r="J33">
        <v>3</v>
      </c>
      <c r="K33">
        <v>0</v>
      </c>
      <c r="L33">
        <v>0</v>
      </c>
    </row>
    <row r="34" spans="2:12" x14ac:dyDescent="0.2">
      <c r="B34">
        <v>29</v>
      </c>
      <c r="C34" t="s">
        <v>327</v>
      </c>
      <c r="D34">
        <v>2</v>
      </c>
      <c r="E34">
        <v>131</v>
      </c>
      <c r="F34">
        <v>815</v>
      </c>
      <c r="G34">
        <v>6.22</v>
      </c>
      <c r="H34">
        <v>2</v>
      </c>
      <c r="I34">
        <v>407.5</v>
      </c>
      <c r="J34">
        <v>1</v>
      </c>
      <c r="K34">
        <v>1</v>
      </c>
      <c r="L34">
        <v>0</v>
      </c>
    </row>
    <row r="35" spans="2:12" x14ac:dyDescent="0.2">
      <c r="B35">
        <v>30</v>
      </c>
      <c r="C35" t="s">
        <v>339</v>
      </c>
      <c r="D35">
        <v>2</v>
      </c>
      <c r="E35">
        <v>134</v>
      </c>
      <c r="F35">
        <v>814</v>
      </c>
      <c r="G35">
        <v>6.07</v>
      </c>
      <c r="H35">
        <v>10</v>
      </c>
      <c r="I35">
        <v>407</v>
      </c>
      <c r="J35">
        <v>1</v>
      </c>
      <c r="K35">
        <v>1</v>
      </c>
      <c r="L35">
        <v>0</v>
      </c>
    </row>
    <row r="36" spans="2:12" x14ac:dyDescent="0.2">
      <c r="B36">
        <v>31</v>
      </c>
      <c r="C36" t="s">
        <v>321</v>
      </c>
      <c r="D36">
        <v>2</v>
      </c>
      <c r="E36">
        <v>153</v>
      </c>
      <c r="F36">
        <v>803</v>
      </c>
      <c r="G36">
        <v>5.25</v>
      </c>
      <c r="H36">
        <v>7</v>
      </c>
      <c r="I36">
        <v>401.5</v>
      </c>
      <c r="J36">
        <v>1</v>
      </c>
      <c r="K36">
        <v>1</v>
      </c>
      <c r="L36">
        <v>0</v>
      </c>
    </row>
    <row r="37" spans="2:12" x14ac:dyDescent="0.2">
      <c r="B37">
        <v>32</v>
      </c>
      <c r="C37" t="s">
        <v>377</v>
      </c>
      <c r="D37">
        <v>2</v>
      </c>
      <c r="E37">
        <v>143</v>
      </c>
      <c r="F37">
        <v>797</v>
      </c>
      <c r="G37">
        <v>5.57</v>
      </c>
      <c r="H37">
        <v>8</v>
      </c>
      <c r="I37">
        <v>398.5</v>
      </c>
      <c r="J37">
        <v>1</v>
      </c>
      <c r="K37">
        <v>1</v>
      </c>
      <c r="L37">
        <v>0</v>
      </c>
    </row>
    <row r="38" spans="2:12" x14ac:dyDescent="0.2">
      <c r="B38">
        <v>33</v>
      </c>
      <c r="C38" t="s">
        <v>363</v>
      </c>
      <c r="D38">
        <v>2</v>
      </c>
      <c r="E38">
        <v>149</v>
      </c>
      <c r="F38">
        <v>792</v>
      </c>
      <c r="G38">
        <v>5.32</v>
      </c>
      <c r="H38">
        <v>4</v>
      </c>
      <c r="I38">
        <v>396</v>
      </c>
      <c r="J38">
        <v>0</v>
      </c>
      <c r="K38">
        <v>2</v>
      </c>
      <c r="L38">
        <v>0</v>
      </c>
    </row>
    <row r="39" spans="2:12" x14ac:dyDescent="0.2">
      <c r="B39">
        <v>34</v>
      </c>
      <c r="C39" t="s">
        <v>298</v>
      </c>
      <c r="D39">
        <v>2</v>
      </c>
      <c r="E39">
        <v>143</v>
      </c>
      <c r="F39">
        <v>790</v>
      </c>
      <c r="G39">
        <v>5.52</v>
      </c>
      <c r="H39">
        <v>7</v>
      </c>
      <c r="I39">
        <v>395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305</v>
      </c>
      <c r="D40">
        <v>3</v>
      </c>
      <c r="E40">
        <v>204</v>
      </c>
      <c r="F40">
        <v>1181</v>
      </c>
      <c r="G40">
        <v>5.79</v>
      </c>
      <c r="H40">
        <v>9</v>
      </c>
      <c r="I40">
        <v>393.67</v>
      </c>
      <c r="J40">
        <v>1</v>
      </c>
      <c r="K40">
        <v>2</v>
      </c>
      <c r="L40">
        <v>0</v>
      </c>
    </row>
    <row r="41" spans="2:12" x14ac:dyDescent="0.2">
      <c r="B41">
        <v>36</v>
      </c>
      <c r="C41" t="s">
        <v>308</v>
      </c>
      <c r="D41">
        <v>1</v>
      </c>
      <c r="E41">
        <v>73</v>
      </c>
      <c r="F41">
        <v>392</v>
      </c>
      <c r="G41">
        <v>5.37</v>
      </c>
      <c r="H41">
        <v>5</v>
      </c>
      <c r="I41">
        <v>392</v>
      </c>
      <c r="J41">
        <v>1</v>
      </c>
      <c r="K41">
        <v>0</v>
      </c>
      <c r="L41">
        <v>0</v>
      </c>
    </row>
    <row r="42" spans="2:12" x14ac:dyDescent="0.2">
      <c r="B42">
        <v>37</v>
      </c>
      <c r="C42" t="s">
        <v>154</v>
      </c>
      <c r="D42">
        <v>2</v>
      </c>
      <c r="E42">
        <v>126</v>
      </c>
      <c r="F42">
        <v>779</v>
      </c>
      <c r="G42">
        <v>6.18</v>
      </c>
      <c r="H42">
        <v>7</v>
      </c>
      <c r="I42">
        <v>389.5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353</v>
      </c>
      <c r="D43">
        <v>2</v>
      </c>
      <c r="E43">
        <v>158</v>
      </c>
      <c r="F43">
        <v>778</v>
      </c>
      <c r="G43">
        <v>4.92</v>
      </c>
      <c r="H43">
        <v>5</v>
      </c>
      <c r="I43">
        <v>389</v>
      </c>
      <c r="J43">
        <v>1</v>
      </c>
      <c r="K43">
        <v>1</v>
      </c>
      <c r="L43">
        <v>0</v>
      </c>
    </row>
    <row r="44" spans="2:12" x14ac:dyDescent="0.2">
      <c r="B44">
        <v>39</v>
      </c>
      <c r="C44" t="s">
        <v>302</v>
      </c>
      <c r="D44">
        <v>3</v>
      </c>
      <c r="E44">
        <v>223</v>
      </c>
      <c r="F44">
        <v>1163</v>
      </c>
      <c r="G44">
        <v>5.22</v>
      </c>
      <c r="H44">
        <v>11</v>
      </c>
      <c r="I44">
        <v>387.67</v>
      </c>
      <c r="J44">
        <v>3</v>
      </c>
      <c r="K44">
        <v>0</v>
      </c>
      <c r="L44">
        <v>0</v>
      </c>
    </row>
    <row r="45" spans="2:12" x14ac:dyDescent="0.2">
      <c r="B45">
        <v>40</v>
      </c>
      <c r="C45" t="s">
        <v>294</v>
      </c>
      <c r="D45">
        <v>2</v>
      </c>
      <c r="E45">
        <v>163</v>
      </c>
      <c r="F45">
        <v>775</v>
      </c>
      <c r="G45">
        <v>4.75</v>
      </c>
      <c r="H45">
        <v>6</v>
      </c>
      <c r="I45">
        <v>387.5</v>
      </c>
      <c r="J45">
        <v>1</v>
      </c>
      <c r="K45">
        <v>1</v>
      </c>
      <c r="L45">
        <v>0</v>
      </c>
    </row>
    <row r="46" spans="2:12" x14ac:dyDescent="0.2">
      <c r="B46">
        <v>41</v>
      </c>
      <c r="C46" t="s">
        <v>329</v>
      </c>
      <c r="D46">
        <v>2</v>
      </c>
      <c r="E46">
        <v>145</v>
      </c>
      <c r="F46">
        <v>772</v>
      </c>
      <c r="G46">
        <v>5.32</v>
      </c>
      <c r="H46">
        <v>8</v>
      </c>
      <c r="I46">
        <v>386</v>
      </c>
      <c r="J46">
        <v>2</v>
      </c>
      <c r="K46">
        <v>0</v>
      </c>
      <c r="L46">
        <v>0</v>
      </c>
    </row>
    <row r="47" spans="2:12" x14ac:dyDescent="0.2">
      <c r="B47">
        <v>42</v>
      </c>
      <c r="C47" t="s">
        <v>290</v>
      </c>
      <c r="D47">
        <v>2</v>
      </c>
      <c r="E47">
        <v>132</v>
      </c>
      <c r="F47">
        <v>770</v>
      </c>
      <c r="G47">
        <v>5.83</v>
      </c>
      <c r="H47">
        <v>10</v>
      </c>
      <c r="I47">
        <v>385</v>
      </c>
      <c r="J47">
        <v>2</v>
      </c>
      <c r="K47">
        <v>0</v>
      </c>
      <c r="L47">
        <v>0</v>
      </c>
    </row>
    <row r="48" spans="2:12" x14ac:dyDescent="0.2">
      <c r="B48">
        <v>43</v>
      </c>
      <c r="C48" t="s">
        <v>301</v>
      </c>
      <c r="D48">
        <v>2</v>
      </c>
      <c r="E48">
        <v>140</v>
      </c>
      <c r="F48">
        <v>766</v>
      </c>
      <c r="G48">
        <v>5.47</v>
      </c>
      <c r="H48">
        <v>7</v>
      </c>
      <c r="I48">
        <v>383</v>
      </c>
      <c r="J48">
        <v>2</v>
      </c>
      <c r="K48">
        <v>0</v>
      </c>
      <c r="L48">
        <v>0</v>
      </c>
    </row>
    <row r="49" spans="2:12" x14ac:dyDescent="0.2">
      <c r="B49">
        <v>44</v>
      </c>
      <c r="C49" t="s">
        <v>382</v>
      </c>
      <c r="D49">
        <v>3</v>
      </c>
      <c r="E49">
        <v>206</v>
      </c>
      <c r="F49">
        <v>1143</v>
      </c>
      <c r="G49">
        <v>5.55</v>
      </c>
      <c r="H49">
        <v>7</v>
      </c>
      <c r="I49">
        <v>381</v>
      </c>
      <c r="J49">
        <v>0</v>
      </c>
      <c r="K49">
        <v>3</v>
      </c>
      <c r="L49">
        <v>0</v>
      </c>
    </row>
    <row r="50" spans="2:12" x14ac:dyDescent="0.2">
      <c r="B50">
        <v>45</v>
      </c>
      <c r="C50" t="s">
        <v>364</v>
      </c>
      <c r="D50">
        <v>2</v>
      </c>
      <c r="E50">
        <v>135</v>
      </c>
      <c r="F50">
        <v>755</v>
      </c>
      <c r="G50">
        <v>5.59</v>
      </c>
      <c r="H50">
        <v>6</v>
      </c>
      <c r="I50">
        <v>377.5</v>
      </c>
      <c r="J50">
        <v>1</v>
      </c>
      <c r="K50">
        <v>1</v>
      </c>
      <c r="L50">
        <v>0</v>
      </c>
    </row>
    <row r="51" spans="2:12" x14ac:dyDescent="0.2">
      <c r="B51">
        <v>46</v>
      </c>
      <c r="C51" t="s">
        <v>146</v>
      </c>
      <c r="D51">
        <v>2</v>
      </c>
      <c r="E51">
        <v>137</v>
      </c>
      <c r="F51">
        <v>753</v>
      </c>
      <c r="G51">
        <v>5.5</v>
      </c>
      <c r="H51">
        <v>3</v>
      </c>
      <c r="I51">
        <v>376.5</v>
      </c>
      <c r="J51">
        <v>0</v>
      </c>
      <c r="K51">
        <v>2</v>
      </c>
      <c r="L51">
        <v>0</v>
      </c>
    </row>
    <row r="52" spans="2:12" x14ac:dyDescent="0.2">
      <c r="B52">
        <v>47</v>
      </c>
      <c r="C52" t="s">
        <v>369</v>
      </c>
      <c r="D52">
        <v>2</v>
      </c>
      <c r="E52">
        <v>150</v>
      </c>
      <c r="F52">
        <v>751</v>
      </c>
      <c r="G52">
        <v>5.01</v>
      </c>
      <c r="H52">
        <v>5</v>
      </c>
      <c r="I52">
        <v>375.5</v>
      </c>
      <c r="J52">
        <v>0</v>
      </c>
      <c r="K52">
        <v>2</v>
      </c>
      <c r="L52">
        <v>0</v>
      </c>
    </row>
    <row r="53" spans="2:12" x14ac:dyDescent="0.2">
      <c r="B53">
        <v>48</v>
      </c>
      <c r="C53" t="s">
        <v>310</v>
      </c>
      <c r="D53">
        <v>2</v>
      </c>
      <c r="E53">
        <v>139</v>
      </c>
      <c r="F53">
        <v>747</v>
      </c>
      <c r="G53">
        <v>5.37</v>
      </c>
      <c r="H53">
        <v>6</v>
      </c>
      <c r="I53">
        <v>373.5</v>
      </c>
      <c r="J53">
        <v>1</v>
      </c>
      <c r="K53">
        <v>1</v>
      </c>
      <c r="L53">
        <v>0</v>
      </c>
    </row>
    <row r="54" spans="2:12" x14ac:dyDescent="0.2">
      <c r="B54">
        <v>49</v>
      </c>
      <c r="C54" t="s">
        <v>150</v>
      </c>
      <c r="D54">
        <v>2</v>
      </c>
      <c r="E54">
        <v>131</v>
      </c>
      <c r="F54">
        <v>738</v>
      </c>
      <c r="G54">
        <v>5.63</v>
      </c>
      <c r="H54">
        <v>5</v>
      </c>
      <c r="I54">
        <v>369</v>
      </c>
      <c r="J54">
        <v>0</v>
      </c>
      <c r="K54">
        <v>2</v>
      </c>
      <c r="L54">
        <v>0</v>
      </c>
    </row>
    <row r="55" spans="2:12" x14ac:dyDescent="0.2">
      <c r="B55">
        <v>50</v>
      </c>
      <c r="C55" t="s">
        <v>1</v>
      </c>
      <c r="D55">
        <v>1</v>
      </c>
      <c r="E55">
        <v>76</v>
      </c>
      <c r="F55">
        <v>367</v>
      </c>
      <c r="G55">
        <v>4.83</v>
      </c>
      <c r="H55">
        <v>3</v>
      </c>
      <c r="I55">
        <v>367</v>
      </c>
      <c r="J55">
        <v>1</v>
      </c>
      <c r="K55">
        <v>0</v>
      </c>
      <c r="L55">
        <v>0</v>
      </c>
    </row>
    <row r="56" spans="2:12" x14ac:dyDescent="0.2">
      <c r="B56">
        <v>51</v>
      </c>
      <c r="C56" t="s">
        <v>342</v>
      </c>
      <c r="D56">
        <v>2</v>
      </c>
      <c r="E56">
        <v>165</v>
      </c>
      <c r="F56">
        <v>733</v>
      </c>
      <c r="G56">
        <v>4.4400000000000004</v>
      </c>
      <c r="H56">
        <v>3</v>
      </c>
      <c r="I56">
        <v>366.5</v>
      </c>
      <c r="J56">
        <v>1</v>
      </c>
      <c r="K56">
        <v>1</v>
      </c>
      <c r="L56">
        <v>0</v>
      </c>
    </row>
    <row r="57" spans="2:12" x14ac:dyDescent="0.2">
      <c r="B57">
        <v>52</v>
      </c>
      <c r="C57" t="s">
        <v>289</v>
      </c>
      <c r="D57">
        <v>1</v>
      </c>
      <c r="E57">
        <v>73</v>
      </c>
      <c r="F57">
        <v>366</v>
      </c>
      <c r="G57">
        <v>5.01</v>
      </c>
      <c r="H57">
        <v>1</v>
      </c>
      <c r="I57">
        <v>366</v>
      </c>
      <c r="J57">
        <v>1</v>
      </c>
      <c r="K57">
        <v>0</v>
      </c>
      <c r="L57">
        <v>0</v>
      </c>
    </row>
    <row r="58" spans="2:12" x14ac:dyDescent="0.2">
      <c r="B58">
        <v>53</v>
      </c>
      <c r="C58" t="s">
        <v>4</v>
      </c>
      <c r="D58">
        <v>1</v>
      </c>
      <c r="E58">
        <v>61</v>
      </c>
      <c r="F58">
        <v>363</v>
      </c>
      <c r="G58">
        <v>5.95</v>
      </c>
      <c r="H58">
        <v>3</v>
      </c>
      <c r="I58">
        <v>363</v>
      </c>
      <c r="J58">
        <v>0</v>
      </c>
      <c r="K58">
        <v>1</v>
      </c>
      <c r="L58">
        <v>0</v>
      </c>
    </row>
    <row r="59" spans="2:12" x14ac:dyDescent="0.2">
      <c r="B59">
        <v>54</v>
      </c>
      <c r="C59" t="s">
        <v>300</v>
      </c>
      <c r="D59">
        <v>2</v>
      </c>
      <c r="E59">
        <v>155</v>
      </c>
      <c r="F59">
        <v>725</v>
      </c>
      <c r="G59">
        <v>4.68</v>
      </c>
      <c r="H59">
        <v>10</v>
      </c>
      <c r="I59">
        <v>362.5</v>
      </c>
      <c r="J59">
        <v>2</v>
      </c>
      <c r="K59">
        <v>0</v>
      </c>
      <c r="L59">
        <v>0</v>
      </c>
    </row>
    <row r="60" spans="2:12" x14ac:dyDescent="0.2">
      <c r="B60">
        <v>55</v>
      </c>
      <c r="C60" t="s">
        <v>344</v>
      </c>
      <c r="D60">
        <v>2</v>
      </c>
      <c r="E60">
        <v>149</v>
      </c>
      <c r="F60">
        <v>723</v>
      </c>
      <c r="G60">
        <v>4.8499999999999996</v>
      </c>
      <c r="H60">
        <v>10</v>
      </c>
      <c r="I60">
        <v>361.5</v>
      </c>
      <c r="J60">
        <v>2</v>
      </c>
      <c r="K60">
        <v>0</v>
      </c>
      <c r="L60">
        <v>0</v>
      </c>
    </row>
    <row r="61" spans="2:12" x14ac:dyDescent="0.2">
      <c r="B61">
        <v>56</v>
      </c>
      <c r="C61" t="s">
        <v>315</v>
      </c>
      <c r="D61">
        <v>2</v>
      </c>
      <c r="E61">
        <v>140</v>
      </c>
      <c r="F61">
        <v>722</v>
      </c>
      <c r="G61">
        <v>5.16</v>
      </c>
      <c r="H61">
        <v>8</v>
      </c>
      <c r="I61">
        <v>361</v>
      </c>
      <c r="J61">
        <v>2</v>
      </c>
      <c r="K61">
        <v>0</v>
      </c>
      <c r="L61">
        <v>0</v>
      </c>
    </row>
    <row r="62" spans="2:12" x14ac:dyDescent="0.2">
      <c r="B62">
        <v>56</v>
      </c>
      <c r="C62" t="s">
        <v>153</v>
      </c>
      <c r="D62">
        <v>1</v>
      </c>
      <c r="E62">
        <v>69</v>
      </c>
      <c r="F62">
        <v>361</v>
      </c>
      <c r="G62">
        <v>5.23</v>
      </c>
      <c r="H62">
        <v>5</v>
      </c>
      <c r="I62">
        <v>361</v>
      </c>
      <c r="J62">
        <v>1</v>
      </c>
      <c r="K62">
        <v>0</v>
      </c>
      <c r="L62">
        <v>0</v>
      </c>
    </row>
    <row r="63" spans="2:12" x14ac:dyDescent="0.2">
      <c r="B63">
        <v>58</v>
      </c>
      <c r="C63" t="s">
        <v>318</v>
      </c>
      <c r="D63">
        <v>2</v>
      </c>
      <c r="E63">
        <v>141</v>
      </c>
      <c r="F63">
        <v>721</v>
      </c>
      <c r="G63">
        <v>5.1100000000000003</v>
      </c>
      <c r="H63">
        <v>6</v>
      </c>
      <c r="I63">
        <v>360.5</v>
      </c>
      <c r="J63">
        <v>2</v>
      </c>
      <c r="K63">
        <v>0</v>
      </c>
      <c r="L63">
        <v>0</v>
      </c>
    </row>
    <row r="64" spans="2:12" x14ac:dyDescent="0.2">
      <c r="B64">
        <v>59</v>
      </c>
      <c r="C64" t="s">
        <v>148</v>
      </c>
      <c r="D64">
        <v>2</v>
      </c>
      <c r="E64">
        <v>171</v>
      </c>
      <c r="F64">
        <v>717</v>
      </c>
      <c r="G64">
        <v>4.1900000000000004</v>
      </c>
      <c r="H64">
        <v>3</v>
      </c>
      <c r="I64">
        <v>358.5</v>
      </c>
      <c r="J64">
        <v>1</v>
      </c>
      <c r="K64">
        <v>1</v>
      </c>
      <c r="L64">
        <v>0</v>
      </c>
    </row>
    <row r="65" spans="2:12" x14ac:dyDescent="0.2">
      <c r="B65">
        <v>59</v>
      </c>
      <c r="C65" t="s">
        <v>156</v>
      </c>
      <c r="D65">
        <v>2</v>
      </c>
      <c r="E65">
        <v>159</v>
      </c>
      <c r="F65">
        <v>717</v>
      </c>
      <c r="G65">
        <v>4.51</v>
      </c>
      <c r="H65">
        <v>7</v>
      </c>
      <c r="I65">
        <v>358.5</v>
      </c>
      <c r="J65">
        <v>1</v>
      </c>
      <c r="K65">
        <v>1</v>
      </c>
      <c r="L65">
        <v>0</v>
      </c>
    </row>
    <row r="66" spans="2:12" x14ac:dyDescent="0.2">
      <c r="B66">
        <v>61</v>
      </c>
      <c r="C66" t="s">
        <v>333</v>
      </c>
      <c r="D66">
        <v>2</v>
      </c>
      <c r="E66">
        <v>140</v>
      </c>
      <c r="F66">
        <v>716</v>
      </c>
      <c r="G66">
        <v>5.1100000000000003</v>
      </c>
      <c r="H66">
        <v>7</v>
      </c>
      <c r="I66">
        <v>358</v>
      </c>
      <c r="J66">
        <v>2</v>
      </c>
      <c r="K66">
        <v>0</v>
      </c>
      <c r="L66">
        <v>0</v>
      </c>
    </row>
    <row r="67" spans="2:12" x14ac:dyDescent="0.2">
      <c r="B67">
        <v>62</v>
      </c>
      <c r="C67" t="s">
        <v>314</v>
      </c>
      <c r="D67">
        <v>1</v>
      </c>
      <c r="E67">
        <v>63</v>
      </c>
      <c r="F67">
        <v>353</v>
      </c>
      <c r="G67">
        <v>5.6</v>
      </c>
      <c r="H67">
        <v>4</v>
      </c>
      <c r="I67">
        <v>353</v>
      </c>
      <c r="J67">
        <v>1</v>
      </c>
      <c r="K67">
        <v>0</v>
      </c>
      <c r="L67">
        <v>0</v>
      </c>
    </row>
    <row r="68" spans="2:12" x14ac:dyDescent="0.2">
      <c r="B68">
        <v>63</v>
      </c>
      <c r="C68" t="s">
        <v>374</v>
      </c>
      <c r="D68">
        <v>2</v>
      </c>
      <c r="E68">
        <v>145</v>
      </c>
      <c r="F68">
        <v>695</v>
      </c>
      <c r="G68">
        <v>4.79</v>
      </c>
      <c r="H68">
        <v>3</v>
      </c>
      <c r="I68">
        <v>347.5</v>
      </c>
      <c r="J68">
        <v>1</v>
      </c>
      <c r="K68">
        <v>1</v>
      </c>
      <c r="L68">
        <v>0</v>
      </c>
    </row>
    <row r="69" spans="2:12" x14ac:dyDescent="0.2">
      <c r="B69">
        <v>64</v>
      </c>
      <c r="C69" t="s">
        <v>291</v>
      </c>
      <c r="D69">
        <v>3</v>
      </c>
      <c r="E69">
        <v>205</v>
      </c>
      <c r="F69">
        <v>1037</v>
      </c>
      <c r="G69">
        <v>5.0599999999999996</v>
      </c>
      <c r="H69">
        <v>12</v>
      </c>
      <c r="I69">
        <v>345.67</v>
      </c>
      <c r="J69">
        <v>3</v>
      </c>
      <c r="K69">
        <v>0</v>
      </c>
      <c r="L69">
        <v>0</v>
      </c>
    </row>
    <row r="70" spans="2:12" x14ac:dyDescent="0.2">
      <c r="B70">
        <v>65</v>
      </c>
      <c r="C70" t="s">
        <v>158</v>
      </c>
      <c r="D70">
        <v>2</v>
      </c>
      <c r="E70">
        <v>133</v>
      </c>
      <c r="F70">
        <v>685</v>
      </c>
      <c r="G70">
        <v>5.15</v>
      </c>
      <c r="H70">
        <v>3</v>
      </c>
      <c r="I70">
        <v>342.5</v>
      </c>
      <c r="J70">
        <v>0</v>
      </c>
      <c r="K70">
        <v>2</v>
      </c>
      <c r="L70">
        <v>0</v>
      </c>
    </row>
    <row r="71" spans="2:12" x14ac:dyDescent="0.2">
      <c r="B71">
        <v>66</v>
      </c>
      <c r="C71" t="s">
        <v>152</v>
      </c>
      <c r="D71">
        <v>2</v>
      </c>
      <c r="E71">
        <v>127</v>
      </c>
      <c r="F71">
        <v>675</v>
      </c>
      <c r="G71">
        <v>5.31</v>
      </c>
      <c r="H71">
        <v>4</v>
      </c>
      <c r="I71">
        <v>337.5</v>
      </c>
      <c r="J71">
        <v>1</v>
      </c>
      <c r="K71">
        <v>1</v>
      </c>
      <c r="L71">
        <v>0</v>
      </c>
    </row>
    <row r="72" spans="2:12" x14ac:dyDescent="0.2">
      <c r="B72">
        <v>67</v>
      </c>
      <c r="C72" t="s">
        <v>347</v>
      </c>
      <c r="D72">
        <v>1</v>
      </c>
      <c r="E72">
        <v>63</v>
      </c>
      <c r="F72">
        <v>337</v>
      </c>
      <c r="G72">
        <v>5.35</v>
      </c>
      <c r="H72">
        <v>6</v>
      </c>
      <c r="I72">
        <v>337</v>
      </c>
      <c r="J72">
        <v>1</v>
      </c>
      <c r="K72">
        <v>0</v>
      </c>
      <c r="L72">
        <v>0</v>
      </c>
    </row>
    <row r="73" spans="2:12" x14ac:dyDescent="0.2">
      <c r="B73">
        <v>68</v>
      </c>
      <c r="C73" t="s">
        <v>159</v>
      </c>
      <c r="D73">
        <v>1</v>
      </c>
      <c r="E73">
        <v>76</v>
      </c>
      <c r="F73">
        <v>334</v>
      </c>
      <c r="G73">
        <v>4.3899999999999997</v>
      </c>
      <c r="H73">
        <v>2</v>
      </c>
      <c r="I73">
        <v>334</v>
      </c>
      <c r="J73">
        <v>1</v>
      </c>
      <c r="K73">
        <v>0</v>
      </c>
      <c r="L73">
        <v>0</v>
      </c>
    </row>
    <row r="74" spans="2:12" x14ac:dyDescent="0.2">
      <c r="B74">
        <v>69</v>
      </c>
      <c r="C74" t="s">
        <v>362</v>
      </c>
      <c r="D74">
        <v>2</v>
      </c>
      <c r="E74">
        <v>156</v>
      </c>
      <c r="F74">
        <v>666</v>
      </c>
      <c r="G74">
        <v>4.2699999999999996</v>
      </c>
      <c r="H74">
        <v>5</v>
      </c>
      <c r="I74">
        <v>333</v>
      </c>
      <c r="J74">
        <v>2</v>
      </c>
      <c r="K74">
        <v>0</v>
      </c>
      <c r="L74">
        <v>0</v>
      </c>
    </row>
    <row r="75" spans="2:12" x14ac:dyDescent="0.2">
      <c r="B75">
        <v>69</v>
      </c>
      <c r="C75" t="s">
        <v>340</v>
      </c>
      <c r="D75">
        <v>2</v>
      </c>
      <c r="E75">
        <v>155</v>
      </c>
      <c r="F75">
        <v>666</v>
      </c>
      <c r="G75">
        <v>4.3</v>
      </c>
      <c r="H75">
        <v>3</v>
      </c>
      <c r="I75">
        <v>333</v>
      </c>
      <c r="J75">
        <v>1</v>
      </c>
      <c r="K75">
        <v>1</v>
      </c>
      <c r="L75">
        <v>0</v>
      </c>
    </row>
    <row r="76" spans="2:12" x14ac:dyDescent="0.2">
      <c r="B76">
        <v>71</v>
      </c>
      <c r="C76" t="s">
        <v>358</v>
      </c>
      <c r="D76">
        <v>2</v>
      </c>
      <c r="E76">
        <v>131</v>
      </c>
      <c r="F76">
        <v>660</v>
      </c>
      <c r="G76">
        <v>5.04</v>
      </c>
      <c r="H76">
        <v>6</v>
      </c>
      <c r="I76">
        <v>330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387</v>
      </c>
      <c r="D77">
        <v>2</v>
      </c>
      <c r="E77">
        <v>145</v>
      </c>
      <c r="F77">
        <v>659</v>
      </c>
      <c r="G77">
        <v>4.54</v>
      </c>
      <c r="H77">
        <v>8</v>
      </c>
      <c r="I77">
        <v>329.5</v>
      </c>
      <c r="J77">
        <v>2</v>
      </c>
      <c r="K77">
        <v>0</v>
      </c>
      <c r="L77">
        <v>0</v>
      </c>
    </row>
    <row r="78" spans="2:12" x14ac:dyDescent="0.2">
      <c r="B78">
        <v>73</v>
      </c>
      <c r="C78" t="s">
        <v>331</v>
      </c>
      <c r="D78">
        <v>2</v>
      </c>
      <c r="E78">
        <v>145</v>
      </c>
      <c r="F78">
        <v>658</v>
      </c>
      <c r="G78">
        <v>4.54</v>
      </c>
      <c r="H78">
        <v>4</v>
      </c>
      <c r="I78">
        <v>329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359</v>
      </c>
      <c r="D79">
        <v>2</v>
      </c>
      <c r="E79">
        <v>147</v>
      </c>
      <c r="F79">
        <v>655</v>
      </c>
      <c r="G79">
        <v>4.46</v>
      </c>
      <c r="H79">
        <v>6</v>
      </c>
      <c r="I79">
        <v>327.5</v>
      </c>
      <c r="J79">
        <v>1</v>
      </c>
      <c r="K79">
        <v>1</v>
      </c>
      <c r="L79">
        <v>0</v>
      </c>
    </row>
    <row r="80" spans="2:12" x14ac:dyDescent="0.2">
      <c r="B80">
        <v>75</v>
      </c>
      <c r="C80" t="s">
        <v>292</v>
      </c>
      <c r="D80">
        <v>2</v>
      </c>
      <c r="E80">
        <v>138</v>
      </c>
      <c r="F80">
        <v>652</v>
      </c>
      <c r="G80">
        <v>4.72</v>
      </c>
      <c r="H80">
        <v>5</v>
      </c>
      <c r="I80">
        <v>326</v>
      </c>
      <c r="J80">
        <v>2</v>
      </c>
      <c r="K80">
        <v>0</v>
      </c>
      <c r="L80">
        <v>0</v>
      </c>
    </row>
    <row r="81" spans="2:12" x14ac:dyDescent="0.2">
      <c r="B81">
        <v>76</v>
      </c>
      <c r="C81" t="s">
        <v>306</v>
      </c>
      <c r="D81">
        <v>1</v>
      </c>
      <c r="E81">
        <v>64</v>
      </c>
      <c r="F81">
        <v>323</v>
      </c>
      <c r="G81">
        <v>5.05</v>
      </c>
      <c r="H81">
        <v>1</v>
      </c>
      <c r="I81">
        <v>323</v>
      </c>
      <c r="J81">
        <v>0</v>
      </c>
      <c r="K81">
        <v>1</v>
      </c>
      <c r="L81">
        <v>0</v>
      </c>
    </row>
    <row r="82" spans="2:12" x14ac:dyDescent="0.2">
      <c r="B82">
        <v>77</v>
      </c>
      <c r="C82" t="s">
        <v>346</v>
      </c>
      <c r="D82">
        <v>2</v>
      </c>
      <c r="E82">
        <v>134</v>
      </c>
      <c r="F82">
        <v>641</v>
      </c>
      <c r="G82">
        <v>4.78</v>
      </c>
      <c r="H82">
        <v>3</v>
      </c>
      <c r="I82">
        <v>320.5</v>
      </c>
      <c r="J82">
        <v>1</v>
      </c>
      <c r="K82">
        <v>1</v>
      </c>
      <c r="L82">
        <v>0</v>
      </c>
    </row>
    <row r="83" spans="2:12" x14ac:dyDescent="0.2">
      <c r="B83">
        <v>78</v>
      </c>
      <c r="C83" t="s">
        <v>360</v>
      </c>
      <c r="D83">
        <v>2</v>
      </c>
      <c r="E83">
        <v>135</v>
      </c>
      <c r="F83">
        <v>633</v>
      </c>
      <c r="G83">
        <v>4.6900000000000004</v>
      </c>
      <c r="H83">
        <v>3</v>
      </c>
      <c r="I83">
        <v>316.5</v>
      </c>
      <c r="J83">
        <v>0</v>
      </c>
      <c r="K83">
        <v>2</v>
      </c>
      <c r="L83">
        <v>0</v>
      </c>
    </row>
    <row r="84" spans="2:12" x14ac:dyDescent="0.2">
      <c r="B84">
        <v>79</v>
      </c>
      <c r="C84" t="s">
        <v>349</v>
      </c>
      <c r="D84">
        <v>2</v>
      </c>
      <c r="E84">
        <v>146</v>
      </c>
      <c r="F84">
        <v>628</v>
      </c>
      <c r="G84">
        <v>4.3</v>
      </c>
      <c r="H84">
        <v>6</v>
      </c>
      <c r="I84">
        <v>314</v>
      </c>
      <c r="J84">
        <v>1</v>
      </c>
      <c r="K84">
        <v>1</v>
      </c>
      <c r="L84">
        <v>0</v>
      </c>
    </row>
    <row r="85" spans="2:12" x14ac:dyDescent="0.2">
      <c r="B85">
        <v>79</v>
      </c>
      <c r="C85" t="s">
        <v>322</v>
      </c>
      <c r="D85">
        <v>2</v>
      </c>
      <c r="E85">
        <v>132</v>
      </c>
      <c r="F85">
        <v>628</v>
      </c>
      <c r="G85">
        <v>4.76</v>
      </c>
      <c r="H85">
        <v>6</v>
      </c>
      <c r="I85">
        <v>314</v>
      </c>
      <c r="J85">
        <v>2</v>
      </c>
      <c r="K85">
        <v>0</v>
      </c>
      <c r="L85">
        <v>0</v>
      </c>
    </row>
    <row r="86" spans="2:12" x14ac:dyDescent="0.2">
      <c r="B86">
        <v>81</v>
      </c>
      <c r="C86" t="s">
        <v>371</v>
      </c>
      <c r="D86">
        <v>2</v>
      </c>
      <c r="E86">
        <v>140</v>
      </c>
      <c r="F86">
        <v>627</v>
      </c>
      <c r="G86">
        <v>4.4800000000000004</v>
      </c>
      <c r="H86">
        <v>4</v>
      </c>
      <c r="I86">
        <v>313.5</v>
      </c>
      <c r="J86">
        <v>0</v>
      </c>
      <c r="K86">
        <v>2</v>
      </c>
      <c r="L86">
        <v>0</v>
      </c>
    </row>
    <row r="87" spans="2:12" x14ac:dyDescent="0.2">
      <c r="B87">
        <v>82</v>
      </c>
      <c r="C87" t="s">
        <v>361</v>
      </c>
      <c r="D87">
        <v>2</v>
      </c>
      <c r="E87">
        <v>140</v>
      </c>
      <c r="F87">
        <v>625</v>
      </c>
      <c r="G87">
        <v>4.46</v>
      </c>
      <c r="H87">
        <v>5</v>
      </c>
      <c r="I87">
        <v>312.5</v>
      </c>
      <c r="J87">
        <v>0</v>
      </c>
      <c r="K87">
        <v>2</v>
      </c>
      <c r="L87">
        <v>0</v>
      </c>
    </row>
    <row r="88" spans="2:12" x14ac:dyDescent="0.2">
      <c r="B88">
        <v>83</v>
      </c>
      <c r="C88" t="s">
        <v>356</v>
      </c>
      <c r="D88">
        <v>2</v>
      </c>
      <c r="E88">
        <v>127</v>
      </c>
      <c r="F88">
        <v>623</v>
      </c>
      <c r="G88">
        <v>4.91</v>
      </c>
      <c r="H88">
        <v>5</v>
      </c>
      <c r="I88">
        <v>311.5</v>
      </c>
      <c r="J88">
        <v>0</v>
      </c>
      <c r="K88">
        <v>2</v>
      </c>
      <c r="L88">
        <v>0</v>
      </c>
    </row>
    <row r="89" spans="2:12" x14ac:dyDescent="0.2">
      <c r="B89">
        <v>84</v>
      </c>
      <c r="C89" t="s">
        <v>151</v>
      </c>
      <c r="D89">
        <v>2</v>
      </c>
      <c r="E89">
        <v>150</v>
      </c>
      <c r="F89">
        <v>606</v>
      </c>
      <c r="G89">
        <v>4.04</v>
      </c>
      <c r="H89">
        <v>8</v>
      </c>
      <c r="I89">
        <v>303</v>
      </c>
      <c r="J89">
        <v>1</v>
      </c>
      <c r="K89">
        <v>1</v>
      </c>
      <c r="L89">
        <v>0</v>
      </c>
    </row>
    <row r="90" spans="2:12" x14ac:dyDescent="0.2">
      <c r="B90">
        <v>85</v>
      </c>
      <c r="C90" t="s">
        <v>365</v>
      </c>
      <c r="D90">
        <v>2</v>
      </c>
      <c r="E90">
        <v>135</v>
      </c>
      <c r="F90">
        <v>605</v>
      </c>
      <c r="G90">
        <v>4.4800000000000004</v>
      </c>
      <c r="H90">
        <v>7</v>
      </c>
      <c r="I90">
        <v>302.5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384</v>
      </c>
      <c r="D91">
        <v>2</v>
      </c>
      <c r="E91">
        <v>129</v>
      </c>
      <c r="F91">
        <v>599</v>
      </c>
      <c r="G91">
        <v>4.6399999999999997</v>
      </c>
      <c r="H91">
        <v>7</v>
      </c>
      <c r="I91">
        <v>299.5</v>
      </c>
      <c r="J91">
        <v>1</v>
      </c>
      <c r="K91">
        <v>1</v>
      </c>
      <c r="L91">
        <v>0</v>
      </c>
    </row>
    <row r="92" spans="2:12" x14ac:dyDescent="0.2">
      <c r="B92">
        <v>87</v>
      </c>
      <c r="C92" t="s">
        <v>386</v>
      </c>
      <c r="D92">
        <v>2</v>
      </c>
      <c r="E92">
        <v>138</v>
      </c>
      <c r="F92">
        <v>597</v>
      </c>
      <c r="G92">
        <v>4.33</v>
      </c>
      <c r="H92">
        <v>8</v>
      </c>
      <c r="I92">
        <v>298.5</v>
      </c>
      <c r="J92">
        <v>1</v>
      </c>
      <c r="K92">
        <v>1</v>
      </c>
      <c r="L92">
        <v>0</v>
      </c>
    </row>
    <row r="93" spans="2:12" x14ac:dyDescent="0.2">
      <c r="B93">
        <v>88</v>
      </c>
      <c r="C93" t="s">
        <v>335</v>
      </c>
      <c r="D93">
        <v>2</v>
      </c>
      <c r="E93">
        <v>113</v>
      </c>
      <c r="F93">
        <v>575</v>
      </c>
      <c r="G93">
        <v>5.09</v>
      </c>
      <c r="H93">
        <v>5</v>
      </c>
      <c r="I93">
        <v>287.5</v>
      </c>
      <c r="J93">
        <v>1</v>
      </c>
      <c r="K93">
        <v>1</v>
      </c>
      <c r="L93">
        <v>0</v>
      </c>
    </row>
    <row r="94" spans="2:12" x14ac:dyDescent="0.2">
      <c r="B94">
        <v>88</v>
      </c>
      <c r="C94" t="s">
        <v>380</v>
      </c>
      <c r="D94">
        <v>2</v>
      </c>
      <c r="E94">
        <v>144</v>
      </c>
      <c r="F94">
        <v>575</v>
      </c>
      <c r="G94">
        <v>3.99</v>
      </c>
      <c r="H94">
        <v>6</v>
      </c>
      <c r="I94">
        <v>287.5</v>
      </c>
      <c r="J94">
        <v>1</v>
      </c>
      <c r="K94">
        <v>1</v>
      </c>
      <c r="L94">
        <v>0</v>
      </c>
    </row>
    <row r="95" spans="2:12" x14ac:dyDescent="0.2">
      <c r="B95">
        <v>88</v>
      </c>
      <c r="C95" t="s">
        <v>366</v>
      </c>
      <c r="D95">
        <v>2</v>
      </c>
      <c r="E95">
        <v>135</v>
      </c>
      <c r="F95">
        <v>575</v>
      </c>
      <c r="G95">
        <v>4.26</v>
      </c>
      <c r="H95">
        <v>5</v>
      </c>
      <c r="I95">
        <v>287.5</v>
      </c>
      <c r="J95">
        <v>1</v>
      </c>
      <c r="K95">
        <v>1</v>
      </c>
      <c r="L95">
        <v>0</v>
      </c>
    </row>
    <row r="96" spans="2:12" x14ac:dyDescent="0.2">
      <c r="B96">
        <v>91</v>
      </c>
      <c r="C96" t="s">
        <v>372</v>
      </c>
      <c r="D96">
        <v>2</v>
      </c>
      <c r="E96">
        <v>115</v>
      </c>
      <c r="F96">
        <v>574</v>
      </c>
      <c r="G96">
        <v>4.99</v>
      </c>
      <c r="H96">
        <v>5</v>
      </c>
      <c r="I96">
        <v>287</v>
      </c>
      <c r="J96">
        <v>1</v>
      </c>
      <c r="K96">
        <v>1</v>
      </c>
      <c r="L96">
        <v>0</v>
      </c>
    </row>
    <row r="97" spans="2:12" x14ac:dyDescent="0.2">
      <c r="B97">
        <v>92</v>
      </c>
      <c r="C97" t="s">
        <v>48</v>
      </c>
      <c r="D97">
        <v>2</v>
      </c>
      <c r="E97">
        <v>132</v>
      </c>
      <c r="F97">
        <v>560</v>
      </c>
      <c r="G97">
        <v>4.24</v>
      </c>
      <c r="H97">
        <v>5</v>
      </c>
      <c r="I97">
        <v>280</v>
      </c>
      <c r="J97">
        <v>1</v>
      </c>
      <c r="K97">
        <v>1</v>
      </c>
      <c r="L97">
        <v>0</v>
      </c>
    </row>
    <row r="98" spans="2:12" x14ac:dyDescent="0.2">
      <c r="B98">
        <v>93</v>
      </c>
      <c r="C98" t="s">
        <v>379</v>
      </c>
      <c r="D98">
        <v>2</v>
      </c>
      <c r="E98">
        <v>134</v>
      </c>
      <c r="F98">
        <v>554</v>
      </c>
      <c r="G98">
        <v>4.13</v>
      </c>
      <c r="H98">
        <v>4</v>
      </c>
      <c r="I98">
        <v>277</v>
      </c>
      <c r="J98">
        <v>0</v>
      </c>
      <c r="K98">
        <v>2</v>
      </c>
      <c r="L98">
        <v>0</v>
      </c>
    </row>
    <row r="99" spans="2:12" x14ac:dyDescent="0.2">
      <c r="B99">
        <v>94</v>
      </c>
      <c r="C99" t="s">
        <v>351</v>
      </c>
      <c r="D99">
        <v>1</v>
      </c>
      <c r="E99">
        <v>67</v>
      </c>
      <c r="F99">
        <v>276</v>
      </c>
      <c r="G99">
        <v>4.12</v>
      </c>
      <c r="H99">
        <v>2</v>
      </c>
      <c r="I99">
        <v>276</v>
      </c>
      <c r="J99">
        <v>0</v>
      </c>
      <c r="K99">
        <v>1</v>
      </c>
      <c r="L99">
        <v>0</v>
      </c>
    </row>
    <row r="100" spans="2:12" x14ac:dyDescent="0.2">
      <c r="B100">
        <v>95</v>
      </c>
      <c r="C100" t="s">
        <v>367</v>
      </c>
      <c r="D100">
        <v>2</v>
      </c>
      <c r="E100">
        <v>139</v>
      </c>
      <c r="F100">
        <v>544</v>
      </c>
      <c r="G100">
        <v>3.91</v>
      </c>
      <c r="H100">
        <v>6</v>
      </c>
      <c r="I100">
        <v>272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303</v>
      </c>
      <c r="D101">
        <v>1</v>
      </c>
      <c r="E101">
        <v>63</v>
      </c>
      <c r="F101">
        <v>270</v>
      </c>
      <c r="G101">
        <v>4.29</v>
      </c>
      <c r="H101">
        <v>2</v>
      </c>
      <c r="I101">
        <v>270</v>
      </c>
      <c r="J101">
        <v>1</v>
      </c>
      <c r="K101">
        <v>0</v>
      </c>
      <c r="L101">
        <v>0</v>
      </c>
    </row>
    <row r="102" spans="2:12" x14ac:dyDescent="0.2">
      <c r="B102">
        <v>97</v>
      </c>
      <c r="C102" t="s">
        <v>293</v>
      </c>
      <c r="D102">
        <v>1</v>
      </c>
      <c r="E102">
        <v>57</v>
      </c>
      <c r="F102">
        <v>268</v>
      </c>
      <c r="G102">
        <v>4.7</v>
      </c>
      <c r="H102">
        <v>2</v>
      </c>
      <c r="I102">
        <v>268</v>
      </c>
      <c r="J102">
        <v>1</v>
      </c>
      <c r="K102">
        <v>0</v>
      </c>
      <c r="L102">
        <v>0</v>
      </c>
    </row>
    <row r="103" spans="2:12" x14ac:dyDescent="0.2">
      <c r="B103">
        <v>98</v>
      </c>
      <c r="C103" t="s">
        <v>313</v>
      </c>
      <c r="D103">
        <v>3</v>
      </c>
      <c r="E103">
        <v>192</v>
      </c>
      <c r="F103">
        <v>792</v>
      </c>
      <c r="G103">
        <v>4.13</v>
      </c>
      <c r="H103">
        <v>5</v>
      </c>
      <c r="I103">
        <v>264</v>
      </c>
      <c r="J103">
        <v>1</v>
      </c>
      <c r="K103">
        <v>2</v>
      </c>
      <c r="L103">
        <v>0</v>
      </c>
    </row>
    <row r="104" spans="2:12" x14ac:dyDescent="0.2">
      <c r="B104">
        <v>99</v>
      </c>
      <c r="C104" t="s">
        <v>5</v>
      </c>
      <c r="D104">
        <v>2</v>
      </c>
      <c r="E104">
        <v>137</v>
      </c>
      <c r="F104">
        <v>519</v>
      </c>
      <c r="G104">
        <v>3.79</v>
      </c>
      <c r="H104">
        <v>2</v>
      </c>
      <c r="I104">
        <v>259.5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343</v>
      </c>
      <c r="D105">
        <v>3</v>
      </c>
      <c r="E105">
        <v>207</v>
      </c>
      <c r="F105">
        <v>777</v>
      </c>
      <c r="G105">
        <v>3.75</v>
      </c>
      <c r="H105">
        <v>7</v>
      </c>
      <c r="I105">
        <v>259</v>
      </c>
      <c r="J105">
        <v>0</v>
      </c>
      <c r="K105">
        <v>3</v>
      </c>
      <c r="L105">
        <v>0</v>
      </c>
    </row>
    <row r="106" spans="2:12" x14ac:dyDescent="0.2">
      <c r="B106">
        <v>101</v>
      </c>
      <c r="C106" t="s">
        <v>391</v>
      </c>
      <c r="D106">
        <v>2</v>
      </c>
      <c r="E106">
        <v>123</v>
      </c>
      <c r="F106">
        <v>516</v>
      </c>
      <c r="G106">
        <v>4.2</v>
      </c>
      <c r="H106">
        <v>2</v>
      </c>
      <c r="I106">
        <v>258</v>
      </c>
      <c r="J106">
        <v>0</v>
      </c>
      <c r="K106">
        <v>2</v>
      </c>
      <c r="L106">
        <v>0</v>
      </c>
    </row>
    <row r="107" spans="2:12" x14ac:dyDescent="0.2">
      <c r="B107">
        <v>102</v>
      </c>
      <c r="C107" t="s">
        <v>15</v>
      </c>
      <c r="D107">
        <v>2</v>
      </c>
      <c r="E107">
        <v>142</v>
      </c>
      <c r="F107">
        <v>495</v>
      </c>
      <c r="G107">
        <v>3.49</v>
      </c>
      <c r="H107">
        <v>2</v>
      </c>
      <c r="I107">
        <v>247.5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389</v>
      </c>
      <c r="D108">
        <v>2</v>
      </c>
      <c r="E108">
        <v>130</v>
      </c>
      <c r="F108">
        <v>479</v>
      </c>
      <c r="G108">
        <v>3.68</v>
      </c>
      <c r="H108">
        <v>4</v>
      </c>
      <c r="I108">
        <v>239.5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14</v>
      </c>
      <c r="D109">
        <v>2</v>
      </c>
      <c r="E109">
        <v>127</v>
      </c>
      <c r="F109">
        <v>476</v>
      </c>
      <c r="G109">
        <v>3.75</v>
      </c>
      <c r="H109">
        <v>4</v>
      </c>
      <c r="I109">
        <v>238</v>
      </c>
      <c r="J109">
        <v>0</v>
      </c>
      <c r="K109">
        <v>2</v>
      </c>
      <c r="L109">
        <v>0</v>
      </c>
    </row>
    <row r="110" spans="2:12" x14ac:dyDescent="0.2">
      <c r="B110">
        <v>105</v>
      </c>
      <c r="C110" t="s">
        <v>155</v>
      </c>
      <c r="D110">
        <v>2</v>
      </c>
      <c r="E110">
        <v>134</v>
      </c>
      <c r="F110">
        <v>474</v>
      </c>
      <c r="G110">
        <v>3.54</v>
      </c>
      <c r="H110">
        <v>1</v>
      </c>
      <c r="I110">
        <v>237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325</v>
      </c>
      <c r="D111">
        <v>3</v>
      </c>
      <c r="E111">
        <v>180</v>
      </c>
      <c r="F111">
        <v>674</v>
      </c>
      <c r="G111">
        <v>3.74</v>
      </c>
      <c r="H111">
        <v>7</v>
      </c>
      <c r="I111">
        <v>224.67</v>
      </c>
      <c r="J111">
        <v>2</v>
      </c>
      <c r="K111">
        <v>1</v>
      </c>
      <c r="L111">
        <v>0</v>
      </c>
    </row>
    <row r="112" spans="2:12" x14ac:dyDescent="0.2">
      <c r="B112">
        <v>107</v>
      </c>
      <c r="C112" t="s">
        <v>157</v>
      </c>
      <c r="D112">
        <v>2</v>
      </c>
      <c r="E112">
        <v>131</v>
      </c>
      <c r="F112">
        <v>445</v>
      </c>
      <c r="G112">
        <v>3.4</v>
      </c>
      <c r="H112">
        <v>4</v>
      </c>
      <c r="I112">
        <v>222.5</v>
      </c>
      <c r="J112">
        <v>1</v>
      </c>
      <c r="K112">
        <v>1</v>
      </c>
      <c r="L112">
        <v>0</v>
      </c>
    </row>
    <row r="113" spans="2:12" x14ac:dyDescent="0.2">
      <c r="B113">
        <v>108</v>
      </c>
      <c r="C113" t="s">
        <v>63</v>
      </c>
      <c r="D113">
        <v>2</v>
      </c>
      <c r="E113">
        <v>127</v>
      </c>
      <c r="F113">
        <v>440</v>
      </c>
      <c r="G113">
        <v>3.46</v>
      </c>
      <c r="H113">
        <v>2</v>
      </c>
      <c r="I113">
        <v>220</v>
      </c>
      <c r="J113">
        <v>0</v>
      </c>
      <c r="K113">
        <v>2</v>
      </c>
      <c r="L113">
        <v>0</v>
      </c>
    </row>
    <row r="114" spans="2:12" x14ac:dyDescent="0.2">
      <c r="B114">
        <v>109</v>
      </c>
      <c r="C114" t="s">
        <v>160</v>
      </c>
      <c r="D114">
        <v>2</v>
      </c>
      <c r="E114">
        <v>146</v>
      </c>
      <c r="F114">
        <v>434</v>
      </c>
      <c r="G114">
        <v>2.97</v>
      </c>
      <c r="H114">
        <v>1</v>
      </c>
      <c r="I114">
        <v>217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0</v>
      </c>
      <c r="D115">
        <v>2</v>
      </c>
      <c r="E115">
        <v>111</v>
      </c>
      <c r="F115">
        <v>426</v>
      </c>
      <c r="G115">
        <v>3.84</v>
      </c>
      <c r="H115">
        <v>1</v>
      </c>
      <c r="I115">
        <v>213</v>
      </c>
      <c r="J115">
        <v>0</v>
      </c>
      <c r="K115">
        <v>2</v>
      </c>
      <c r="L115">
        <v>0</v>
      </c>
    </row>
    <row r="116" spans="2:12" x14ac:dyDescent="0.2">
      <c r="B116">
        <v>111</v>
      </c>
      <c r="C116" t="s">
        <v>385</v>
      </c>
      <c r="D116">
        <v>1</v>
      </c>
      <c r="E116">
        <v>68</v>
      </c>
      <c r="F116">
        <v>199</v>
      </c>
      <c r="G116">
        <v>2.93</v>
      </c>
      <c r="H116">
        <v>2</v>
      </c>
      <c r="I116">
        <v>199</v>
      </c>
      <c r="J116">
        <v>0</v>
      </c>
      <c r="K116">
        <v>1</v>
      </c>
      <c r="L116">
        <v>0</v>
      </c>
    </row>
    <row r="117" spans="2:12" x14ac:dyDescent="0.2">
      <c r="B117">
        <v>112</v>
      </c>
      <c r="C117" t="s">
        <v>357</v>
      </c>
      <c r="D117">
        <v>2</v>
      </c>
      <c r="E117">
        <v>131</v>
      </c>
      <c r="F117">
        <v>391</v>
      </c>
      <c r="G117">
        <v>2.98</v>
      </c>
      <c r="H117">
        <v>2</v>
      </c>
      <c r="I117">
        <v>195.5</v>
      </c>
      <c r="J117">
        <v>0</v>
      </c>
      <c r="K117">
        <v>2</v>
      </c>
      <c r="L117">
        <v>0</v>
      </c>
    </row>
    <row r="118" spans="2:12" x14ac:dyDescent="0.2">
      <c r="B118">
        <v>113</v>
      </c>
      <c r="C118" t="s">
        <v>161</v>
      </c>
      <c r="D118">
        <v>2</v>
      </c>
      <c r="E118">
        <v>113</v>
      </c>
      <c r="F118">
        <v>351</v>
      </c>
      <c r="G118">
        <v>3.11</v>
      </c>
      <c r="H118">
        <v>2</v>
      </c>
      <c r="I118">
        <v>175.5</v>
      </c>
      <c r="J118">
        <v>0</v>
      </c>
      <c r="K118">
        <v>2</v>
      </c>
      <c r="L118">
        <v>0</v>
      </c>
    </row>
    <row r="119" spans="2:12" x14ac:dyDescent="0.2">
      <c r="B119">
        <v>114</v>
      </c>
      <c r="C119" t="s">
        <v>296</v>
      </c>
      <c r="D119">
        <v>1</v>
      </c>
      <c r="E119">
        <v>62</v>
      </c>
      <c r="F119">
        <v>162</v>
      </c>
      <c r="G119">
        <v>2.61</v>
      </c>
      <c r="H119">
        <v>1</v>
      </c>
      <c r="I119">
        <v>162</v>
      </c>
      <c r="J119">
        <v>0</v>
      </c>
      <c r="K119">
        <v>1</v>
      </c>
      <c r="L119">
        <v>0</v>
      </c>
    </row>
    <row r="120" spans="2:12" x14ac:dyDescent="0.2">
      <c r="B120">
        <v>115</v>
      </c>
      <c r="C120" t="s">
        <v>323</v>
      </c>
      <c r="D120">
        <v>2</v>
      </c>
      <c r="E120">
        <v>100</v>
      </c>
      <c r="F120">
        <v>206</v>
      </c>
      <c r="G120">
        <v>2.06</v>
      </c>
      <c r="H120">
        <v>2</v>
      </c>
      <c r="I120">
        <v>103</v>
      </c>
      <c r="J120">
        <v>1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20"/>
  <sheetViews>
    <sheetView workbookViewId="0">
      <selection activeCell="C29" sqref="C6:F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28515625" customWidth="1"/>
    <col min="6" max="6" width="6" customWidth="1"/>
    <col min="7" max="8" width="4.28515625" customWidth="1"/>
    <col min="9" max="9" width="4.42578125" customWidth="1"/>
    <col min="10" max="10" width="12.85546875" bestFit="1" customWidth="1"/>
    <col min="11" max="11" width="5.28515625" customWidth="1"/>
    <col min="12" max="12" width="3.5703125" customWidth="1"/>
    <col min="13" max="13" width="2.710937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132</v>
      </c>
      <c r="J3" t="s">
        <v>133</v>
      </c>
    </row>
    <row r="5" spans="2:16" x14ac:dyDescent="0.2">
      <c r="B5" t="s">
        <v>134</v>
      </c>
      <c r="C5" t="s">
        <v>135</v>
      </c>
      <c r="D5" t="s">
        <v>136</v>
      </c>
      <c r="E5" t="s">
        <v>173</v>
      </c>
      <c r="F5" t="s">
        <v>172</v>
      </c>
      <c r="G5" t="s">
        <v>140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142</v>
      </c>
      <c r="O5" t="s">
        <v>143</v>
      </c>
      <c r="P5" t="s">
        <v>144</v>
      </c>
    </row>
    <row r="6" spans="2:16" x14ac:dyDescent="0.2">
      <c r="B6">
        <v>1</v>
      </c>
      <c r="C6" t="s">
        <v>316</v>
      </c>
      <c r="D6">
        <v>3</v>
      </c>
      <c r="E6">
        <v>166</v>
      </c>
      <c r="F6">
        <v>55.33</v>
      </c>
      <c r="G6">
        <v>23</v>
      </c>
      <c r="H6">
        <v>22</v>
      </c>
      <c r="I6">
        <v>0</v>
      </c>
      <c r="J6">
        <v>0</v>
      </c>
      <c r="K6">
        <v>0</v>
      </c>
      <c r="L6">
        <v>2</v>
      </c>
      <c r="M6">
        <v>0</v>
      </c>
      <c r="N6">
        <v>3</v>
      </c>
      <c r="O6">
        <v>0</v>
      </c>
      <c r="P6">
        <v>0</v>
      </c>
    </row>
    <row r="7" spans="2:16" x14ac:dyDescent="0.2">
      <c r="B7">
        <v>2</v>
      </c>
      <c r="C7" t="s">
        <v>295</v>
      </c>
      <c r="D7">
        <v>2</v>
      </c>
      <c r="E7">
        <v>104</v>
      </c>
      <c r="F7">
        <v>52</v>
      </c>
      <c r="G7">
        <v>14</v>
      </c>
      <c r="H7">
        <v>14</v>
      </c>
      <c r="I7">
        <v>0</v>
      </c>
      <c r="J7">
        <v>0</v>
      </c>
      <c r="K7">
        <v>0</v>
      </c>
      <c r="L7">
        <v>2</v>
      </c>
      <c r="M7">
        <v>0</v>
      </c>
      <c r="N7">
        <v>2</v>
      </c>
      <c r="O7">
        <v>0</v>
      </c>
      <c r="P7">
        <v>0</v>
      </c>
    </row>
    <row r="8" spans="2:16" x14ac:dyDescent="0.2">
      <c r="B8">
        <v>3</v>
      </c>
      <c r="C8" t="s">
        <v>12</v>
      </c>
      <c r="D8">
        <v>1</v>
      </c>
      <c r="E8">
        <v>51</v>
      </c>
      <c r="F8">
        <v>51</v>
      </c>
      <c r="G8">
        <v>7</v>
      </c>
      <c r="H8">
        <v>6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</row>
    <row r="9" spans="2:16" x14ac:dyDescent="0.2">
      <c r="B9">
        <v>4</v>
      </c>
      <c r="C9" t="s">
        <v>348</v>
      </c>
      <c r="D9">
        <v>2</v>
      </c>
      <c r="E9">
        <v>95</v>
      </c>
      <c r="F9">
        <v>47.5</v>
      </c>
      <c r="G9">
        <v>12</v>
      </c>
      <c r="H9">
        <v>11</v>
      </c>
      <c r="I9">
        <v>0</v>
      </c>
      <c r="J9">
        <v>0</v>
      </c>
      <c r="K9">
        <v>0</v>
      </c>
      <c r="L9">
        <v>4</v>
      </c>
      <c r="M9">
        <v>0</v>
      </c>
      <c r="N9">
        <v>2</v>
      </c>
      <c r="O9">
        <v>0</v>
      </c>
      <c r="P9">
        <v>0</v>
      </c>
    </row>
    <row r="10" spans="2:16" x14ac:dyDescent="0.2">
      <c r="B10">
        <v>5</v>
      </c>
      <c r="C10" t="s">
        <v>147</v>
      </c>
      <c r="D10">
        <v>2</v>
      </c>
      <c r="E10">
        <v>94</v>
      </c>
      <c r="F10">
        <v>47</v>
      </c>
      <c r="G10">
        <v>11</v>
      </c>
      <c r="H10">
        <v>10</v>
      </c>
      <c r="I10">
        <v>0</v>
      </c>
      <c r="J10">
        <v>0</v>
      </c>
      <c r="K10">
        <v>0</v>
      </c>
      <c r="L10">
        <v>6</v>
      </c>
      <c r="M10">
        <v>0</v>
      </c>
      <c r="N10">
        <v>2</v>
      </c>
      <c r="O10">
        <v>0</v>
      </c>
      <c r="P10">
        <v>0</v>
      </c>
    </row>
    <row r="11" spans="2:16" x14ac:dyDescent="0.2">
      <c r="B11">
        <v>6</v>
      </c>
      <c r="C11" t="s">
        <v>145</v>
      </c>
      <c r="D11">
        <v>2</v>
      </c>
      <c r="E11">
        <v>91</v>
      </c>
      <c r="F11">
        <v>45.5</v>
      </c>
      <c r="G11">
        <v>13</v>
      </c>
      <c r="H11">
        <v>8</v>
      </c>
      <c r="I11">
        <v>1</v>
      </c>
      <c r="J11">
        <v>0</v>
      </c>
      <c r="K11">
        <v>0</v>
      </c>
      <c r="L11">
        <v>1</v>
      </c>
      <c r="M11">
        <v>0</v>
      </c>
      <c r="N11">
        <v>2</v>
      </c>
      <c r="O11">
        <v>0</v>
      </c>
      <c r="P11">
        <v>0</v>
      </c>
    </row>
    <row r="12" spans="2:16" x14ac:dyDescent="0.2">
      <c r="B12">
        <v>7</v>
      </c>
      <c r="C12" t="s">
        <v>347</v>
      </c>
      <c r="D12">
        <v>1</v>
      </c>
      <c r="E12">
        <v>45</v>
      </c>
      <c r="F12">
        <v>45</v>
      </c>
      <c r="G12">
        <v>6</v>
      </c>
      <c r="H12">
        <v>6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</row>
    <row r="13" spans="2:16" x14ac:dyDescent="0.2">
      <c r="B13">
        <v>8</v>
      </c>
      <c r="C13" t="s">
        <v>300</v>
      </c>
      <c r="D13">
        <v>2</v>
      </c>
      <c r="E13">
        <v>85</v>
      </c>
      <c r="F13">
        <v>42.5</v>
      </c>
      <c r="G13">
        <v>10</v>
      </c>
      <c r="H13">
        <v>8</v>
      </c>
      <c r="I13">
        <v>0</v>
      </c>
      <c r="J13">
        <v>0</v>
      </c>
      <c r="K13">
        <v>0</v>
      </c>
      <c r="L13">
        <v>5</v>
      </c>
      <c r="M13">
        <v>1</v>
      </c>
      <c r="N13">
        <v>2</v>
      </c>
      <c r="O13">
        <v>0</v>
      </c>
      <c r="P13">
        <v>0</v>
      </c>
    </row>
    <row r="14" spans="2:16" x14ac:dyDescent="0.2">
      <c r="B14">
        <v>9</v>
      </c>
      <c r="C14" t="s">
        <v>290</v>
      </c>
      <c r="D14">
        <v>2</v>
      </c>
      <c r="E14">
        <v>84</v>
      </c>
      <c r="F14">
        <v>42</v>
      </c>
      <c r="G14">
        <v>10</v>
      </c>
      <c r="H14">
        <v>9</v>
      </c>
      <c r="I14">
        <v>0</v>
      </c>
      <c r="J14">
        <v>0</v>
      </c>
      <c r="K14">
        <v>0</v>
      </c>
      <c r="L14">
        <v>5</v>
      </c>
      <c r="M14">
        <v>0</v>
      </c>
      <c r="N14">
        <v>2</v>
      </c>
      <c r="O14">
        <v>0</v>
      </c>
      <c r="P14">
        <v>0</v>
      </c>
    </row>
    <row r="15" spans="2:16" x14ac:dyDescent="0.2">
      <c r="B15">
        <v>9</v>
      </c>
      <c r="C15" t="s">
        <v>341</v>
      </c>
      <c r="D15">
        <v>1</v>
      </c>
      <c r="E15">
        <v>42</v>
      </c>
      <c r="F15">
        <v>42</v>
      </c>
      <c r="G15">
        <v>5</v>
      </c>
      <c r="H15">
        <v>4</v>
      </c>
      <c r="I15">
        <v>1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</row>
    <row r="16" spans="2:16" x14ac:dyDescent="0.2">
      <c r="B16">
        <v>11</v>
      </c>
      <c r="C16" t="s">
        <v>299</v>
      </c>
      <c r="D16">
        <v>2</v>
      </c>
      <c r="E16">
        <v>83</v>
      </c>
      <c r="F16">
        <v>41.5</v>
      </c>
      <c r="G16">
        <v>11</v>
      </c>
      <c r="H16">
        <v>11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</row>
    <row r="17" spans="2:16" x14ac:dyDescent="0.2">
      <c r="B17">
        <v>12</v>
      </c>
      <c r="C17" t="s">
        <v>297</v>
      </c>
      <c r="D17">
        <v>3</v>
      </c>
      <c r="E17">
        <v>122</v>
      </c>
      <c r="F17">
        <v>40.67</v>
      </c>
      <c r="G17">
        <v>15</v>
      </c>
      <c r="H17">
        <v>14</v>
      </c>
      <c r="I17">
        <v>0</v>
      </c>
      <c r="J17">
        <v>0</v>
      </c>
      <c r="K17">
        <v>0</v>
      </c>
      <c r="L17">
        <v>6</v>
      </c>
      <c r="M17">
        <v>0</v>
      </c>
      <c r="N17">
        <v>3</v>
      </c>
      <c r="O17">
        <v>0</v>
      </c>
      <c r="P17">
        <v>0</v>
      </c>
    </row>
    <row r="18" spans="2:16" x14ac:dyDescent="0.2">
      <c r="B18">
        <v>13</v>
      </c>
      <c r="C18" t="s">
        <v>326</v>
      </c>
      <c r="D18">
        <v>2</v>
      </c>
      <c r="E18">
        <v>79</v>
      </c>
      <c r="F18">
        <v>39.5</v>
      </c>
      <c r="G18">
        <v>10</v>
      </c>
      <c r="H18">
        <v>10</v>
      </c>
      <c r="I18">
        <v>0</v>
      </c>
      <c r="J18">
        <v>0</v>
      </c>
      <c r="K18">
        <v>0</v>
      </c>
      <c r="L18">
        <v>3</v>
      </c>
      <c r="M18">
        <v>0</v>
      </c>
      <c r="N18">
        <v>2</v>
      </c>
      <c r="O18">
        <v>0</v>
      </c>
      <c r="P18">
        <v>0</v>
      </c>
    </row>
    <row r="19" spans="2:16" x14ac:dyDescent="0.2">
      <c r="B19">
        <v>14</v>
      </c>
      <c r="C19" t="s">
        <v>304</v>
      </c>
      <c r="D19">
        <v>3</v>
      </c>
      <c r="E19">
        <v>118</v>
      </c>
      <c r="F19">
        <v>39.33</v>
      </c>
      <c r="G19">
        <v>16</v>
      </c>
      <c r="H19">
        <v>16</v>
      </c>
      <c r="I19">
        <v>0</v>
      </c>
      <c r="J19">
        <v>0</v>
      </c>
      <c r="K19">
        <v>0</v>
      </c>
      <c r="L19">
        <v>2</v>
      </c>
      <c r="M19">
        <v>0</v>
      </c>
      <c r="N19">
        <v>3</v>
      </c>
      <c r="O19">
        <v>0</v>
      </c>
      <c r="P19">
        <v>0</v>
      </c>
    </row>
    <row r="20" spans="2:16" x14ac:dyDescent="0.2">
      <c r="B20">
        <v>15</v>
      </c>
      <c r="C20" t="s">
        <v>317</v>
      </c>
      <c r="D20">
        <v>2</v>
      </c>
      <c r="E20">
        <v>77</v>
      </c>
      <c r="F20">
        <v>38.5</v>
      </c>
      <c r="G20">
        <v>10</v>
      </c>
      <c r="H20">
        <v>8</v>
      </c>
      <c r="I20">
        <v>0</v>
      </c>
      <c r="J20">
        <v>0</v>
      </c>
      <c r="K20">
        <v>0</v>
      </c>
      <c r="L20">
        <v>3</v>
      </c>
      <c r="M20">
        <v>0</v>
      </c>
      <c r="N20">
        <v>2</v>
      </c>
      <c r="O20">
        <v>0</v>
      </c>
      <c r="P20">
        <v>0</v>
      </c>
    </row>
    <row r="21" spans="2:16" x14ac:dyDescent="0.2">
      <c r="B21">
        <v>16</v>
      </c>
      <c r="C21" t="s">
        <v>320</v>
      </c>
      <c r="D21">
        <v>1</v>
      </c>
      <c r="E21">
        <v>38</v>
      </c>
      <c r="F21">
        <v>38</v>
      </c>
      <c r="G21">
        <v>5</v>
      </c>
      <c r="H21">
        <v>5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</row>
    <row r="22" spans="2:16" x14ac:dyDescent="0.2">
      <c r="B22">
        <v>16</v>
      </c>
      <c r="C22" t="s">
        <v>309</v>
      </c>
      <c r="D22">
        <v>3</v>
      </c>
      <c r="E22">
        <v>114</v>
      </c>
      <c r="F22">
        <v>38</v>
      </c>
      <c r="G22">
        <v>15</v>
      </c>
      <c r="H22">
        <v>12</v>
      </c>
      <c r="I22">
        <v>0</v>
      </c>
      <c r="J22">
        <v>0</v>
      </c>
      <c r="K22">
        <v>0</v>
      </c>
      <c r="L22">
        <v>4</v>
      </c>
      <c r="M22">
        <v>0</v>
      </c>
      <c r="N22">
        <v>2</v>
      </c>
      <c r="O22">
        <v>1</v>
      </c>
      <c r="P22">
        <v>0</v>
      </c>
    </row>
    <row r="23" spans="2:16" x14ac:dyDescent="0.2">
      <c r="B23">
        <v>16</v>
      </c>
      <c r="C23" t="s">
        <v>308</v>
      </c>
      <c r="D23">
        <v>1</v>
      </c>
      <c r="E23">
        <v>38</v>
      </c>
      <c r="F23">
        <v>38</v>
      </c>
      <c r="G23">
        <v>5</v>
      </c>
      <c r="H23">
        <v>5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</row>
    <row r="24" spans="2:16" x14ac:dyDescent="0.2">
      <c r="B24">
        <v>19</v>
      </c>
      <c r="C24" t="s">
        <v>336</v>
      </c>
      <c r="D24">
        <v>3</v>
      </c>
      <c r="E24">
        <v>112</v>
      </c>
      <c r="F24">
        <v>37.33</v>
      </c>
      <c r="G24">
        <v>15</v>
      </c>
      <c r="H24">
        <v>11</v>
      </c>
      <c r="I24">
        <v>1</v>
      </c>
      <c r="J24">
        <v>0</v>
      </c>
      <c r="K24">
        <v>0</v>
      </c>
      <c r="L24">
        <v>3</v>
      </c>
      <c r="M24">
        <v>0</v>
      </c>
      <c r="N24">
        <v>3</v>
      </c>
      <c r="O24">
        <v>0</v>
      </c>
      <c r="P24">
        <v>0</v>
      </c>
    </row>
    <row r="25" spans="2:16" x14ac:dyDescent="0.2">
      <c r="B25">
        <v>20</v>
      </c>
      <c r="C25" t="s">
        <v>328</v>
      </c>
      <c r="D25">
        <v>1</v>
      </c>
      <c r="E25">
        <v>37</v>
      </c>
      <c r="F25">
        <v>37</v>
      </c>
      <c r="G25">
        <v>5</v>
      </c>
      <c r="H25">
        <v>4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</row>
    <row r="26" spans="2:16" x14ac:dyDescent="0.2">
      <c r="B26">
        <v>21</v>
      </c>
      <c r="C26" t="s">
        <v>344</v>
      </c>
      <c r="D26">
        <v>2</v>
      </c>
      <c r="E26">
        <v>73</v>
      </c>
      <c r="F26">
        <v>36.5</v>
      </c>
      <c r="G26">
        <v>10</v>
      </c>
      <c r="H26">
        <v>6</v>
      </c>
      <c r="I26">
        <v>1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0</v>
      </c>
    </row>
    <row r="27" spans="2:16" x14ac:dyDescent="0.2">
      <c r="B27">
        <v>22</v>
      </c>
      <c r="C27" t="s">
        <v>324</v>
      </c>
      <c r="D27">
        <v>2</v>
      </c>
      <c r="E27">
        <v>71</v>
      </c>
      <c r="F27">
        <v>35.5</v>
      </c>
      <c r="G27">
        <v>9</v>
      </c>
      <c r="H27">
        <v>8</v>
      </c>
      <c r="I27">
        <v>0</v>
      </c>
      <c r="J27">
        <v>0</v>
      </c>
      <c r="K27">
        <v>0</v>
      </c>
      <c r="L27">
        <v>3</v>
      </c>
      <c r="M27">
        <v>0</v>
      </c>
      <c r="N27">
        <v>2</v>
      </c>
      <c r="O27">
        <v>0</v>
      </c>
      <c r="P27">
        <v>0</v>
      </c>
    </row>
    <row r="28" spans="2:16" x14ac:dyDescent="0.2">
      <c r="B28">
        <v>23</v>
      </c>
      <c r="C28" t="s">
        <v>149</v>
      </c>
      <c r="D28">
        <v>2</v>
      </c>
      <c r="E28">
        <v>70</v>
      </c>
      <c r="F28">
        <v>35</v>
      </c>
      <c r="G28">
        <v>9</v>
      </c>
      <c r="H28">
        <v>7</v>
      </c>
      <c r="I28">
        <v>0</v>
      </c>
      <c r="J28">
        <v>0</v>
      </c>
      <c r="K28">
        <v>0</v>
      </c>
      <c r="L28">
        <v>3</v>
      </c>
      <c r="M28">
        <v>0</v>
      </c>
      <c r="N28">
        <v>1</v>
      </c>
      <c r="O28">
        <v>1</v>
      </c>
      <c r="P28">
        <v>0</v>
      </c>
    </row>
    <row r="29" spans="2:16" x14ac:dyDescent="0.2">
      <c r="B29">
        <v>23</v>
      </c>
      <c r="C29" t="s">
        <v>153</v>
      </c>
      <c r="D29">
        <v>1</v>
      </c>
      <c r="E29">
        <v>35</v>
      </c>
      <c r="F29">
        <v>35</v>
      </c>
      <c r="G29">
        <v>5</v>
      </c>
      <c r="H29">
        <v>2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</row>
    <row r="30" spans="2:16" x14ac:dyDescent="0.2">
      <c r="B30">
        <v>23</v>
      </c>
      <c r="C30" t="s">
        <v>337</v>
      </c>
      <c r="D30">
        <v>1</v>
      </c>
      <c r="E30">
        <v>35</v>
      </c>
      <c r="F30">
        <v>35</v>
      </c>
      <c r="G30">
        <v>5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</row>
    <row r="31" spans="2:16" x14ac:dyDescent="0.2">
      <c r="B31">
        <v>23</v>
      </c>
      <c r="C31" t="s">
        <v>339</v>
      </c>
      <c r="D31">
        <v>2</v>
      </c>
      <c r="E31">
        <v>70</v>
      </c>
      <c r="F31">
        <v>35</v>
      </c>
      <c r="G31">
        <v>10</v>
      </c>
      <c r="H31">
        <v>10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</row>
    <row r="32" spans="2:16" x14ac:dyDescent="0.2">
      <c r="B32">
        <v>27</v>
      </c>
      <c r="C32" t="s">
        <v>302</v>
      </c>
      <c r="D32">
        <v>3</v>
      </c>
      <c r="E32">
        <v>100</v>
      </c>
      <c r="F32">
        <v>33.33</v>
      </c>
      <c r="G32">
        <v>11</v>
      </c>
      <c r="H32">
        <v>9</v>
      </c>
      <c r="I32">
        <v>2</v>
      </c>
      <c r="J32">
        <v>0</v>
      </c>
      <c r="K32">
        <v>0</v>
      </c>
      <c r="L32">
        <v>7</v>
      </c>
      <c r="M32">
        <v>0</v>
      </c>
      <c r="N32">
        <v>3</v>
      </c>
      <c r="O32">
        <v>0</v>
      </c>
      <c r="P32">
        <v>0</v>
      </c>
    </row>
    <row r="33" spans="2:16" x14ac:dyDescent="0.2">
      <c r="B33">
        <v>28</v>
      </c>
      <c r="C33" t="s">
        <v>319</v>
      </c>
      <c r="D33">
        <v>2</v>
      </c>
      <c r="E33">
        <v>66</v>
      </c>
      <c r="F33">
        <v>33</v>
      </c>
      <c r="G33">
        <v>9</v>
      </c>
      <c r="H33">
        <v>7</v>
      </c>
      <c r="I33">
        <v>1</v>
      </c>
      <c r="J33">
        <v>0</v>
      </c>
      <c r="K33">
        <v>0</v>
      </c>
      <c r="L33">
        <v>1</v>
      </c>
      <c r="M33">
        <v>0</v>
      </c>
      <c r="N33">
        <v>2</v>
      </c>
      <c r="O33">
        <v>0</v>
      </c>
      <c r="P33">
        <v>0</v>
      </c>
    </row>
    <row r="34" spans="2:16" x14ac:dyDescent="0.2">
      <c r="B34">
        <v>29</v>
      </c>
      <c r="C34" t="s">
        <v>151</v>
      </c>
      <c r="D34">
        <v>2</v>
      </c>
      <c r="E34">
        <v>63</v>
      </c>
      <c r="F34">
        <v>31.5</v>
      </c>
      <c r="G34">
        <v>8</v>
      </c>
      <c r="H34">
        <v>7</v>
      </c>
      <c r="I34">
        <v>0</v>
      </c>
      <c r="J34">
        <v>0</v>
      </c>
      <c r="K34">
        <v>0</v>
      </c>
      <c r="L34">
        <v>2</v>
      </c>
      <c r="M34">
        <v>1</v>
      </c>
      <c r="N34">
        <v>1</v>
      </c>
      <c r="O34">
        <v>1</v>
      </c>
      <c r="P34">
        <v>0</v>
      </c>
    </row>
    <row r="35" spans="2:16" x14ac:dyDescent="0.2">
      <c r="B35">
        <v>29</v>
      </c>
      <c r="C35" t="s">
        <v>338</v>
      </c>
      <c r="D35">
        <v>2</v>
      </c>
      <c r="E35">
        <v>63</v>
      </c>
      <c r="F35">
        <v>31.5</v>
      </c>
      <c r="G35">
        <v>9</v>
      </c>
      <c r="H35">
        <v>7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</row>
    <row r="36" spans="2:16" x14ac:dyDescent="0.2">
      <c r="B36">
        <v>31</v>
      </c>
      <c r="C36" t="s">
        <v>333</v>
      </c>
      <c r="D36">
        <v>2</v>
      </c>
      <c r="E36">
        <v>61</v>
      </c>
      <c r="F36">
        <v>30.5</v>
      </c>
      <c r="G36">
        <v>7</v>
      </c>
      <c r="H36">
        <v>7</v>
      </c>
      <c r="I36">
        <v>0</v>
      </c>
      <c r="J36">
        <v>0</v>
      </c>
      <c r="K36">
        <v>0</v>
      </c>
      <c r="L36">
        <v>4</v>
      </c>
      <c r="M36">
        <v>0</v>
      </c>
      <c r="N36">
        <v>2</v>
      </c>
      <c r="O36">
        <v>0</v>
      </c>
      <c r="P36">
        <v>0</v>
      </c>
    </row>
    <row r="37" spans="2:16" x14ac:dyDescent="0.2">
      <c r="B37">
        <v>31</v>
      </c>
      <c r="C37" t="s">
        <v>301</v>
      </c>
      <c r="D37">
        <v>2</v>
      </c>
      <c r="E37">
        <v>61</v>
      </c>
      <c r="F37">
        <v>30.5</v>
      </c>
      <c r="G37">
        <v>7</v>
      </c>
      <c r="H37">
        <v>7</v>
      </c>
      <c r="I37">
        <v>0</v>
      </c>
      <c r="J37">
        <v>0</v>
      </c>
      <c r="K37">
        <v>0</v>
      </c>
      <c r="L37">
        <v>4</v>
      </c>
      <c r="M37">
        <v>0</v>
      </c>
      <c r="N37">
        <v>2</v>
      </c>
      <c r="O37">
        <v>0</v>
      </c>
      <c r="P37">
        <v>0</v>
      </c>
    </row>
    <row r="38" spans="2:16" x14ac:dyDescent="0.2">
      <c r="B38">
        <v>33</v>
      </c>
      <c r="C38" t="s">
        <v>390</v>
      </c>
      <c r="D38">
        <v>1</v>
      </c>
      <c r="E38">
        <v>30</v>
      </c>
      <c r="F38">
        <v>30</v>
      </c>
      <c r="G38">
        <v>4</v>
      </c>
      <c r="H38">
        <v>3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</row>
    <row r="39" spans="2:16" x14ac:dyDescent="0.2">
      <c r="B39">
        <v>33</v>
      </c>
      <c r="C39" t="s">
        <v>314</v>
      </c>
      <c r="D39">
        <v>1</v>
      </c>
      <c r="E39">
        <v>30</v>
      </c>
      <c r="F39">
        <v>30</v>
      </c>
      <c r="G39">
        <v>4</v>
      </c>
      <c r="H39">
        <v>3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</row>
    <row r="40" spans="2:16" x14ac:dyDescent="0.2">
      <c r="B40">
        <v>33</v>
      </c>
      <c r="C40" t="s">
        <v>291</v>
      </c>
      <c r="D40">
        <v>3</v>
      </c>
      <c r="E40">
        <v>90</v>
      </c>
      <c r="F40">
        <v>30</v>
      </c>
      <c r="G40">
        <v>12</v>
      </c>
      <c r="H40">
        <v>10</v>
      </c>
      <c r="I40">
        <v>1</v>
      </c>
      <c r="J40">
        <v>0</v>
      </c>
      <c r="K40">
        <v>0</v>
      </c>
      <c r="L40">
        <v>2</v>
      </c>
      <c r="M40">
        <v>0</v>
      </c>
      <c r="N40">
        <v>3</v>
      </c>
      <c r="O40">
        <v>0</v>
      </c>
      <c r="P40">
        <v>0</v>
      </c>
    </row>
    <row r="41" spans="2:16" x14ac:dyDescent="0.2">
      <c r="B41">
        <v>36</v>
      </c>
      <c r="C41" t="s">
        <v>315</v>
      </c>
      <c r="D41">
        <v>2</v>
      </c>
      <c r="E41">
        <v>59</v>
      </c>
      <c r="F41">
        <v>29.5</v>
      </c>
      <c r="G41">
        <v>8</v>
      </c>
      <c r="H41">
        <v>4</v>
      </c>
      <c r="I41">
        <v>1</v>
      </c>
      <c r="J41">
        <v>0</v>
      </c>
      <c r="K41">
        <v>0</v>
      </c>
      <c r="L41">
        <v>1</v>
      </c>
      <c r="M41">
        <v>1</v>
      </c>
      <c r="N41">
        <v>2</v>
      </c>
      <c r="O41">
        <v>0</v>
      </c>
      <c r="P41">
        <v>0</v>
      </c>
    </row>
    <row r="42" spans="2:16" x14ac:dyDescent="0.2">
      <c r="B42">
        <v>36</v>
      </c>
      <c r="C42" t="s">
        <v>367</v>
      </c>
      <c r="D42">
        <v>2</v>
      </c>
      <c r="E42">
        <v>59</v>
      </c>
      <c r="F42">
        <v>29.5</v>
      </c>
      <c r="G42">
        <v>6</v>
      </c>
      <c r="H42">
        <v>5</v>
      </c>
      <c r="I42">
        <v>0</v>
      </c>
      <c r="J42">
        <v>0</v>
      </c>
      <c r="K42">
        <v>0</v>
      </c>
      <c r="L42">
        <v>6</v>
      </c>
      <c r="M42">
        <v>0</v>
      </c>
      <c r="N42">
        <v>1</v>
      </c>
      <c r="O42">
        <v>1</v>
      </c>
      <c r="P42">
        <v>0</v>
      </c>
    </row>
    <row r="43" spans="2:16" x14ac:dyDescent="0.2">
      <c r="B43">
        <v>36</v>
      </c>
      <c r="C43" t="s">
        <v>329</v>
      </c>
      <c r="D43">
        <v>2</v>
      </c>
      <c r="E43">
        <v>59</v>
      </c>
      <c r="F43">
        <v>29.5</v>
      </c>
      <c r="G43">
        <v>8</v>
      </c>
      <c r="H43">
        <v>8</v>
      </c>
      <c r="I43">
        <v>0</v>
      </c>
      <c r="J43">
        <v>0</v>
      </c>
      <c r="K43">
        <v>0</v>
      </c>
      <c r="L43">
        <v>1</v>
      </c>
      <c r="M43">
        <v>0</v>
      </c>
      <c r="N43">
        <v>2</v>
      </c>
      <c r="O43">
        <v>0</v>
      </c>
      <c r="P43">
        <v>0</v>
      </c>
    </row>
    <row r="44" spans="2:16" x14ac:dyDescent="0.2">
      <c r="B44">
        <v>39</v>
      </c>
      <c r="C44" t="s">
        <v>386</v>
      </c>
      <c r="D44">
        <v>2</v>
      </c>
      <c r="E44">
        <v>58</v>
      </c>
      <c r="F44">
        <v>29</v>
      </c>
      <c r="G44">
        <v>8</v>
      </c>
      <c r="H44">
        <v>7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</row>
    <row r="45" spans="2:16" x14ac:dyDescent="0.2">
      <c r="B45">
        <v>40</v>
      </c>
      <c r="C45" t="s">
        <v>318</v>
      </c>
      <c r="D45">
        <v>2</v>
      </c>
      <c r="E45">
        <v>57</v>
      </c>
      <c r="F45">
        <v>28.5</v>
      </c>
      <c r="G45">
        <v>6</v>
      </c>
      <c r="H45">
        <v>6</v>
      </c>
      <c r="I45">
        <v>0</v>
      </c>
      <c r="J45">
        <v>0</v>
      </c>
      <c r="K45">
        <v>0</v>
      </c>
      <c r="L45">
        <v>5</v>
      </c>
      <c r="M45">
        <v>0</v>
      </c>
      <c r="N45">
        <v>2</v>
      </c>
      <c r="O45">
        <v>0</v>
      </c>
      <c r="P45">
        <v>0</v>
      </c>
    </row>
    <row r="46" spans="2:16" x14ac:dyDescent="0.2">
      <c r="B46">
        <v>40</v>
      </c>
      <c r="C46" t="s">
        <v>377</v>
      </c>
      <c r="D46">
        <v>2</v>
      </c>
      <c r="E46">
        <v>57</v>
      </c>
      <c r="F46">
        <v>28.5</v>
      </c>
      <c r="G46">
        <v>8</v>
      </c>
      <c r="H46">
        <v>6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</row>
    <row r="47" spans="2:16" x14ac:dyDescent="0.2">
      <c r="B47">
        <v>42</v>
      </c>
      <c r="C47" t="s">
        <v>321</v>
      </c>
      <c r="D47">
        <v>2</v>
      </c>
      <c r="E47">
        <v>56</v>
      </c>
      <c r="F47">
        <v>28</v>
      </c>
      <c r="G47">
        <v>7</v>
      </c>
      <c r="H47">
        <v>5</v>
      </c>
      <c r="I47">
        <v>0</v>
      </c>
      <c r="J47">
        <v>0</v>
      </c>
      <c r="K47">
        <v>0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2:16" x14ac:dyDescent="0.2">
      <c r="B48">
        <v>42</v>
      </c>
      <c r="C48" t="s">
        <v>359</v>
      </c>
      <c r="D48">
        <v>2</v>
      </c>
      <c r="E48">
        <v>56</v>
      </c>
      <c r="F48">
        <v>28</v>
      </c>
      <c r="G48">
        <v>6</v>
      </c>
      <c r="H48">
        <v>4</v>
      </c>
      <c r="I48">
        <v>1</v>
      </c>
      <c r="J48">
        <v>0</v>
      </c>
      <c r="K48">
        <v>0</v>
      </c>
      <c r="L48">
        <v>4</v>
      </c>
      <c r="M48">
        <v>1</v>
      </c>
      <c r="N48">
        <v>1</v>
      </c>
      <c r="O48">
        <v>1</v>
      </c>
      <c r="P48">
        <v>0</v>
      </c>
    </row>
    <row r="49" spans="2:16" x14ac:dyDescent="0.2">
      <c r="B49">
        <v>42</v>
      </c>
      <c r="C49" t="s">
        <v>307</v>
      </c>
      <c r="D49">
        <v>1</v>
      </c>
      <c r="E49">
        <v>28</v>
      </c>
      <c r="F49">
        <v>28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2:16" x14ac:dyDescent="0.2">
      <c r="B50">
        <v>45</v>
      </c>
      <c r="C50" t="s">
        <v>387</v>
      </c>
      <c r="D50">
        <v>2</v>
      </c>
      <c r="E50">
        <v>55</v>
      </c>
      <c r="F50">
        <v>27.5</v>
      </c>
      <c r="G50">
        <v>8</v>
      </c>
      <c r="H50">
        <v>7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</row>
    <row r="51" spans="2:16" x14ac:dyDescent="0.2">
      <c r="B51">
        <v>45</v>
      </c>
      <c r="C51" t="s">
        <v>298</v>
      </c>
      <c r="D51">
        <v>2</v>
      </c>
      <c r="E51">
        <v>55</v>
      </c>
      <c r="F51">
        <v>27.5</v>
      </c>
      <c r="G51">
        <v>7</v>
      </c>
      <c r="H51">
        <v>5</v>
      </c>
      <c r="I51">
        <v>1</v>
      </c>
      <c r="J51">
        <v>0</v>
      </c>
      <c r="K51">
        <v>0</v>
      </c>
      <c r="L51">
        <v>2</v>
      </c>
      <c r="M51">
        <v>0</v>
      </c>
      <c r="N51">
        <v>2</v>
      </c>
      <c r="O51">
        <v>0</v>
      </c>
      <c r="P51">
        <v>0</v>
      </c>
    </row>
    <row r="52" spans="2:16" x14ac:dyDescent="0.2">
      <c r="B52">
        <v>47</v>
      </c>
      <c r="C52" t="s">
        <v>330</v>
      </c>
      <c r="D52">
        <v>2</v>
      </c>
      <c r="E52">
        <v>54</v>
      </c>
      <c r="F52">
        <v>27</v>
      </c>
      <c r="G52">
        <v>6</v>
      </c>
      <c r="H52">
        <v>6</v>
      </c>
      <c r="I52">
        <v>0</v>
      </c>
      <c r="J52">
        <v>0</v>
      </c>
      <c r="K52">
        <v>0</v>
      </c>
      <c r="L52">
        <v>4</v>
      </c>
      <c r="M52">
        <v>0</v>
      </c>
      <c r="N52">
        <v>1</v>
      </c>
      <c r="O52">
        <v>1</v>
      </c>
      <c r="P52">
        <v>0</v>
      </c>
    </row>
    <row r="53" spans="2:16" x14ac:dyDescent="0.2">
      <c r="B53">
        <v>48</v>
      </c>
      <c r="C53" t="s">
        <v>365</v>
      </c>
      <c r="D53">
        <v>2</v>
      </c>
      <c r="E53">
        <v>53</v>
      </c>
      <c r="F53">
        <v>26.5</v>
      </c>
      <c r="G53">
        <v>7</v>
      </c>
      <c r="H53">
        <v>6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2:16" x14ac:dyDescent="0.2">
      <c r="B54">
        <v>48</v>
      </c>
      <c r="C54" t="s">
        <v>380</v>
      </c>
      <c r="D54">
        <v>2</v>
      </c>
      <c r="E54">
        <v>53</v>
      </c>
      <c r="F54">
        <v>26.5</v>
      </c>
      <c r="G54">
        <v>6</v>
      </c>
      <c r="H54">
        <v>5</v>
      </c>
      <c r="I54">
        <v>1</v>
      </c>
      <c r="J54">
        <v>0</v>
      </c>
      <c r="K54">
        <v>0</v>
      </c>
      <c r="L54">
        <v>2</v>
      </c>
      <c r="M54">
        <v>2</v>
      </c>
      <c r="N54">
        <v>1</v>
      </c>
      <c r="O54">
        <v>1</v>
      </c>
      <c r="P54">
        <v>0</v>
      </c>
    </row>
    <row r="55" spans="2:16" x14ac:dyDescent="0.2">
      <c r="B55">
        <v>50</v>
      </c>
      <c r="C55" t="s">
        <v>156</v>
      </c>
      <c r="D55">
        <v>2</v>
      </c>
      <c r="E55">
        <v>52</v>
      </c>
      <c r="F55">
        <v>26</v>
      </c>
      <c r="G55">
        <v>7</v>
      </c>
      <c r="H55">
        <v>7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</row>
    <row r="56" spans="2:16" x14ac:dyDescent="0.2">
      <c r="B56">
        <v>50</v>
      </c>
      <c r="C56" t="s">
        <v>384</v>
      </c>
      <c r="D56">
        <v>2</v>
      </c>
      <c r="E56">
        <v>52</v>
      </c>
      <c r="F56">
        <v>26</v>
      </c>
      <c r="G56">
        <v>7</v>
      </c>
      <c r="H56">
        <v>7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</row>
    <row r="57" spans="2:16" x14ac:dyDescent="0.2">
      <c r="B57">
        <v>52</v>
      </c>
      <c r="C57" t="s">
        <v>354</v>
      </c>
      <c r="D57">
        <v>2</v>
      </c>
      <c r="E57">
        <v>51</v>
      </c>
      <c r="F57">
        <v>25.5</v>
      </c>
      <c r="G57">
        <v>6</v>
      </c>
      <c r="H57">
        <v>6</v>
      </c>
      <c r="I57">
        <v>0</v>
      </c>
      <c r="J57">
        <v>0</v>
      </c>
      <c r="K57">
        <v>0</v>
      </c>
      <c r="L57">
        <v>3</v>
      </c>
      <c r="M57">
        <v>0</v>
      </c>
      <c r="N57">
        <v>1</v>
      </c>
      <c r="O57">
        <v>1</v>
      </c>
      <c r="P57">
        <v>0</v>
      </c>
    </row>
    <row r="58" spans="2:16" x14ac:dyDescent="0.2">
      <c r="B58">
        <v>52</v>
      </c>
      <c r="C58" t="s">
        <v>310</v>
      </c>
      <c r="D58">
        <v>2</v>
      </c>
      <c r="E58">
        <v>51</v>
      </c>
      <c r="F58">
        <v>25.5</v>
      </c>
      <c r="G58">
        <v>6</v>
      </c>
      <c r="H58">
        <v>6</v>
      </c>
      <c r="I58">
        <v>0</v>
      </c>
      <c r="J58">
        <v>0</v>
      </c>
      <c r="K58">
        <v>0</v>
      </c>
      <c r="L58">
        <v>3</v>
      </c>
      <c r="M58">
        <v>0</v>
      </c>
      <c r="N58">
        <v>1</v>
      </c>
      <c r="O58">
        <v>1</v>
      </c>
      <c r="P58">
        <v>0</v>
      </c>
    </row>
    <row r="59" spans="2:16" x14ac:dyDescent="0.2">
      <c r="B59">
        <v>54</v>
      </c>
      <c r="C59" t="s">
        <v>375</v>
      </c>
      <c r="D59">
        <v>3</v>
      </c>
      <c r="E59">
        <v>76</v>
      </c>
      <c r="F59">
        <v>25.33</v>
      </c>
      <c r="G59">
        <v>10</v>
      </c>
      <c r="H59">
        <v>10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3</v>
      </c>
      <c r="P59">
        <v>0</v>
      </c>
    </row>
    <row r="60" spans="2:16" x14ac:dyDescent="0.2">
      <c r="B60">
        <v>55</v>
      </c>
      <c r="C60" t="s">
        <v>305</v>
      </c>
      <c r="D60">
        <v>3</v>
      </c>
      <c r="E60">
        <v>74</v>
      </c>
      <c r="F60">
        <v>24.67</v>
      </c>
      <c r="G60">
        <v>9</v>
      </c>
      <c r="H60">
        <v>8</v>
      </c>
      <c r="I60">
        <v>0</v>
      </c>
      <c r="J60">
        <v>0</v>
      </c>
      <c r="K60">
        <v>0</v>
      </c>
      <c r="L60">
        <v>4</v>
      </c>
      <c r="M60">
        <v>0</v>
      </c>
      <c r="N60">
        <v>1</v>
      </c>
      <c r="O60">
        <v>2</v>
      </c>
      <c r="P60">
        <v>0</v>
      </c>
    </row>
    <row r="61" spans="2:16" x14ac:dyDescent="0.2">
      <c r="B61">
        <v>56</v>
      </c>
      <c r="C61" t="s">
        <v>294</v>
      </c>
      <c r="D61">
        <v>2</v>
      </c>
      <c r="E61">
        <v>49</v>
      </c>
      <c r="F61">
        <v>24.5</v>
      </c>
      <c r="G61">
        <v>6</v>
      </c>
      <c r="H61">
        <v>5</v>
      </c>
      <c r="I61">
        <v>0</v>
      </c>
      <c r="J61">
        <v>0</v>
      </c>
      <c r="K61">
        <v>0</v>
      </c>
      <c r="L61">
        <v>2</v>
      </c>
      <c r="M61">
        <v>1</v>
      </c>
      <c r="N61">
        <v>1</v>
      </c>
      <c r="O61">
        <v>1</v>
      </c>
      <c r="P61">
        <v>0</v>
      </c>
    </row>
    <row r="62" spans="2:16" x14ac:dyDescent="0.2">
      <c r="B62">
        <v>57</v>
      </c>
      <c r="C62" t="s">
        <v>1</v>
      </c>
      <c r="D62">
        <v>1</v>
      </c>
      <c r="E62">
        <v>24</v>
      </c>
      <c r="F62">
        <v>24</v>
      </c>
      <c r="G62">
        <v>3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</row>
    <row r="63" spans="2:16" x14ac:dyDescent="0.2">
      <c r="B63">
        <v>57</v>
      </c>
      <c r="C63" t="s">
        <v>154</v>
      </c>
      <c r="D63">
        <v>2</v>
      </c>
      <c r="E63">
        <v>48</v>
      </c>
      <c r="F63">
        <v>24</v>
      </c>
      <c r="G63">
        <v>7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</row>
    <row r="64" spans="2:16" x14ac:dyDescent="0.2">
      <c r="B64">
        <v>57</v>
      </c>
      <c r="C64" t="s">
        <v>358</v>
      </c>
      <c r="D64">
        <v>2</v>
      </c>
      <c r="E64">
        <v>48</v>
      </c>
      <c r="F64">
        <v>24</v>
      </c>
      <c r="G64">
        <v>6</v>
      </c>
      <c r="H64">
        <v>6</v>
      </c>
      <c r="I64">
        <v>0</v>
      </c>
      <c r="J64">
        <v>0</v>
      </c>
      <c r="K64">
        <v>0</v>
      </c>
      <c r="L64">
        <v>2</v>
      </c>
      <c r="M64">
        <v>0</v>
      </c>
      <c r="N64">
        <v>1</v>
      </c>
      <c r="O64">
        <v>1</v>
      </c>
      <c r="P64">
        <v>0</v>
      </c>
    </row>
    <row r="65" spans="2:16" x14ac:dyDescent="0.2">
      <c r="B65">
        <v>60</v>
      </c>
      <c r="C65" t="s">
        <v>322</v>
      </c>
      <c r="D65">
        <v>2</v>
      </c>
      <c r="E65">
        <v>46</v>
      </c>
      <c r="F65">
        <v>23</v>
      </c>
      <c r="G65">
        <v>6</v>
      </c>
      <c r="H65">
        <v>4</v>
      </c>
      <c r="I65">
        <v>0</v>
      </c>
      <c r="J65">
        <v>0</v>
      </c>
      <c r="K65">
        <v>0</v>
      </c>
      <c r="L65">
        <v>2</v>
      </c>
      <c r="M65">
        <v>0</v>
      </c>
      <c r="N65">
        <v>2</v>
      </c>
      <c r="O65">
        <v>0</v>
      </c>
      <c r="P65">
        <v>0</v>
      </c>
    </row>
    <row r="66" spans="2:16" x14ac:dyDescent="0.2">
      <c r="B66">
        <v>60</v>
      </c>
      <c r="C66" t="s">
        <v>292</v>
      </c>
      <c r="D66">
        <v>2</v>
      </c>
      <c r="E66">
        <v>46</v>
      </c>
      <c r="F66">
        <v>23</v>
      </c>
      <c r="G66">
        <v>5</v>
      </c>
      <c r="H66">
        <v>5</v>
      </c>
      <c r="I66">
        <v>0</v>
      </c>
      <c r="J66">
        <v>0</v>
      </c>
      <c r="K66">
        <v>0</v>
      </c>
      <c r="L66">
        <v>3</v>
      </c>
      <c r="M66">
        <v>1</v>
      </c>
      <c r="N66">
        <v>2</v>
      </c>
      <c r="O66">
        <v>0</v>
      </c>
      <c r="P66">
        <v>0</v>
      </c>
    </row>
    <row r="67" spans="2:16" x14ac:dyDescent="0.2">
      <c r="B67">
        <v>60</v>
      </c>
      <c r="C67" t="s">
        <v>293</v>
      </c>
      <c r="D67">
        <v>1</v>
      </c>
      <c r="E67">
        <v>23</v>
      </c>
      <c r="F67">
        <v>23</v>
      </c>
      <c r="G67">
        <v>2</v>
      </c>
      <c r="H67">
        <v>2</v>
      </c>
      <c r="I67">
        <v>0</v>
      </c>
      <c r="J67">
        <v>0</v>
      </c>
      <c r="K67">
        <v>0</v>
      </c>
      <c r="L67">
        <v>3</v>
      </c>
      <c r="M67">
        <v>0</v>
      </c>
      <c r="N67">
        <v>1</v>
      </c>
      <c r="O67">
        <v>0</v>
      </c>
      <c r="P67">
        <v>0</v>
      </c>
    </row>
    <row r="68" spans="2:16" x14ac:dyDescent="0.2">
      <c r="B68">
        <v>63</v>
      </c>
      <c r="C68" t="s">
        <v>349</v>
      </c>
      <c r="D68">
        <v>2</v>
      </c>
      <c r="E68">
        <v>45</v>
      </c>
      <c r="F68">
        <v>22.5</v>
      </c>
      <c r="G68">
        <v>6</v>
      </c>
      <c r="H68">
        <v>6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</row>
    <row r="69" spans="2:16" x14ac:dyDescent="0.2">
      <c r="B69">
        <v>63</v>
      </c>
      <c r="C69" t="s">
        <v>364</v>
      </c>
      <c r="D69">
        <v>2</v>
      </c>
      <c r="E69">
        <v>45</v>
      </c>
      <c r="F69">
        <v>22.5</v>
      </c>
      <c r="G69">
        <v>6</v>
      </c>
      <c r="H69">
        <v>6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</row>
    <row r="70" spans="2:16" x14ac:dyDescent="0.2">
      <c r="B70">
        <v>65</v>
      </c>
      <c r="C70" t="s">
        <v>325</v>
      </c>
      <c r="D70">
        <v>3</v>
      </c>
      <c r="E70">
        <v>64</v>
      </c>
      <c r="F70">
        <v>21.33</v>
      </c>
      <c r="G70">
        <v>7</v>
      </c>
      <c r="H70">
        <v>7</v>
      </c>
      <c r="I70">
        <v>0</v>
      </c>
      <c r="J70">
        <v>0</v>
      </c>
      <c r="K70">
        <v>0</v>
      </c>
      <c r="L70">
        <v>5</v>
      </c>
      <c r="M70">
        <v>0</v>
      </c>
      <c r="N70">
        <v>2</v>
      </c>
      <c r="O70">
        <v>1</v>
      </c>
      <c r="P70">
        <v>0</v>
      </c>
    </row>
    <row r="71" spans="2:16" x14ac:dyDescent="0.2">
      <c r="B71">
        <v>66</v>
      </c>
      <c r="C71" t="s">
        <v>4</v>
      </c>
      <c r="D71">
        <v>1</v>
      </c>
      <c r="E71">
        <v>21</v>
      </c>
      <c r="F71">
        <v>21</v>
      </c>
      <c r="G71">
        <v>3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2:16" x14ac:dyDescent="0.2">
      <c r="B72">
        <v>67</v>
      </c>
      <c r="C72" t="s">
        <v>366</v>
      </c>
      <c r="D72">
        <v>2</v>
      </c>
      <c r="E72">
        <v>41</v>
      </c>
      <c r="F72">
        <v>20.5</v>
      </c>
      <c r="G72">
        <v>5</v>
      </c>
      <c r="H72">
        <v>5</v>
      </c>
      <c r="I72">
        <v>0</v>
      </c>
      <c r="J72">
        <v>0</v>
      </c>
      <c r="K72">
        <v>0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 x14ac:dyDescent="0.2">
      <c r="B73">
        <v>67</v>
      </c>
      <c r="C73" t="s">
        <v>352</v>
      </c>
      <c r="D73">
        <v>2</v>
      </c>
      <c r="E73">
        <v>41</v>
      </c>
      <c r="F73">
        <v>20.5</v>
      </c>
      <c r="G73">
        <v>4</v>
      </c>
      <c r="H73">
        <v>3</v>
      </c>
      <c r="I73">
        <v>0</v>
      </c>
      <c r="J73">
        <v>0</v>
      </c>
      <c r="K73">
        <v>0</v>
      </c>
      <c r="L73">
        <v>4</v>
      </c>
      <c r="M73">
        <v>1</v>
      </c>
      <c r="N73">
        <v>2</v>
      </c>
      <c r="O73">
        <v>0</v>
      </c>
      <c r="P73">
        <v>0</v>
      </c>
    </row>
    <row r="74" spans="2:16" x14ac:dyDescent="0.2">
      <c r="B74">
        <v>69</v>
      </c>
      <c r="C74" t="s">
        <v>374</v>
      </c>
      <c r="D74">
        <v>2</v>
      </c>
      <c r="E74">
        <v>40</v>
      </c>
      <c r="F74">
        <v>20</v>
      </c>
      <c r="G74">
        <v>3</v>
      </c>
      <c r="H74">
        <v>2</v>
      </c>
      <c r="I74">
        <v>1</v>
      </c>
      <c r="J74">
        <v>0</v>
      </c>
      <c r="K74">
        <v>0</v>
      </c>
      <c r="L74">
        <v>6</v>
      </c>
      <c r="M74">
        <v>0</v>
      </c>
      <c r="N74">
        <v>1</v>
      </c>
      <c r="O74">
        <v>1</v>
      </c>
      <c r="P74">
        <v>0</v>
      </c>
    </row>
    <row r="75" spans="2:16" x14ac:dyDescent="0.2">
      <c r="B75">
        <v>70</v>
      </c>
      <c r="C75" t="s">
        <v>346</v>
      </c>
      <c r="D75">
        <v>2</v>
      </c>
      <c r="E75">
        <v>39</v>
      </c>
      <c r="F75">
        <v>19.5</v>
      </c>
      <c r="G75">
        <v>3</v>
      </c>
      <c r="H75">
        <v>3</v>
      </c>
      <c r="I75">
        <v>0</v>
      </c>
      <c r="J75">
        <v>0</v>
      </c>
      <c r="K75">
        <v>0</v>
      </c>
      <c r="L75">
        <v>6</v>
      </c>
      <c r="M75">
        <v>0</v>
      </c>
      <c r="N75">
        <v>1</v>
      </c>
      <c r="O75">
        <v>1</v>
      </c>
      <c r="P75">
        <v>0</v>
      </c>
    </row>
    <row r="76" spans="2:16" x14ac:dyDescent="0.2">
      <c r="B76">
        <v>71</v>
      </c>
      <c r="C76" t="s">
        <v>353</v>
      </c>
      <c r="D76">
        <v>2</v>
      </c>
      <c r="E76">
        <v>38</v>
      </c>
      <c r="F76">
        <v>19</v>
      </c>
      <c r="G76">
        <v>5</v>
      </c>
      <c r="H76">
        <v>5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</row>
    <row r="77" spans="2:16" x14ac:dyDescent="0.2">
      <c r="B77">
        <v>71</v>
      </c>
      <c r="C77" t="s">
        <v>303</v>
      </c>
      <c r="D77">
        <v>1</v>
      </c>
      <c r="E77">
        <v>19</v>
      </c>
      <c r="F77">
        <v>19</v>
      </c>
      <c r="G77">
        <v>2</v>
      </c>
      <c r="H77">
        <v>1</v>
      </c>
      <c r="I77">
        <v>0</v>
      </c>
      <c r="J77">
        <v>0</v>
      </c>
      <c r="K77">
        <v>0</v>
      </c>
      <c r="L77">
        <v>2</v>
      </c>
      <c r="M77">
        <v>0</v>
      </c>
      <c r="N77">
        <v>1</v>
      </c>
      <c r="O77">
        <v>0</v>
      </c>
      <c r="P77">
        <v>0</v>
      </c>
    </row>
    <row r="78" spans="2:16" x14ac:dyDescent="0.2">
      <c r="B78">
        <v>71</v>
      </c>
      <c r="C78" t="s">
        <v>369</v>
      </c>
      <c r="D78">
        <v>2</v>
      </c>
      <c r="E78">
        <v>38</v>
      </c>
      <c r="F78">
        <v>19</v>
      </c>
      <c r="G78">
        <v>5</v>
      </c>
      <c r="H78">
        <v>3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2</v>
      </c>
      <c r="P78">
        <v>0</v>
      </c>
    </row>
    <row r="79" spans="2:16" x14ac:dyDescent="0.2">
      <c r="B79">
        <v>71</v>
      </c>
      <c r="C79" t="s">
        <v>48</v>
      </c>
      <c r="D79">
        <v>2</v>
      </c>
      <c r="E79">
        <v>38</v>
      </c>
      <c r="F79">
        <v>19</v>
      </c>
      <c r="G79">
        <v>5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</row>
    <row r="80" spans="2:16" x14ac:dyDescent="0.2">
      <c r="B80">
        <v>71</v>
      </c>
      <c r="C80" t="s">
        <v>372</v>
      </c>
      <c r="D80">
        <v>2</v>
      </c>
      <c r="E80">
        <v>38</v>
      </c>
      <c r="F80">
        <v>19</v>
      </c>
      <c r="G80">
        <v>5</v>
      </c>
      <c r="H80">
        <v>5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</row>
    <row r="81" spans="2:16" x14ac:dyDescent="0.2">
      <c r="B81">
        <v>76</v>
      </c>
      <c r="C81" t="s">
        <v>383</v>
      </c>
      <c r="D81">
        <v>2</v>
      </c>
      <c r="E81">
        <v>37</v>
      </c>
      <c r="F81">
        <v>18.5</v>
      </c>
      <c r="G81">
        <v>4</v>
      </c>
      <c r="H81">
        <v>4</v>
      </c>
      <c r="I81">
        <v>0</v>
      </c>
      <c r="J81">
        <v>0</v>
      </c>
      <c r="K81">
        <v>0</v>
      </c>
      <c r="L81">
        <v>3</v>
      </c>
      <c r="M81">
        <v>0</v>
      </c>
      <c r="N81">
        <v>0</v>
      </c>
      <c r="O81">
        <v>2</v>
      </c>
      <c r="P81">
        <v>0</v>
      </c>
    </row>
    <row r="82" spans="2:16" x14ac:dyDescent="0.2">
      <c r="B82">
        <v>77</v>
      </c>
      <c r="C82" t="s">
        <v>361</v>
      </c>
      <c r="D82">
        <v>2</v>
      </c>
      <c r="E82">
        <v>36</v>
      </c>
      <c r="F82">
        <v>18</v>
      </c>
      <c r="G82">
        <v>5</v>
      </c>
      <c r="H82">
        <v>4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</row>
    <row r="83" spans="2:16" x14ac:dyDescent="0.2">
      <c r="B83">
        <v>77</v>
      </c>
      <c r="C83" t="s">
        <v>362</v>
      </c>
      <c r="D83">
        <v>2</v>
      </c>
      <c r="E83">
        <v>36</v>
      </c>
      <c r="F83">
        <v>18</v>
      </c>
      <c r="G83">
        <v>5</v>
      </c>
      <c r="H83">
        <v>3</v>
      </c>
      <c r="I83">
        <v>0</v>
      </c>
      <c r="J83">
        <v>0</v>
      </c>
      <c r="K83">
        <v>0</v>
      </c>
      <c r="L83">
        <v>1</v>
      </c>
      <c r="M83">
        <v>0</v>
      </c>
      <c r="N83">
        <v>2</v>
      </c>
      <c r="O83">
        <v>0</v>
      </c>
      <c r="P83">
        <v>0</v>
      </c>
    </row>
    <row r="84" spans="2:16" x14ac:dyDescent="0.2">
      <c r="B84">
        <v>79</v>
      </c>
      <c r="C84" t="s">
        <v>382</v>
      </c>
      <c r="D84">
        <v>3</v>
      </c>
      <c r="E84">
        <v>53</v>
      </c>
      <c r="F84">
        <v>17.670000000000002</v>
      </c>
      <c r="G84">
        <v>7</v>
      </c>
      <c r="H84">
        <v>3</v>
      </c>
      <c r="I84">
        <v>1</v>
      </c>
      <c r="J84">
        <v>0</v>
      </c>
      <c r="K84">
        <v>0</v>
      </c>
      <c r="L84">
        <v>2</v>
      </c>
      <c r="M84">
        <v>0</v>
      </c>
      <c r="N84">
        <v>0</v>
      </c>
      <c r="O84">
        <v>3</v>
      </c>
      <c r="P84">
        <v>0</v>
      </c>
    </row>
    <row r="85" spans="2:16" x14ac:dyDescent="0.2">
      <c r="B85">
        <v>80</v>
      </c>
      <c r="C85" t="s">
        <v>335</v>
      </c>
      <c r="D85">
        <v>2</v>
      </c>
      <c r="E85">
        <v>35</v>
      </c>
      <c r="F85">
        <v>17.5</v>
      </c>
      <c r="G85">
        <v>5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</row>
    <row r="86" spans="2:16" x14ac:dyDescent="0.2">
      <c r="B86">
        <v>81</v>
      </c>
      <c r="C86" t="s">
        <v>157</v>
      </c>
      <c r="D86">
        <v>2</v>
      </c>
      <c r="E86">
        <v>34</v>
      </c>
      <c r="F86">
        <v>17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  <c r="M86">
        <v>0</v>
      </c>
      <c r="N86">
        <v>1</v>
      </c>
      <c r="O86">
        <v>1</v>
      </c>
      <c r="P86">
        <v>0</v>
      </c>
    </row>
    <row r="87" spans="2:16" x14ac:dyDescent="0.2">
      <c r="B87">
        <v>81</v>
      </c>
      <c r="C87" t="s">
        <v>331</v>
      </c>
      <c r="D87">
        <v>2</v>
      </c>
      <c r="E87">
        <v>34</v>
      </c>
      <c r="F87">
        <v>17</v>
      </c>
      <c r="G87">
        <v>4</v>
      </c>
      <c r="H87">
        <v>4</v>
      </c>
      <c r="I87">
        <v>0</v>
      </c>
      <c r="J87">
        <v>0</v>
      </c>
      <c r="K87">
        <v>0</v>
      </c>
      <c r="L87">
        <v>2</v>
      </c>
      <c r="M87">
        <v>0</v>
      </c>
      <c r="N87">
        <v>1</v>
      </c>
      <c r="O87">
        <v>1</v>
      </c>
      <c r="P87">
        <v>0</v>
      </c>
    </row>
    <row r="88" spans="2:16" x14ac:dyDescent="0.2">
      <c r="B88">
        <v>81</v>
      </c>
      <c r="C88" t="s">
        <v>159</v>
      </c>
      <c r="D88">
        <v>1</v>
      </c>
      <c r="E88">
        <v>17</v>
      </c>
      <c r="F88">
        <v>17</v>
      </c>
      <c r="G88">
        <v>2</v>
      </c>
      <c r="H88">
        <v>2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</row>
    <row r="89" spans="2:16" x14ac:dyDescent="0.2">
      <c r="B89">
        <v>84</v>
      </c>
      <c r="C89" t="s">
        <v>356</v>
      </c>
      <c r="D89">
        <v>2</v>
      </c>
      <c r="E89">
        <v>33</v>
      </c>
      <c r="F89">
        <v>16.5</v>
      </c>
      <c r="G89">
        <v>5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2:16" x14ac:dyDescent="0.2">
      <c r="B90">
        <v>84</v>
      </c>
      <c r="C90" t="s">
        <v>342</v>
      </c>
      <c r="D90">
        <v>2</v>
      </c>
      <c r="E90">
        <v>33</v>
      </c>
      <c r="F90">
        <v>16.5</v>
      </c>
      <c r="G90">
        <v>3</v>
      </c>
      <c r="H90">
        <v>3</v>
      </c>
      <c r="I90">
        <v>0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2:16" x14ac:dyDescent="0.2">
      <c r="B91">
        <v>84</v>
      </c>
      <c r="C91" t="s">
        <v>363</v>
      </c>
      <c r="D91">
        <v>2</v>
      </c>
      <c r="E91">
        <v>33</v>
      </c>
      <c r="F91">
        <v>16.5</v>
      </c>
      <c r="G91">
        <v>4</v>
      </c>
      <c r="H91">
        <v>3</v>
      </c>
      <c r="I91">
        <v>0</v>
      </c>
      <c r="J91">
        <v>0</v>
      </c>
      <c r="K91">
        <v>0</v>
      </c>
      <c r="L91">
        <v>2</v>
      </c>
      <c r="M91">
        <v>0</v>
      </c>
      <c r="N91">
        <v>0</v>
      </c>
      <c r="O91">
        <v>2</v>
      </c>
      <c r="P91">
        <v>0</v>
      </c>
    </row>
    <row r="92" spans="2:16" x14ac:dyDescent="0.2">
      <c r="B92">
        <v>84</v>
      </c>
      <c r="C92" t="s">
        <v>14</v>
      </c>
      <c r="D92">
        <v>2</v>
      </c>
      <c r="E92">
        <v>33</v>
      </c>
      <c r="F92">
        <v>16.5</v>
      </c>
      <c r="G92">
        <v>4</v>
      </c>
      <c r="H92">
        <v>3</v>
      </c>
      <c r="I92">
        <v>0</v>
      </c>
      <c r="J92">
        <v>0</v>
      </c>
      <c r="K92">
        <v>0</v>
      </c>
      <c r="L92">
        <v>2</v>
      </c>
      <c r="M92">
        <v>0</v>
      </c>
      <c r="N92">
        <v>0</v>
      </c>
      <c r="O92">
        <v>2</v>
      </c>
      <c r="P92">
        <v>0</v>
      </c>
    </row>
    <row r="93" spans="2:16" x14ac:dyDescent="0.2">
      <c r="B93">
        <v>84</v>
      </c>
      <c r="C93" t="s">
        <v>371</v>
      </c>
      <c r="D93">
        <v>2</v>
      </c>
      <c r="E93">
        <v>33</v>
      </c>
      <c r="F93">
        <v>16.5</v>
      </c>
      <c r="G93">
        <v>4</v>
      </c>
      <c r="H93">
        <v>3</v>
      </c>
      <c r="I93">
        <v>0</v>
      </c>
      <c r="J93">
        <v>0</v>
      </c>
      <c r="K93">
        <v>0</v>
      </c>
      <c r="L93">
        <v>2</v>
      </c>
      <c r="M93">
        <v>0</v>
      </c>
      <c r="N93">
        <v>0</v>
      </c>
      <c r="O93">
        <v>2</v>
      </c>
      <c r="P93">
        <v>0</v>
      </c>
    </row>
    <row r="94" spans="2:16" x14ac:dyDescent="0.2">
      <c r="B94">
        <v>89</v>
      </c>
      <c r="C94" t="s">
        <v>150</v>
      </c>
      <c r="D94">
        <v>2</v>
      </c>
      <c r="E94">
        <v>32</v>
      </c>
      <c r="F94">
        <v>16</v>
      </c>
      <c r="G94">
        <v>5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</row>
    <row r="95" spans="2:16" x14ac:dyDescent="0.2">
      <c r="B95">
        <v>89</v>
      </c>
      <c r="C95" t="s">
        <v>343</v>
      </c>
      <c r="D95">
        <v>3</v>
      </c>
      <c r="E95">
        <v>48</v>
      </c>
      <c r="F95">
        <v>16</v>
      </c>
      <c r="G95">
        <v>7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0</v>
      </c>
    </row>
    <row r="96" spans="2:16" x14ac:dyDescent="0.2">
      <c r="B96">
        <v>89</v>
      </c>
      <c r="C96" t="s">
        <v>148</v>
      </c>
      <c r="D96">
        <v>2</v>
      </c>
      <c r="E96">
        <v>32</v>
      </c>
      <c r="F96">
        <v>16</v>
      </c>
      <c r="G96">
        <v>3</v>
      </c>
      <c r="H96">
        <v>2</v>
      </c>
      <c r="I96">
        <v>0</v>
      </c>
      <c r="J96">
        <v>0</v>
      </c>
      <c r="K96">
        <v>0</v>
      </c>
      <c r="L96">
        <v>4</v>
      </c>
      <c r="M96">
        <v>0</v>
      </c>
      <c r="N96">
        <v>1</v>
      </c>
      <c r="O96">
        <v>1</v>
      </c>
      <c r="P96">
        <v>0</v>
      </c>
    </row>
    <row r="97" spans="2:16" x14ac:dyDescent="0.2">
      <c r="B97">
        <v>89</v>
      </c>
      <c r="C97" t="s">
        <v>146</v>
      </c>
      <c r="D97">
        <v>2</v>
      </c>
      <c r="E97">
        <v>32</v>
      </c>
      <c r="F97">
        <v>16</v>
      </c>
      <c r="G97">
        <v>3</v>
      </c>
      <c r="H97">
        <v>2</v>
      </c>
      <c r="I97">
        <v>0</v>
      </c>
      <c r="J97">
        <v>0</v>
      </c>
      <c r="K97">
        <v>0</v>
      </c>
      <c r="L97">
        <v>4</v>
      </c>
      <c r="M97">
        <v>0</v>
      </c>
      <c r="N97">
        <v>0</v>
      </c>
      <c r="O97">
        <v>2</v>
      </c>
      <c r="P97">
        <v>0</v>
      </c>
    </row>
    <row r="98" spans="2:16" x14ac:dyDescent="0.2">
      <c r="B98">
        <v>93</v>
      </c>
      <c r="C98" t="s">
        <v>389</v>
      </c>
      <c r="D98">
        <v>2</v>
      </c>
      <c r="E98">
        <v>31</v>
      </c>
      <c r="F98">
        <v>15.5</v>
      </c>
      <c r="G98">
        <v>4</v>
      </c>
      <c r="H98">
        <v>2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</row>
    <row r="99" spans="2:16" x14ac:dyDescent="0.2">
      <c r="B99">
        <v>94</v>
      </c>
      <c r="C99" t="s">
        <v>340</v>
      </c>
      <c r="D99">
        <v>2</v>
      </c>
      <c r="E99">
        <v>30</v>
      </c>
      <c r="F99">
        <v>15</v>
      </c>
      <c r="G99">
        <v>3</v>
      </c>
      <c r="H99">
        <v>3</v>
      </c>
      <c r="I99">
        <v>0</v>
      </c>
      <c r="J99">
        <v>0</v>
      </c>
      <c r="K99">
        <v>0</v>
      </c>
      <c r="L99">
        <v>3</v>
      </c>
      <c r="M99">
        <v>0</v>
      </c>
      <c r="N99">
        <v>1</v>
      </c>
      <c r="O99">
        <v>1</v>
      </c>
      <c r="P99">
        <v>0</v>
      </c>
    </row>
    <row r="100" spans="2:16" x14ac:dyDescent="0.2">
      <c r="B100">
        <v>95</v>
      </c>
      <c r="C100" t="s">
        <v>327</v>
      </c>
      <c r="D100">
        <v>2</v>
      </c>
      <c r="E100">
        <v>29</v>
      </c>
      <c r="F100">
        <v>14.5</v>
      </c>
      <c r="G100">
        <v>2</v>
      </c>
      <c r="H100">
        <v>2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1</v>
      </c>
      <c r="O100">
        <v>1</v>
      </c>
      <c r="P100">
        <v>0</v>
      </c>
    </row>
    <row r="101" spans="2:16" x14ac:dyDescent="0.2">
      <c r="B101">
        <v>96</v>
      </c>
      <c r="C101" t="s">
        <v>385</v>
      </c>
      <c r="D101">
        <v>1</v>
      </c>
      <c r="E101">
        <v>14</v>
      </c>
      <c r="F101">
        <v>14</v>
      </c>
      <c r="G101">
        <v>2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</row>
    <row r="102" spans="2:16" x14ac:dyDescent="0.2">
      <c r="B102">
        <v>96</v>
      </c>
      <c r="C102" t="s">
        <v>351</v>
      </c>
      <c r="D102">
        <v>1</v>
      </c>
      <c r="E102">
        <v>14</v>
      </c>
      <c r="F102">
        <v>14</v>
      </c>
      <c r="G102">
        <v>2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2:16" x14ac:dyDescent="0.2">
      <c r="B103">
        <v>98</v>
      </c>
      <c r="C103" t="s">
        <v>152</v>
      </c>
      <c r="D103">
        <v>2</v>
      </c>
      <c r="E103">
        <v>27</v>
      </c>
      <c r="F103">
        <v>13.5</v>
      </c>
      <c r="G103">
        <v>4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</row>
    <row r="104" spans="2:16" x14ac:dyDescent="0.2">
      <c r="B104">
        <v>99</v>
      </c>
      <c r="C104" t="s">
        <v>379</v>
      </c>
      <c r="D104">
        <v>2</v>
      </c>
      <c r="E104">
        <v>26</v>
      </c>
      <c r="F104">
        <v>13</v>
      </c>
      <c r="G104">
        <v>4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0</v>
      </c>
    </row>
    <row r="105" spans="2:16" x14ac:dyDescent="0.2">
      <c r="B105">
        <v>100</v>
      </c>
      <c r="C105" t="s">
        <v>360</v>
      </c>
      <c r="D105">
        <v>2</v>
      </c>
      <c r="E105">
        <v>25</v>
      </c>
      <c r="F105">
        <v>12.5</v>
      </c>
      <c r="G105">
        <v>3</v>
      </c>
      <c r="H105">
        <v>1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2</v>
      </c>
      <c r="P105">
        <v>0</v>
      </c>
    </row>
    <row r="106" spans="2:16" x14ac:dyDescent="0.2">
      <c r="B106">
        <v>101</v>
      </c>
      <c r="C106" t="s">
        <v>313</v>
      </c>
      <c r="D106">
        <v>3</v>
      </c>
      <c r="E106">
        <v>37</v>
      </c>
      <c r="F106">
        <v>12.33</v>
      </c>
      <c r="G106">
        <v>5</v>
      </c>
      <c r="H106">
        <v>4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2</v>
      </c>
      <c r="P106">
        <v>0</v>
      </c>
    </row>
    <row r="107" spans="2:16" x14ac:dyDescent="0.2">
      <c r="B107">
        <v>102</v>
      </c>
      <c r="C107" t="s">
        <v>158</v>
      </c>
      <c r="D107">
        <v>2</v>
      </c>
      <c r="E107">
        <v>23</v>
      </c>
      <c r="F107">
        <v>11.5</v>
      </c>
      <c r="G107">
        <v>3</v>
      </c>
      <c r="H107">
        <v>2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2</v>
      </c>
      <c r="P107">
        <v>0</v>
      </c>
    </row>
    <row r="108" spans="2:16" x14ac:dyDescent="0.2">
      <c r="B108">
        <v>103</v>
      </c>
      <c r="C108" t="s">
        <v>15</v>
      </c>
      <c r="D108">
        <v>2</v>
      </c>
      <c r="E108">
        <v>20</v>
      </c>
      <c r="F108">
        <v>10</v>
      </c>
      <c r="G108">
        <v>2</v>
      </c>
      <c r="H108">
        <v>2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2</v>
      </c>
      <c r="P108">
        <v>0</v>
      </c>
    </row>
    <row r="109" spans="2:16" x14ac:dyDescent="0.2">
      <c r="B109">
        <v>103</v>
      </c>
      <c r="C109" t="s">
        <v>289</v>
      </c>
      <c r="D109">
        <v>1</v>
      </c>
      <c r="E109">
        <v>10</v>
      </c>
      <c r="F109">
        <v>10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</row>
    <row r="110" spans="2:16" x14ac:dyDescent="0.2">
      <c r="B110">
        <v>103</v>
      </c>
      <c r="C110" t="s">
        <v>5</v>
      </c>
      <c r="D110">
        <v>2</v>
      </c>
      <c r="E110">
        <v>20</v>
      </c>
      <c r="F110">
        <v>10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2</v>
      </c>
      <c r="P110">
        <v>0</v>
      </c>
    </row>
    <row r="111" spans="2:16" x14ac:dyDescent="0.2">
      <c r="B111">
        <v>103</v>
      </c>
      <c r="C111" t="s">
        <v>296</v>
      </c>
      <c r="D111">
        <v>1</v>
      </c>
      <c r="E111">
        <v>10</v>
      </c>
      <c r="F111">
        <v>10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</row>
    <row r="112" spans="2:16" x14ac:dyDescent="0.2">
      <c r="B112">
        <v>107</v>
      </c>
      <c r="C112" t="s">
        <v>155</v>
      </c>
      <c r="D112">
        <v>2</v>
      </c>
      <c r="E112">
        <v>19</v>
      </c>
      <c r="F112">
        <v>9.5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4</v>
      </c>
      <c r="M112">
        <v>0</v>
      </c>
      <c r="N112">
        <v>1</v>
      </c>
      <c r="O112">
        <v>1</v>
      </c>
      <c r="P112">
        <v>0</v>
      </c>
    </row>
    <row r="113" spans="2:16" x14ac:dyDescent="0.2">
      <c r="B113">
        <v>108</v>
      </c>
      <c r="C113" t="s">
        <v>323</v>
      </c>
      <c r="D113">
        <v>2</v>
      </c>
      <c r="E113">
        <v>17</v>
      </c>
      <c r="F113">
        <v>8.5</v>
      </c>
      <c r="G113">
        <v>2</v>
      </c>
      <c r="H113">
        <v>2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</row>
    <row r="114" spans="2:16" x14ac:dyDescent="0.2">
      <c r="B114">
        <v>108</v>
      </c>
      <c r="C114" t="s">
        <v>357</v>
      </c>
      <c r="D114">
        <v>2</v>
      </c>
      <c r="E114">
        <v>17</v>
      </c>
      <c r="F114">
        <v>8.5</v>
      </c>
      <c r="G114">
        <v>2</v>
      </c>
      <c r="H114">
        <v>2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2</v>
      </c>
      <c r="P114">
        <v>0</v>
      </c>
    </row>
    <row r="115" spans="2:16" x14ac:dyDescent="0.2">
      <c r="B115">
        <v>108</v>
      </c>
      <c r="C115" t="s">
        <v>391</v>
      </c>
      <c r="D115">
        <v>2</v>
      </c>
      <c r="E115">
        <v>17</v>
      </c>
      <c r="F115">
        <v>8.5</v>
      </c>
      <c r="G115">
        <v>2</v>
      </c>
      <c r="H115">
        <v>2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2</v>
      </c>
      <c r="P115">
        <v>0</v>
      </c>
    </row>
    <row r="116" spans="2:16" x14ac:dyDescent="0.2">
      <c r="B116">
        <v>111</v>
      </c>
      <c r="C116" t="s">
        <v>160</v>
      </c>
      <c r="D116">
        <v>2</v>
      </c>
      <c r="E116">
        <v>16</v>
      </c>
      <c r="F116">
        <v>8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3</v>
      </c>
      <c r="M116">
        <v>0</v>
      </c>
      <c r="N116">
        <v>0</v>
      </c>
      <c r="O116">
        <v>2</v>
      </c>
      <c r="P116">
        <v>0</v>
      </c>
    </row>
    <row r="117" spans="2:16" x14ac:dyDescent="0.2">
      <c r="B117">
        <v>112</v>
      </c>
      <c r="C117" t="s">
        <v>63</v>
      </c>
      <c r="D117">
        <v>2</v>
      </c>
      <c r="E117">
        <v>15</v>
      </c>
      <c r="F117">
        <v>7.5</v>
      </c>
      <c r="G117">
        <v>2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</row>
    <row r="118" spans="2:16" x14ac:dyDescent="0.2">
      <c r="B118">
        <v>112</v>
      </c>
      <c r="C118" t="s">
        <v>161</v>
      </c>
      <c r="D118">
        <v>2</v>
      </c>
      <c r="E118">
        <v>15</v>
      </c>
      <c r="F118">
        <v>7.5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2</v>
      </c>
      <c r="P118">
        <v>0</v>
      </c>
    </row>
    <row r="119" spans="2:16" x14ac:dyDescent="0.2">
      <c r="B119">
        <v>112</v>
      </c>
      <c r="C119" t="s">
        <v>0</v>
      </c>
      <c r="D119">
        <v>2</v>
      </c>
      <c r="E119">
        <v>15</v>
      </c>
      <c r="F119">
        <v>7.5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2</v>
      </c>
      <c r="M119">
        <v>1</v>
      </c>
      <c r="N119">
        <v>0</v>
      </c>
      <c r="O119">
        <v>2</v>
      </c>
      <c r="P119">
        <v>0</v>
      </c>
    </row>
    <row r="120" spans="2:16" x14ac:dyDescent="0.2">
      <c r="B120">
        <v>115</v>
      </c>
      <c r="C120" t="s">
        <v>306</v>
      </c>
      <c r="D120">
        <v>1</v>
      </c>
      <c r="E120">
        <v>7</v>
      </c>
      <c r="F120">
        <v>7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120"/>
  <sheetViews>
    <sheetView topLeftCell="A22" workbookViewId="0">
      <selection activeCell="C42" sqref="C6:I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6" width="4" customWidth="1"/>
    <col min="7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359</v>
      </c>
      <c r="D6">
        <v>2</v>
      </c>
      <c r="E6">
        <v>55</v>
      </c>
      <c r="F6">
        <v>9</v>
      </c>
      <c r="G6">
        <v>0.16</v>
      </c>
      <c r="H6">
        <v>0</v>
      </c>
      <c r="I6">
        <v>4.5</v>
      </c>
      <c r="J6">
        <v>1</v>
      </c>
      <c r="K6">
        <v>1</v>
      </c>
      <c r="L6">
        <v>0</v>
      </c>
    </row>
    <row r="7" spans="2:12" x14ac:dyDescent="0.2">
      <c r="B7">
        <v>2</v>
      </c>
      <c r="C7" t="s">
        <v>291</v>
      </c>
      <c r="D7">
        <v>3</v>
      </c>
      <c r="E7">
        <v>93</v>
      </c>
      <c r="F7">
        <v>74</v>
      </c>
      <c r="G7">
        <v>0.8</v>
      </c>
      <c r="H7">
        <v>2</v>
      </c>
      <c r="I7">
        <v>24.7</v>
      </c>
      <c r="J7">
        <v>3</v>
      </c>
      <c r="K7">
        <v>0</v>
      </c>
      <c r="L7">
        <v>0</v>
      </c>
    </row>
    <row r="8" spans="2:12" x14ac:dyDescent="0.2">
      <c r="B8">
        <v>3</v>
      </c>
      <c r="C8" t="s">
        <v>346</v>
      </c>
      <c r="D8">
        <v>2</v>
      </c>
      <c r="E8">
        <v>66</v>
      </c>
      <c r="F8">
        <v>70</v>
      </c>
      <c r="G8">
        <v>1.06</v>
      </c>
      <c r="H8">
        <v>1</v>
      </c>
      <c r="I8">
        <v>35</v>
      </c>
      <c r="J8">
        <v>1</v>
      </c>
      <c r="K8">
        <v>1</v>
      </c>
      <c r="L8">
        <v>0</v>
      </c>
    </row>
    <row r="9" spans="2:12" x14ac:dyDescent="0.2">
      <c r="B9">
        <v>4</v>
      </c>
      <c r="C9" t="s">
        <v>324</v>
      </c>
      <c r="D9">
        <v>2</v>
      </c>
      <c r="E9">
        <v>52</v>
      </c>
      <c r="F9">
        <v>76</v>
      </c>
      <c r="G9">
        <v>1.46</v>
      </c>
      <c r="H9">
        <v>1</v>
      </c>
      <c r="I9">
        <v>38</v>
      </c>
      <c r="J9">
        <v>2</v>
      </c>
      <c r="K9">
        <v>0</v>
      </c>
      <c r="L9">
        <v>0</v>
      </c>
    </row>
    <row r="10" spans="2:12" x14ac:dyDescent="0.2">
      <c r="B10">
        <v>5</v>
      </c>
      <c r="C10" t="s">
        <v>159</v>
      </c>
      <c r="D10">
        <v>1</v>
      </c>
      <c r="E10">
        <v>26</v>
      </c>
      <c r="F10">
        <v>45</v>
      </c>
      <c r="G10">
        <v>1.73</v>
      </c>
      <c r="H10">
        <v>0</v>
      </c>
      <c r="I10">
        <v>45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295</v>
      </c>
      <c r="D11">
        <v>2</v>
      </c>
      <c r="E11">
        <v>47</v>
      </c>
      <c r="F11">
        <v>93</v>
      </c>
      <c r="G11">
        <v>1.98</v>
      </c>
      <c r="H11">
        <v>2</v>
      </c>
      <c r="I11">
        <v>46.5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292</v>
      </c>
      <c r="D12">
        <v>2</v>
      </c>
      <c r="E12">
        <v>68</v>
      </c>
      <c r="F12">
        <v>94</v>
      </c>
      <c r="G12">
        <v>1.38</v>
      </c>
      <c r="H12">
        <v>0</v>
      </c>
      <c r="I12">
        <v>47</v>
      </c>
      <c r="J12">
        <v>2</v>
      </c>
      <c r="K12">
        <v>0</v>
      </c>
      <c r="L12">
        <v>0</v>
      </c>
    </row>
    <row r="13" spans="2:12" x14ac:dyDescent="0.2">
      <c r="B13">
        <v>8</v>
      </c>
      <c r="C13" t="s">
        <v>12</v>
      </c>
      <c r="D13">
        <v>1</v>
      </c>
      <c r="E13">
        <v>30</v>
      </c>
      <c r="F13">
        <v>49</v>
      </c>
      <c r="G13">
        <v>1.63</v>
      </c>
      <c r="H13">
        <v>0</v>
      </c>
      <c r="I13">
        <v>49</v>
      </c>
      <c r="J13">
        <v>1</v>
      </c>
      <c r="K13">
        <v>0</v>
      </c>
      <c r="L13">
        <v>0</v>
      </c>
    </row>
    <row r="14" spans="2:12" x14ac:dyDescent="0.2">
      <c r="B14">
        <v>9</v>
      </c>
      <c r="C14" t="s">
        <v>299</v>
      </c>
      <c r="D14">
        <v>2</v>
      </c>
      <c r="E14">
        <v>50</v>
      </c>
      <c r="F14">
        <v>108</v>
      </c>
      <c r="G14">
        <v>2.16</v>
      </c>
      <c r="H14">
        <v>1</v>
      </c>
      <c r="I14">
        <v>54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318</v>
      </c>
      <c r="D15">
        <v>2</v>
      </c>
      <c r="E15">
        <v>57</v>
      </c>
      <c r="F15">
        <v>110</v>
      </c>
      <c r="G15">
        <v>1.93</v>
      </c>
      <c r="H15">
        <v>2</v>
      </c>
      <c r="I15">
        <v>55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290</v>
      </c>
      <c r="D16">
        <v>2</v>
      </c>
      <c r="E16">
        <v>65</v>
      </c>
      <c r="F16">
        <v>115</v>
      </c>
      <c r="G16">
        <v>1.77</v>
      </c>
      <c r="H16">
        <v>1</v>
      </c>
      <c r="I16">
        <v>57.5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387</v>
      </c>
      <c r="D17">
        <v>2</v>
      </c>
      <c r="E17">
        <v>52</v>
      </c>
      <c r="F17">
        <v>119</v>
      </c>
      <c r="G17">
        <v>2.29</v>
      </c>
      <c r="H17">
        <v>0</v>
      </c>
      <c r="I17">
        <v>59.5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317</v>
      </c>
      <c r="D18">
        <v>2</v>
      </c>
      <c r="E18">
        <v>55</v>
      </c>
      <c r="F18">
        <v>128</v>
      </c>
      <c r="G18">
        <v>2.33</v>
      </c>
      <c r="H18">
        <v>0</v>
      </c>
      <c r="I18">
        <v>64</v>
      </c>
      <c r="J18">
        <v>2</v>
      </c>
      <c r="K18">
        <v>0</v>
      </c>
      <c r="L18">
        <v>0</v>
      </c>
    </row>
    <row r="19" spans="2:12" x14ac:dyDescent="0.2">
      <c r="B19">
        <v>14</v>
      </c>
      <c r="C19" t="s">
        <v>1</v>
      </c>
      <c r="D19">
        <v>1</v>
      </c>
      <c r="E19">
        <v>40</v>
      </c>
      <c r="F19">
        <v>66</v>
      </c>
      <c r="G19">
        <v>1.65</v>
      </c>
      <c r="H19">
        <v>0</v>
      </c>
      <c r="I19">
        <v>66</v>
      </c>
      <c r="J19">
        <v>1</v>
      </c>
      <c r="K19">
        <v>0</v>
      </c>
      <c r="L19">
        <v>0</v>
      </c>
    </row>
    <row r="20" spans="2:12" x14ac:dyDescent="0.2">
      <c r="B20">
        <v>15</v>
      </c>
      <c r="C20" t="s">
        <v>358</v>
      </c>
      <c r="D20">
        <v>2</v>
      </c>
      <c r="E20">
        <v>58</v>
      </c>
      <c r="F20">
        <v>134</v>
      </c>
      <c r="G20">
        <v>2.31</v>
      </c>
      <c r="H20">
        <v>2</v>
      </c>
      <c r="I20">
        <v>67</v>
      </c>
      <c r="J20">
        <v>1</v>
      </c>
      <c r="K20">
        <v>1</v>
      </c>
      <c r="L20">
        <v>0</v>
      </c>
    </row>
    <row r="21" spans="2:12" x14ac:dyDescent="0.2">
      <c r="B21">
        <v>16</v>
      </c>
      <c r="C21" t="s">
        <v>326</v>
      </c>
      <c r="D21">
        <v>2</v>
      </c>
      <c r="E21">
        <v>50</v>
      </c>
      <c r="F21">
        <v>139</v>
      </c>
      <c r="G21">
        <v>2.78</v>
      </c>
      <c r="H21">
        <v>1</v>
      </c>
      <c r="I21">
        <v>69.5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344</v>
      </c>
      <c r="D22">
        <v>2</v>
      </c>
      <c r="E22">
        <v>66</v>
      </c>
      <c r="F22">
        <v>142</v>
      </c>
      <c r="G22">
        <v>2.15</v>
      </c>
      <c r="H22">
        <v>1</v>
      </c>
      <c r="I22">
        <v>71</v>
      </c>
      <c r="J22">
        <v>2</v>
      </c>
      <c r="K22">
        <v>0</v>
      </c>
      <c r="L22">
        <v>0</v>
      </c>
    </row>
    <row r="23" spans="2:12" x14ac:dyDescent="0.2">
      <c r="B23">
        <v>18</v>
      </c>
      <c r="C23" t="s">
        <v>147</v>
      </c>
      <c r="D23">
        <v>2</v>
      </c>
      <c r="E23">
        <v>73</v>
      </c>
      <c r="F23">
        <v>146</v>
      </c>
      <c r="G23">
        <v>2</v>
      </c>
      <c r="H23">
        <v>0</v>
      </c>
      <c r="I23">
        <v>73</v>
      </c>
      <c r="J23">
        <v>2</v>
      </c>
      <c r="K23">
        <v>0</v>
      </c>
      <c r="L23">
        <v>0</v>
      </c>
    </row>
    <row r="24" spans="2:12" x14ac:dyDescent="0.2">
      <c r="B24">
        <v>18</v>
      </c>
      <c r="C24" t="s">
        <v>362</v>
      </c>
      <c r="D24">
        <v>2</v>
      </c>
      <c r="E24">
        <v>63</v>
      </c>
      <c r="F24">
        <v>146</v>
      </c>
      <c r="G24">
        <v>2.3199999999999998</v>
      </c>
      <c r="H24">
        <v>1</v>
      </c>
      <c r="I24">
        <v>73</v>
      </c>
      <c r="J24">
        <v>2</v>
      </c>
      <c r="K24">
        <v>0</v>
      </c>
      <c r="L24">
        <v>0</v>
      </c>
    </row>
    <row r="25" spans="2:12" x14ac:dyDescent="0.2">
      <c r="B25">
        <v>20</v>
      </c>
      <c r="C25" t="s">
        <v>302</v>
      </c>
      <c r="D25">
        <v>3</v>
      </c>
      <c r="E25">
        <v>95</v>
      </c>
      <c r="F25">
        <v>221</v>
      </c>
      <c r="G25">
        <v>2.33</v>
      </c>
      <c r="H25">
        <v>2</v>
      </c>
      <c r="I25">
        <v>73.7</v>
      </c>
      <c r="J25">
        <v>3</v>
      </c>
      <c r="K25">
        <v>0</v>
      </c>
      <c r="L25">
        <v>0</v>
      </c>
    </row>
    <row r="26" spans="2:12" x14ac:dyDescent="0.2">
      <c r="B26">
        <v>21</v>
      </c>
      <c r="C26" t="s">
        <v>148</v>
      </c>
      <c r="D26">
        <v>2</v>
      </c>
      <c r="E26">
        <v>67</v>
      </c>
      <c r="F26">
        <v>153</v>
      </c>
      <c r="G26">
        <v>2.2799999999999998</v>
      </c>
      <c r="H26">
        <v>0</v>
      </c>
      <c r="I26">
        <v>76.5</v>
      </c>
      <c r="J26">
        <v>1</v>
      </c>
      <c r="K26">
        <v>1</v>
      </c>
      <c r="L26">
        <v>0</v>
      </c>
    </row>
    <row r="27" spans="2:12" x14ac:dyDescent="0.2">
      <c r="B27">
        <v>22</v>
      </c>
      <c r="C27" t="s">
        <v>315</v>
      </c>
      <c r="D27">
        <v>2</v>
      </c>
      <c r="E27">
        <v>66</v>
      </c>
      <c r="F27">
        <v>154</v>
      </c>
      <c r="G27">
        <v>2.33</v>
      </c>
      <c r="H27">
        <v>1</v>
      </c>
      <c r="I27">
        <v>77</v>
      </c>
      <c r="J27">
        <v>2</v>
      </c>
      <c r="K27">
        <v>0</v>
      </c>
      <c r="L27">
        <v>0</v>
      </c>
    </row>
    <row r="28" spans="2:12" x14ac:dyDescent="0.2">
      <c r="B28">
        <v>23</v>
      </c>
      <c r="C28" t="s">
        <v>304</v>
      </c>
      <c r="D28">
        <v>3</v>
      </c>
      <c r="E28">
        <v>100</v>
      </c>
      <c r="F28">
        <v>235</v>
      </c>
      <c r="G28">
        <v>2.35</v>
      </c>
      <c r="H28">
        <v>3</v>
      </c>
      <c r="I28">
        <v>78.3</v>
      </c>
      <c r="J28">
        <v>3</v>
      </c>
      <c r="K28">
        <v>0</v>
      </c>
      <c r="L28">
        <v>0</v>
      </c>
    </row>
    <row r="29" spans="2:12" x14ac:dyDescent="0.2">
      <c r="B29">
        <v>24</v>
      </c>
      <c r="C29" t="s">
        <v>314</v>
      </c>
      <c r="D29">
        <v>1</v>
      </c>
      <c r="E29">
        <v>46</v>
      </c>
      <c r="F29">
        <v>86</v>
      </c>
      <c r="G29">
        <v>1.87</v>
      </c>
      <c r="H29">
        <v>0</v>
      </c>
      <c r="I29">
        <v>86</v>
      </c>
      <c r="J29">
        <v>1</v>
      </c>
      <c r="K29">
        <v>0</v>
      </c>
      <c r="L29">
        <v>0</v>
      </c>
    </row>
    <row r="30" spans="2:12" x14ac:dyDescent="0.2">
      <c r="B30">
        <v>25</v>
      </c>
      <c r="C30" t="s">
        <v>303</v>
      </c>
      <c r="D30">
        <v>1</v>
      </c>
      <c r="E30">
        <v>35</v>
      </c>
      <c r="F30">
        <v>87</v>
      </c>
      <c r="G30">
        <v>2.4900000000000002</v>
      </c>
      <c r="H30">
        <v>0</v>
      </c>
      <c r="I30">
        <v>87</v>
      </c>
      <c r="J30">
        <v>1</v>
      </c>
      <c r="K30">
        <v>0</v>
      </c>
      <c r="L30">
        <v>0</v>
      </c>
    </row>
    <row r="31" spans="2:12" x14ac:dyDescent="0.2">
      <c r="B31">
        <v>26</v>
      </c>
      <c r="C31" t="s">
        <v>320</v>
      </c>
      <c r="D31">
        <v>1</v>
      </c>
      <c r="E31">
        <v>35</v>
      </c>
      <c r="F31">
        <v>88</v>
      </c>
      <c r="G31">
        <v>2.5099999999999998</v>
      </c>
      <c r="H31">
        <v>1</v>
      </c>
      <c r="I31">
        <v>88</v>
      </c>
      <c r="J31">
        <v>1</v>
      </c>
      <c r="K31">
        <v>0</v>
      </c>
      <c r="L31">
        <v>0</v>
      </c>
    </row>
    <row r="32" spans="2:12" x14ac:dyDescent="0.2">
      <c r="B32">
        <v>27</v>
      </c>
      <c r="C32" t="s">
        <v>342</v>
      </c>
      <c r="D32">
        <v>2</v>
      </c>
      <c r="E32">
        <v>53</v>
      </c>
      <c r="F32">
        <v>177</v>
      </c>
      <c r="G32">
        <v>3.34</v>
      </c>
      <c r="H32">
        <v>1</v>
      </c>
      <c r="I32">
        <v>88.5</v>
      </c>
      <c r="J32">
        <v>1</v>
      </c>
      <c r="K32">
        <v>1</v>
      </c>
      <c r="L32">
        <v>0</v>
      </c>
    </row>
    <row r="33" spans="2:12" x14ac:dyDescent="0.2">
      <c r="B33">
        <v>28</v>
      </c>
      <c r="C33" t="s">
        <v>377</v>
      </c>
      <c r="D33">
        <v>2</v>
      </c>
      <c r="E33">
        <v>81</v>
      </c>
      <c r="F33">
        <v>179</v>
      </c>
      <c r="G33">
        <v>2.21</v>
      </c>
      <c r="H33">
        <v>1</v>
      </c>
      <c r="I33">
        <v>89.5</v>
      </c>
      <c r="J33">
        <v>1</v>
      </c>
      <c r="K33">
        <v>1</v>
      </c>
      <c r="L33">
        <v>0</v>
      </c>
    </row>
    <row r="34" spans="2:12" x14ac:dyDescent="0.2">
      <c r="B34">
        <v>29</v>
      </c>
      <c r="C34" t="s">
        <v>330</v>
      </c>
      <c r="D34">
        <v>2</v>
      </c>
      <c r="E34">
        <v>77</v>
      </c>
      <c r="F34">
        <v>186</v>
      </c>
      <c r="G34">
        <v>2.42</v>
      </c>
      <c r="H34">
        <v>2</v>
      </c>
      <c r="I34">
        <v>93</v>
      </c>
      <c r="J34">
        <v>1</v>
      </c>
      <c r="K34">
        <v>1</v>
      </c>
      <c r="L34">
        <v>0</v>
      </c>
    </row>
    <row r="35" spans="2:12" x14ac:dyDescent="0.2">
      <c r="B35">
        <v>30</v>
      </c>
      <c r="C35" t="s">
        <v>294</v>
      </c>
      <c r="D35">
        <v>2</v>
      </c>
      <c r="E35">
        <v>64</v>
      </c>
      <c r="F35">
        <v>196</v>
      </c>
      <c r="G35">
        <v>3.06</v>
      </c>
      <c r="H35">
        <v>0</v>
      </c>
      <c r="I35">
        <v>98</v>
      </c>
      <c r="J35">
        <v>1</v>
      </c>
      <c r="K35">
        <v>1</v>
      </c>
      <c r="L35">
        <v>0</v>
      </c>
    </row>
    <row r="36" spans="2:12" x14ac:dyDescent="0.2">
      <c r="B36">
        <v>31</v>
      </c>
      <c r="C36" t="s">
        <v>289</v>
      </c>
      <c r="D36">
        <v>1</v>
      </c>
      <c r="E36">
        <v>30</v>
      </c>
      <c r="F36">
        <v>100</v>
      </c>
      <c r="G36">
        <v>3.33</v>
      </c>
      <c r="H36">
        <v>1</v>
      </c>
      <c r="I36">
        <v>100</v>
      </c>
      <c r="J36">
        <v>1</v>
      </c>
      <c r="K36">
        <v>0</v>
      </c>
      <c r="L36">
        <v>0</v>
      </c>
    </row>
    <row r="37" spans="2:12" x14ac:dyDescent="0.2">
      <c r="B37">
        <v>32</v>
      </c>
      <c r="C37" t="s">
        <v>325</v>
      </c>
      <c r="D37">
        <v>3</v>
      </c>
      <c r="E37">
        <v>114</v>
      </c>
      <c r="F37">
        <v>304</v>
      </c>
      <c r="G37">
        <v>2.67</v>
      </c>
      <c r="H37">
        <v>3</v>
      </c>
      <c r="I37">
        <v>101.3</v>
      </c>
      <c r="J37">
        <v>2</v>
      </c>
      <c r="K37">
        <v>1</v>
      </c>
      <c r="L37">
        <v>0</v>
      </c>
    </row>
    <row r="38" spans="2:12" x14ac:dyDescent="0.2">
      <c r="B38">
        <v>33</v>
      </c>
      <c r="C38" t="s">
        <v>322</v>
      </c>
      <c r="D38">
        <v>2</v>
      </c>
      <c r="E38">
        <v>65</v>
      </c>
      <c r="F38">
        <v>204</v>
      </c>
      <c r="G38">
        <v>3.14</v>
      </c>
      <c r="H38">
        <v>1</v>
      </c>
      <c r="I38">
        <v>102</v>
      </c>
      <c r="J38">
        <v>2</v>
      </c>
      <c r="K38">
        <v>0</v>
      </c>
      <c r="L38">
        <v>0</v>
      </c>
    </row>
    <row r="39" spans="2:12" x14ac:dyDescent="0.2">
      <c r="B39">
        <v>34</v>
      </c>
      <c r="C39" t="s">
        <v>319</v>
      </c>
      <c r="D39">
        <v>2</v>
      </c>
      <c r="E39">
        <v>67</v>
      </c>
      <c r="F39">
        <v>205</v>
      </c>
      <c r="G39">
        <v>3.06</v>
      </c>
      <c r="H39">
        <v>1</v>
      </c>
      <c r="I39">
        <v>102.5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365</v>
      </c>
      <c r="D40">
        <v>2</v>
      </c>
      <c r="E40">
        <v>70</v>
      </c>
      <c r="F40">
        <v>209</v>
      </c>
      <c r="G40">
        <v>2.99</v>
      </c>
      <c r="H40">
        <v>2</v>
      </c>
      <c r="I40">
        <v>104.5</v>
      </c>
      <c r="J40">
        <v>1</v>
      </c>
      <c r="K40">
        <v>1</v>
      </c>
      <c r="L40">
        <v>0</v>
      </c>
    </row>
    <row r="41" spans="2:12" x14ac:dyDescent="0.2">
      <c r="B41">
        <v>35</v>
      </c>
      <c r="C41" t="s">
        <v>357</v>
      </c>
      <c r="D41">
        <v>2</v>
      </c>
      <c r="E41">
        <v>76</v>
      </c>
      <c r="F41">
        <v>209</v>
      </c>
      <c r="G41">
        <v>2.75</v>
      </c>
      <c r="H41">
        <v>1</v>
      </c>
      <c r="I41">
        <v>104.5</v>
      </c>
      <c r="J41">
        <v>0</v>
      </c>
      <c r="K41">
        <v>2</v>
      </c>
      <c r="L41">
        <v>0</v>
      </c>
    </row>
    <row r="42" spans="2:12" x14ac:dyDescent="0.2">
      <c r="B42">
        <v>37</v>
      </c>
      <c r="C42" t="s">
        <v>153</v>
      </c>
      <c r="D42">
        <v>1</v>
      </c>
      <c r="E42">
        <v>34</v>
      </c>
      <c r="F42">
        <v>106</v>
      </c>
      <c r="G42">
        <v>3.12</v>
      </c>
      <c r="H42">
        <v>1</v>
      </c>
      <c r="I42">
        <v>106</v>
      </c>
      <c r="J42">
        <v>1</v>
      </c>
      <c r="K42">
        <v>0</v>
      </c>
      <c r="L42">
        <v>0</v>
      </c>
    </row>
    <row r="43" spans="2:12" x14ac:dyDescent="0.2">
      <c r="B43">
        <v>37</v>
      </c>
      <c r="C43" t="s">
        <v>369</v>
      </c>
      <c r="D43">
        <v>2</v>
      </c>
      <c r="E43">
        <v>75</v>
      </c>
      <c r="F43">
        <v>212</v>
      </c>
      <c r="G43">
        <v>2.83</v>
      </c>
      <c r="H43">
        <v>4</v>
      </c>
      <c r="I43">
        <v>106</v>
      </c>
      <c r="J43">
        <v>0</v>
      </c>
      <c r="K43">
        <v>2</v>
      </c>
      <c r="L43">
        <v>0</v>
      </c>
    </row>
    <row r="44" spans="2:12" x14ac:dyDescent="0.2">
      <c r="B44">
        <v>37</v>
      </c>
      <c r="C44" t="s">
        <v>297</v>
      </c>
      <c r="D44">
        <v>3</v>
      </c>
      <c r="E44">
        <v>127</v>
      </c>
      <c r="F44">
        <v>318</v>
      </c>
      <c r="G44">
        <v>2.5</v>
      </c>
      <c r="H44">
        <v>0</v>
      </c>
      <c r="I44">
        <v>106</v>
      </c>
      <c r="J44">
        <v>3</v>
      </c>
      <c r="K44">
        <v>0</v>
      </c>
      <c r="L44">
        <v>0</v>
      </c>
    </row>
    <row r="45" spans="2:12" x14ac:dyDescent="0.2">
      <c r="B45">
        <v>37</v>
      </c>
      <c r="C45" t="s">
        <v>156</v>
      </c>
      <c r="D45">
        <v>2</v>
      </c>
      <c r="E45">
        <v>76</v>
      </c>
      <c r="F45">
        <v>212</v>
      </c>
      <c r="G45">
        <v>2.79</v>
      </c>
      <c r="H45">
        <v>2</v>
      </c>
      <c r="I45">
        <v>106</v>
      </c>
      <c r="J45">
        <v>1</v>
      </c>
      <c r="K45">
        <v>1</v>
      </c>
      <c r="L45">
        <v>0</v>
      </c>
    </row>
    <row r="46" spans="2:12" x14ac:dyDescent="0.2">
      <c r="B46">
        <v>41</v>
      </c>
      <c r="C46" t="s">
        <v>309</v>
      </c>
      <c r="D46">
        <v>3</v>
      </c>
      <c r="E46">
        <v>91</v>
      </c>
      <c r="F46">
        <v>322</v>
      </c>
      <c r="G46">
        <v>3.54</v>
      </c>
      <c r="H46">
        <v>3</v>
      </c>
      <c r="I46">
        <v>107.3</v>
      </c>
      <c r="J46">
        <v>2</v>
      </c>
      <c r="K46">
        <v>1</v>
      </c>
      <c r="L46">
        <v>0</v>
      </c>
    </row>
    <row r="47" spans="2:12" x14ac:dyDescent="0.2">
      <c r="B47">
        <v>42</v>
      </c>
      <c r="C47" t="s">
        <v>380</v>
      </c>
      <c r="D47">
        <v>2</v>
      </c>
      <c r="E47">
        <v>79</v>
      </c>
      <c r="F47">
        <v>217</v>
      </c>
      <c r="G47">
        <v>2.75</v>
      </c>
      <c r="H47">
        <v>3</v>
      </c>
      <c r="I47">
        <v>108.5</v>
      </c>
      <c r="J47">
        <v>1</v>
      </c>
      <c r="K47">
        <v>1</v>
      </c>
      <c r="L47">
        <v>0</v>
      </c>
    </row>
    <row r="48" spans="2:12" x14ac:dyDescent="0.2">
      <c r="B48">
        <v>43</v>
      </c>
      <c r="C48" t="s">
        <v>352</v>
      </c>
      <c r="D48">
        <v>2</v>
      </c>
      <c r="E48">
        <v>58</v>
      </c>
      <c r="F48">
        <v>220</v>
      </c>
      <c r="G48">
        <v>3.79</v>
      </c>
      <c r="H48">
        <v>3</v>
      </c>
      <c r="I48">
        <v>110</v>
      </c>
      <c r="J48">
        <v>2</v>
      </c>
      <c r="K48">
        <v>0</v>
      </c>
      <c r="L48">
        <v>0</v>
      </c>
    </row>
    <row r="49" spans="2:12" x14ac:dyDescent="0.2">
      <c r="B49">
        <v>44</v>
      </c>
      <c r="C49" t="s">
        <v>160</v>
      </c>
      <c r="D49">
        <v>2</v>
      </c>
      <c r="E49">
        <v>71</v>
      </c>
      <c r="F49">
        <v>227</v>
      </c>
      <c r="G49">
        <v>3.2</v>
      </c>
      <c r="H49">
        <v>5</v>
      </c>
      <c r="I49">
        <v>113.5</v>
      </c>
      <c r="J49">
        <v>0</v>
      </c>
      <c r="K49">
        <v>2</v>
      </c>
      <c r="L49">
        <v>0</v>
      </c>
    </row>
    <row r="50" spans="2:12" x14ac:dyDescent="0.2">
      <c r="B50">
        <v>45</v>
      </c>
      <c r="C50" t="s">
        <v>307</v>
      </c>
      <c r="D50">
        <v>1</v>
      </c>
      <c r="E50">
        <v>33</v>
      </c>
      <c r="F50">
        <v>114</v>
      </c>
      <c r="G50">
        <v>3.45</v>
      </c>
      <c r="H50">
        <v>0</v>
      </c>
      <c r="I50">
        <v>114</v>
      </c>
      <c r="J50">
        <v>1</v>
      </c>
      <c r="K50">
        <v>0</v>
      </c>
      <c r="L50">
        <v>0</v>
      </c>
    </row>
    <row r="51" spans="2:12" x14ac:dyDescent="0.2">
      <c r="B51">
        <v>45</v>
      </c>
      <c r="C51" t="s">
        <v>384</v>
      </c>
      <c r="D51">
        <v>2</v>
      </c>
      <c r="E51">
        <v>80</v>
      </c>
      <c r="F51">
        <v>228</v>
      </c>
      <c r="G51">
        <v>2.85</v>
      </c>
      <c r="H51">
        <v>3</v>
      </c>
      <c r="I51">
        <v>114</v>
      </c>
      <c r="J51">
        <v>1</v>
      </c>
      <c r="K51">
        <v>1</v>
      </c>
      <c r="L51">
        <v>0</v>
      </c>
    </row>
    <row r="52" spans="2:12" x14ac:dyDescent="0.2">
      <c r="B52">
        <v>47</v>
      </c>
      <c r="C52" t="s">
        <v>367</v>
      </c>
      <c r="D52">
        <v>2</v>
      </c>
      <c r="E52">
        <v>80</v>
      </c>
      <c r="F52">
        <v>235</v>
      </c>
      <c r="G52">
        <v>2.94</v>
      </c>
      <c r="H52">
        <v>2</v>
      </c>
      <c r="I52">
        <v>117.5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321</v>
      </c>
      <c r="D53">
        <v>2</v>
      </c>
      <c r="E53">
        <v>83</v>
      </c>
      <c r="F53">
        <v>236</v>
      </c>
      <c r="G53">
        <v>2.84</v>
      </c>
      <c r="H53">
        <v>2</v>
      </c>
      <c r="I53">
        <v>118</v>
      </c>
      <c r="J53">
        <v>1</v>
      </c>
      <c r="K53">
        <v>1</v>
      </c>
      <c r="L53">
        <v>0</v>
      </c>
    </row>
    <row r="54" spans="2:12" x14ac:dyDescent="0.2">
      <c r="B54">
        <v>48</v>
      </c>
      <c r="C54" t="s">
        <v>351</v>
      </c>
      <c r="D54">
        <v>1</v>
      </c>
      <c r="E54">
        <v>35</v>
      </c>
      <c r="F54">
        <v>118</v>
      </c>
      <c r="G54">
        <v>3.37</v>
      </c>
      <c r="H54">
        <v>1</v>
      </c>
      <c r="I54">
        <v>118</v>
      </c>
      <c r="J54">
        <v>0</v>
      </c>
      <c r="K54">
        <v>1</v>
      </c>
      <c r="L54">
        <v>0</v>
      </c>
    </row>
    <row r="55" spans="2:12" x14ac:dyDescent="0.2">
      <c r="B55">
        <v>50</v>
      </c>
      <c r="C55" t="s">
        <v>145</v>
      </c>
      <c r="D55">
        <v>2</v>
      </c>
      <c r="E55">
        <v>55</v>
      </c>
      <c r="F55">
        <v>238</v>
      </c>
      <c r="G55">
        <v>4.33</v>
      </c>
      <c r="H55">
        <v>2</v>
      </c>
      <c r="I55">
        <v>119</v>
      </c>
      <c r="J55">
        <v>2</v>
      </c>
      <c r="K55">
        <v>0</v>
      </c>
      <c r="L55">
        <v>0</v>
      </c>
    </row>
    <row r="56" spans="2:12" x14ac:dyDescent="0.2">
      <c r="B56">
        <v>51</v>
      </c>
      <c r="C56" t="s">
        <v>161</v>
      </c>
      <c r="D56">
        <v>2</v>
      </c>
      <c r="E56">
        <v>64</v>
      </c>
      <c r="F56">
        <v>245</v>
      </c>
      <c r="G56">
        <v>3.83</v>
      </c>
      <c r="H56">
        <v>4</v>
      </c>
      <c r="I56">
        <v>122.5</v>
      </c>
      <c r="J56">
        <v>0</v>
      </c>
      <c r="K56">
        <v>2</v>
      </c>
      <c r="L56">
        <v>0</v>
      </c>
    </row>
    <row r="57" spans="2:12" x14ac:dyDescent="0.2">
      <c r="B57">
        <v>51</v>
      </c>
      <c r="C57" t="s">
        <v>301</v>
      </c>
      <c r="D57">
        <v>2</v>
      </c>
      <c r="E57">
        <v>82</v>
      </c>
      <c r="F57">
        <v>245</v>
      </c>
      <c r="G57">
        <v>2.99</v>
      </c>
      <c r="H57">
        <v>2</v>
      </c>
      <c r="I57">
        <v>122.5</v>
      </c>
      <c r="J57">
        <v>2</v>
      </c>
      <c r="K57">
        <v>0</v>
      </c>
      <c r="L57">
        <v>0</v>
      </c>
    </row>
    <row r="58" spans="2:12" x14ac:dyDescent="0.2">
      <c r="B58">
        <v>53</v>
      </c>
      <c r="C58" t="s">
        <v>293</v>
      </c>
      <c r="D58">
        <v>1</v>
      </c>
      <c r="E58">
        <v>37</v>
      </c>
      <c r="F58">
        <v>124</v>
      </c>
      <c r="G58">
        <v>3.35</v>
      </c>
      <c r="H58">
        <v>0</v>
      </c>
      <c r="I58">
        <v>124</v>
      </c>
      <c r="J58">
        <v>1</v>
      </c>
      <c r="K58">
        <v>0</v>
      </c>
      <c r="L58">
        <v>0</v>
      </c>
    </row>
    <row r="59" spans="2:12" x14ac:dyDescent="0.2">
      <c r="B59">
        <v>54</v>
      </c>
      <c r="C59" t="s">
        <v>308</v>
      </c>
      <c r="D59">
        <v>1</v>
      </c>
      <c r="E59">
        <v>36</v>
      </c>
      <c r="F59">
        <v>130</v>
      </c>
      <c r="G59">
        <v>3.61</v>
      </c>
      <c r="H59">
        <v>0</v>
      </c>
      <c r="I59">
        <v>130</v>
      </c>
      <c r="J59">
        <v>1</v>
      </c>
      <c r="K59">
        <v>0</v>
      </c>
      <c r="L59">
        <v>0</v>
      </c>
    </row>
    <row r="60" spans="2:12" x14ac:dyDescent="0.2">
      <c r="B60">
        <v>55</v>
      </c>
      <c r="C60" t="s">
        <v>300</v>
      </c>
      <c r="D60">
        <v>2</v>
      </c>
      <c r="E60">
        <v>72</v>
      </c>
      <c r="F60">
        <v>264</v>
      </c>
      <c r="G60">
        <v>3.67</v>
      </c>
      <c r="H60">
        <v>3</v>
      </c>
      <c r="I60">
        <v>132</v>
      </c>
      <c r="J60">
        <v>2</v>
      </c>
      <c r="K60">
        <v>0</v>
      </c>
      <c r="L60">
        <v>0</v>
      </c>
    </row>
    <row r="61" spans="2:12" x14ac:dyDescent="0.2">
      <c r="B61">
        <v>56</v>
      </c>
      <c r="C61" t="s">
        <v>363</v>
      </c>
      <c r="D61">
        <v>2</v>
      </c>
      <c r="E61">
        <v>69</v>
      </c>
      <c r="F61">
        <v>269</v>
      </c>
      <c r="G61">
        <v>3.9</v>
      </c>
      <c r="H61">
        <v>6</v>
      </c>
      <c r="I61">
        <v>134.5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4</v>
      </c>
      <c r="D62">
        <v>1</v>
      </c>
      <c r="E62">
        <v>43</v>
      </c>
      <c r="F62">
        <v>138</v>
      </c>
      <c r="G62">
        <v>3.21</v>
      </c>
      <c r="H62">
        <v>0</v>
      </c>
      <c r="I62">
        <v>138</v>
      </c>
      <c r="J62">
        <v>0</v>
      </c>
      <c r="K62">
        <v>1</v>
      </c>
      <c r="L62">
        <v>0</v>
      </c>
    </row>
    <row r="63" spans="2:12" x14ac:dyDescent="0.2">
      <c r="B63">
        <v>58</v>
      </c>
      <c r="C63" t="s">
        <v>348</v>
      </c>
      <c r="D63">
        <v>2</v>
      </c>
      <c r="E63">
        <v>68</v>
      </c>
      <c r="F63">
        <v>278</v>
      </c>
      <c r="G63">
        <v>4.09</v>
      </c>
      <c r="H63">
        <v>1</v>
      </c>
      <c r="I63">
        <v>139</v>
      </c>
      <c r="J63">
        <v>2</v>
      </c>
      <c r="K63">
        <v>0</v>
      </c>
      <c r="L63">
        <v>0</v>
      </c>
    </row>
    <row r="64" spans="2:12" x14ac:dyDescent="0.2">
      <c r="B64">
        <v>58</v>
      </c>
      <c r="C64" t="s">
        <v>298</v>
      </c>
      <c r="D64">
        <v>2</v>
      </c>
      <c r="E64">
        <v>67</v>
      </c>
      <c r="F64">
        <v>278</v>
      </c>
      <c r="G64">
        <v>4.1500000000000004</v>
      </c>
      <c r="H64">
        <v>3</v>
      </c>
      <c r="I64">
        <v>139</v>
      </c>
      <c r="J64">
        <v>2</v>
      </c>
      <c r="K64">
        <v>0</v>
      </c>
      <c r="L64">
        <v>0</v>
      </c>
    </row>
    <row r="65" spans="2:12" x14ac:dyDescent="0.2">
      <c r="B65">
        <v>60</v>
      </c>
      <c r="C65" t="s">
        <v>313</v>
      </c>
      <c r="D65">
        <v>3</v>
      </c>
      <c r="E65">
        <v>115</v>
      </c>
      <c r="F65">
        <v>422</v>
      </c>
      <c r="G65">
        <v>3.67</v>
      </c>
      <c r="H65">
        <v>4</v>
      </c>
      <c r="I65">
        <v>140.69999999999999</v>
      </c>
      <c r="J65">
        <v>1</v>
      </c>
      <c r="K65">
        <v>2</v>
      </c>
      <c r="L65">
        <v>0</v>
      </c>
    </row>
    <row r="66" spans="2:12" x14ac:dyDescent="0.2">
      <c r="B66">
        <v>61</v>
      </c>
      <c r="C66" t="s">
        <v>356</v>
      </c>
      <c r="D66">
        <v>2</v>
      </c>
      <c r="E66">
        <v>80</v>
      </c>
      <c r="F66">
        <v>282</v>
      </c>
      <c r="G66">
        <v>3.53</v>
      </c>
      <c r="H66">
        <v>3</v>
      </c>
      <c r="I66">
        <v>141</v>
      </c>
      <c r="J66">
        <v>0</v>
      </c>
      <c r="K66">
        <v>2</v>
      </c>
      <c r="L66">
        <v>0</v>
      </c>
    </row>
    <row r="67" spans="2:12" x14ac:dyDescent="0.2">
      <c r="B67">
        <v>61</v>
      </c>
      <c r="C67" t="s">
        <v>389</v>
      </c>
      <c r="D67">
        <v>2</v>
      </c>
      <c r="E67">
        <v>67</v>
      </c>
      <c r="F67">
        <v>282</v>
      </c>
      <c r="G67">
        <v>4.21</v>
      </c>
      <c r="H67">
        <v>4</v>
      </c>
      <c r="I67">
        <v>141</v>
      </c>
      <c r="J67">
        <v>1</v>
      </c>
      <c r="K67">
        <v>1</v>
      </c>
      <c r="L67">
        <v>0</v>
      </c>
    </row>
    <row r="68" spans="2:12" x14ac:dyDescent="0.2">
      <c r="B68">
        <v>63</v>
      </c>
      <c r="C68" t="s">
        <v>310</v>
      </c>
      <c r="D68">
        <v>2</v>
      </c>
      <c r="E68">
        <v>77</v>
      </c>
      <c r="F68">
        <v>283</v>
      </c>
      <c r="G68">
        <v>3.68</v>
      </c>
      <c r="H68">
        <v>3</v>
      </c>
      <c r="I68">
        <v>141.5</v>
      </c>
      <c r="J68">
        <v>1</v>
      </c>
      <c r="K68">
        <v>1</v>
      </c>
      <c r="L68">
        <v>0</v>
      </c>
    </row>
    <row r="69" spans="2:12" x14ac:dyDescent="0.2">
      <c r="B69">
        <v>64</v>
      </c>
      <c r="C69" t="s">
        <v>343</v>
      </c>
      <c r="D69">
        <v>3</v>
      </c>
      <c r="E69">
        <v>114</v>
      </c>
      <c r="F69">
        <v>428</v>
      </c>
      <c r="G69">
        <v>3.75</v>
      </c>
      <c r="H69">
        <v>6</v>
      </c>
      <c r="I69">
        <v>142.69999999999999</v>
      </c>
      <c r="J69">
        <v>0</v>
      </c>
      <c r="K69">
        <v>3</v>
      </c>
      <c r="L69">
        <v>0</v>
      </c>
    </row>
    <row r="70" spans="2:12" x14ac:dyDescent="0.2">
      <c r="B70">
        <v>65</v>
      </c>
      <c r="C70" t="s">
        <v>5</v>
      </c>
      <c r="D70">
        <v>2</v>
      </c>
      <c r="E70">
        <v>65</v>
      </c>
      <c r="F70">
        <v>288</v>
      </c>
      <c r="G70">
        <v>4.43</v>
      </c>
      <c r="H70">
        <v>4</v>
      </c>
      <c r="I70">
        <v>144</v>
      </c>
      <c r="J70">
        <v>0</v>
      </c>
      <c r="K70">
        <v>2</v>
      </c>
      <c r="L70">
        <v>0</v>
      </c>
    </row>
    <row r="71" spans="2:12" x14ac:dyDescent="0.2">
      <c r="B71">
        <v>66</v>
      </c>
      <c r="C71" t="s">
        <v>305</v>
      </c>
      <c r="D71">
        <v>3</v>
      </c>
      <c r="E71">
        <v>113</v>
      </c>
      <c r="F71">
        <v>436</v>
      </c>
      <c r="G71">
        <v>3.86</v>
      </c>
      <c r="H71">
        <v>1</v>
      </c>
      <c r="I71">
        <v>145.30000000000001</v>
      </c>
      <c r="J71">
        <v>1</v>
      </c>
      <c r="K71">
        <v>2</v>
      </c>
      <c r="L71">
        <v>0</v>
      </c>
    </row>
    <row r="72" spans="2:12" x14ac:dyDescent="0.2">
      <c r="B72">
        <v>67</v>
      </c>
      <c r="C72" t="s">
        <v>0</v>
      </c>
      <c r="D72">
        <v>2</v>
      </c>
      <c r="E72">
        <v>75</v>
      </c>
      <c r="F72">
        <v>296</v>
      </c>
      <c r="G72">
        <v>3.95</v>
      </c>
      <c r="H72">
        <v>3</v>
      </c>
      <c r="I72">
        <v>148</v>
      </c>
      <c r="J72">
        <v>0</v>
      </c>
      <c r="K72">
        <v>2</v>
      </c>
      <c r="L72">
        <v>0</v>
      </c>
    </row>
    <row r="73" spans="2:12" x14ac:dyDescent="0.2">
      <c r="B73">
        <v>68</v>
      </c>
      <c r="C73" t="s">
        <v>328</v>
      </c>
      <c r="D73">
        <v>1</v>
      </c>
      <c r="E73">
        <v>41</v>
      </c>
      <c r="F73">
        <v>149</v>
      </c>
      <c r="G73">
        <v>3.63</v>
      </c>
      <c r="H73">
        <v>2</v>
      </c>
      <c r="I73">
        <v>149</v>
      </c>
      <c r="J73">
        <v>1</v>
      </c>
      <c r="K73">
        <v>0</v>
      </c>
      <c r="L73">
        <v>0</v>
      </c>
    </row>
    <row r="74" spans="2:12" x14ac:dyDescent="0.2">
      <c r="B74">
        <v>69</v>
      </c>
      <c r="C74" t="s">
        <v>349</v>
      </c>
      <c r="D74">
        <v>2</v>
      </c>
      <c r="E74">
        <v>70</v>
      </c>
      <c r="F74">
        <v>299</v>
      </c>
      <c r="G74">
        <v>4.2699999999999996</v>
      </c>
      <c r="H74">
        <v>2</v>
      </c>
      <c r="I74">
        <v>149.5</v>
      </c>
      <c r="J74">
        <v>1</v>
      </c>
      <c r="K74">
        <v>1</v>
      </c>
      <c r="L74">
        <v>0</v>
      </c>
    </row>
    <row r="75" spans="2:12" x14ac:dyDescent="0.2">
      <c r="B75">
        <v>70</v>
      </c>
      <c r="C75" t="s">
        <v>327</v>
      </c>
      <c r="D75">
        <v>2</v>
      </c>
      <c r="E75">
        <v>73</v>
      </c>
      <c r="F75">
        <v>311</v>
      </c>
      <c r="G75">
        <v>4.26</v>
      </c>
      <c r="H75">
        <v>1</v>
      </c>
      <c r="I75">
        <v>155.5</v>
      </c>
      <c r="J75">
        <v>1</v>
      </c>
      <c r="K75">
        <v>1</v>
      </c>
      <c r="L75">
        <v>0</v>
      </c>
    </row>
    <row r="76" spans="2:12" x14ac:dyDescent="0.2">
      <c r="B76">
        <v>70</v>
      </c>
      <c r="C76" t="s">
        <v>329</v>
      </c>
      <c r="D76">
        <v>2</v>
      </c>
      <c r="E76">
        <v>78</v>
      </c>
      <c r="F76">
        <v>311</v>
      </c>
      <c r="G76">
        <v>3.99</v>
      </c>
      <c r="H76">
        <v>3</v>
      </c>
      <c r="I76">
        <v>155.5</v>
      </c>
      <c r="J76">
        <v>2</v>
      </c>
      <c r="K76">
        <v>0</v>
      </c>
      <c r="L76">
        <v>0</v>
      </c>
    </row>
    <row r="77" spans="2:12" x14ac:dyDescent="0.2">
      <c r="B77">
        <v>72</v>
      </c>
      <c r="C77" t="s">
        <v>353</v>
      </c>
      <c r="D77">
        <v>2</v>
      </c>
      <c r="E77">
        <v>69</v>
      </c>
      <c r="F77">
        <v>313</v>
      </c>
      <c r="G77">
        <v>4.54</v>
      </c>
      <c r="H77">
        <v>4</v>
      </c>
      <c r="I77">
        <v>156.5</v>
      </c>
      <c r="J77">
        <v>1</v>
      </c>
      <c r="K77">
        <v>1</v>
      </c>
      <c r="L77">
        <v>0</v>
      </c>
    </row>
    <row r="78" spans="2:12" x14ac:dyDescent="0.2">
      <c r="B78">
        <v>73</v>
      </c>
      <c r="C78" t="s">
        <v>339</v>
      </c>
      <c r="D78">
        <v>2</v>
      </c>
      <c r="E78">
        <v>82</v>
      </c>
      <c r="F78">
        <v>320</v>
      </c>
      <c r="G78">
        <v>3.9</v>
      </c>
      <c r="H78">
        <v>5</v>
      </c>
      <c r="I78">
        <v>160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338</v>
      </c>
      <c r="D79">
        <v>2</v>
      </c>
      <c r="E79">
        <v>83</v>
      </c>
      <c r="F79">
        <v>326</v>
      </c>
      <c r="G79">
        <v>3.93</v>
      </c>
      <c r="H79">
        <v>5</v>
      </c>
      <c r="I79">
        <v>163</v>
      </c>
      <c r="J79">
        <v>1</v>
      </c>
      <c r="K79">
        <v>1</v>
      </c>
      <c r="L79">
        <v>0</v>
      </c>
    </row>
    <row r="80" spans="2:12" x14ac:dyDescent="0.2">
      <c r="B80">
        <v>74</v>
      </c>
      <c r="C80" t="s">
        <v>382</v>
      </c>
      <c r="D80">
        <v>3</v>
      </c>
      <c r="E80">
        <v>121</v>
      </c>
      <c r="F80">
        <v>489</v>
      </c>
      <c r="G80">
        <v>4.04</v>
      </c>
      <c r="H80">
        <v>6</v>
      </c>
      <c r="I80">
        <v>163</v>
      </c>
      <c r="J80">
        <v>0</v>
      </c>
      <c r="K80">
        <v>3</v>
      </c>
      <c r="L80">
        <v>0</v>
      </c>
    </row>
    <row r="81" spans="2:12" x14ac:dyDescent="0.2">
      <c r="B81">
        <v>76</v>
      </c>
      <c r="C81" t="s">
        <v>390</v>
      </c>
      <c r="D81">
        <v>1</v>
      </c>
      <c r="E81">
        <v>35</v>
      </c>
      <c r="F81">
        <v>165</v>
      </c>
      <c r="G81">
        <v>4.71</v>
      </c>
      <c r="H81">
        <v>0</v>
      </c>
      <c r="I81">
        <v>165</v>
      </c>
      <c r="J81">
        <v>1</v>
      </c>
      <c r="K81">
        <v>0</v>
      </c>
      <c r="L81">
        <v>0</v>
      </c>
    </row>
    <row r="82" spans="2:12" x14ac:dyDescent="0.2">
      <c r="B82">
        <v>76</v>
      </c>
      <c r="C82" t="s">
        <v>150</v>
      </c>
      <c r="D82">
        <v>2</v>
      </c>
      <c r="E82">
        <v>87</v>
      </c>
      <c r="F82">
        <v>330</v>
      </c>
      <c r="G82">
        <v>3.79</v>
      </c>
      <c r="H82">
        <v>4</v>
      </c>
      <c r="I82">
        <v>165</v>
      </c>
      <c r="J82">
        <v>0</v>
      </c>
      <c r="K82">
        <v>2</v>
      </c>
      <c r="L82">
        <v>0</v>
      </c>
    </row>
    <row r="83" spans="2:12" x14ac:dyDescent="0.2">
      <c r="B83">
        <v>76</v>
      </c>
      <c r="C83" t="s">
        <v>337</v>
      </c>
      <c r="D83">
        <v>1</v>
      </c>
      <c r="E83">
        <v>40</v>
      </c>
      <c r="F83">
        <v>165</v>
      </c>
      <c r="G83">
        <v>4.13</v>
      </c>
      <c r="H83">
        <v>0</v>
      </c>
      <c r="I83">
        <v>165</v>
      </c>
      <c r="J83">
        <v>1</v>
      </c>
      <c r="K83">
        <v>0</v>
      </c>
      <c r="L83">
        <v>0</v>
      </c>
    </row>
    <row r="84" spans="2:12" x14ac:dyDescent="0.2">
      <c r="B84">
        <v>79</v>
      </c>
      <c r="C84" t="s">
        <v>316</v>
      </c>
      <c r="D84">
        <v>3</v>
      </c>
      <c r="E84">
        <v>115</v>
      </c>
      <c r="F84">
        <v>499</v>
      </c>
      <c r="G84">
        <v>4.34</v>
      </c>
      <c r="H84">
        <v>3</v>
      </c>
      <c r="I84">
        <v>166.3</v>
      </c>
      <c r="J84">
        <v>3</v>
      </c>
      <c r="K84">
        <v>0</v>
      </c>
      <c r="L84">
        <v>0</v>
      </c>
    </row>
    <row r="85" spans="2:12" x14ac:dyDescent="0.2">
      <c r="B85">
        <v>80</v>
      </c>
      <c r="C85" t="s">
        <v>391</v>
      </c>
      <c r="D85">
        <v>2</v>
      </c>
      <c r="E85">
        <v>66</v>
      </c>
      <c r="F85">
        <v>339</v>
      </c>
      <c r="G85">
        <v>5.14</v>
      </c>
      <c r="H85">
        <v>8</v>
      </c>
      <c r="I85">
        <v>169.5</v>
      </c>
      <c r="J85">
        <v>0</v>
      </c>
      <c r="K85">
        <v>2</v>
      </c>
      <c r="L85">
        <v>0</v>
      </c>
    </row>
    <row r="86" spans="2:12" x14ac:dyDescent="0.2">
      <c r="B86">
        <v>81</v>
      </c>
      <c r="C86" t="s">
        <v>158</v>
      </c>
      <c r="D86">
        <v>2</v>
      </c>
      <c r="E86">
        <v>95</v>
      </c>
      <c r="F86">
        <v>343</v>
      </c>
      <c r="G86">
        <v>3.61</v>
      </c>
      <c r="H86">
        <v>5</v>
      </c>
      <c r="I86">
        <v>171.5</v>
      </c>
      <c r="J86">
        <v>0</v>
      </c>
      <c r="K86">
        <v>2</v>
      </c>
      <c r="L86">
        <v>0</v>
      </c>
    </row>
    <row r="87" spans="2:12" x14ac:dyDescent="0.2">
      <c r="B87">
        <v>82</v>
      </c>
      <c r="C87" t="s">
        <v>374</v>
      </c>
      <c r="D87">
        <v>2</v>
      </c>
      <c r="E87">
        <v>75</v>
      </c>
      <c r="F87">
        <v>346</v>
      </c>
      <c r="G87">
        <v>4.6100000000000003</v>
      </c>
      <c r="H87">
        <v>5</v>
      </c>
      <c r="I87">
        <v>173</v>
      </c>
      <c r="J87">
        <v>1</v>
      </c>
      <c r="K87">
        <v>1</v>
      </c>
      <c r="L87">
        <v>0</v>
      </c>
    </row>
    <row r="88" spans="2:12" x14ac:dyDescent="0.2">
      <c r="B88">
        <v>83</v>
      </c>
      <c r="C88" t="s">
        <v>366</v>
      </c>
      <c r="D88">
        <v>2</v>
      </c>
      <c r="E88">
        <v>105</v>
      </c>
      <c r="F88">
        <v>350</v>
      </c>
      <c r="G88">
        <v>3.33</v>
      </c>
      <c r="H88">
        <v>4</v>
      </c>
      <c r="I88">
        <v>175</v>
      </c>
      <c r="J88">
        <v>1</v>
      </c>
      <c r="K88">
        <v>1</v>
      </c>
      <c r="L88">
        <v>0</v>
      </c>
    </row>
    <row r="89" spans="2:12" x14ac:dyDescent="0.2">
      <c r="B89">
        <v>84</v>
      </c>
      <c r="C89" t="s">
        <v>379</v>
      </c>
      <c r="D89">
        <v>2</v>
      </c>
      <c r="E89">
        <v>95</v>
      </c>
      <c r="F89">
        <v>354</v>
      </c>
      <c r="G89">
        <v>3.73</v>
      </c>
      <c r="H89">
        <v>5</v>
      </c>
      <c r="I89">
        <v>177</v>
      </c>
      <c r="J89">
        <v>0</v>
      </c>
      <c r="K89">
        <v>2</v>
      </c>
      <c r="L89">
        <v>0</v>
      </c>
    </row>
    <row r="90" spans="2:12" x14ac:dyDescent="0.2">
      <c r="B90">
        <v>85</v>
      </c>
      <c r="C90" t="s">
        <v>154</v>
      </c>
      <c r="D90">
        <v>2</v>
      </c>
      <c r="E90">
        <v>95</v>
      </c>
      <c r="F90">
        <v>363</v>
      </c>
      <c r="G90">
        <v>3.82</v>
      </c>
      <c r="H90">
        <v>3</v>
      </c>
      <c r="I90">
        <v>181.5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296</v>
      </c>
      <c r="D91">
        <v>1</v>
      </c>
      <c r="E91">
        <v>52</v>
      </c>
      <c r="F91">
        <v>182</v>
      </c>
      <c r="G91">
        <v>3.5</v>
      </c>
      <c r="H91">
        <v>2</v>
      </c>
      <c r="I91">
        <v>182</v>
      </c>
      <c r="J91">
        <v>0</v>
      </c>
      <c r="K91">
        <v>1</v>
      </c>
      <c r="L91">
        <v>0</v>
      </c>
    </row>
    <row r="92" spans="2:12" x14ac:dyDescent="0.2">
      <c r="B92">
        <v>87</v>
      </c>
      <c r="C92" t="s">
        <v>347</v>
      </c>
      <c r="D92">
        <v>1</v>
      </c>
      <c r="E92">
        <v>41</v>
      </c>
      <c r="F92">
        <v>183</v>
      </c>
      <c r="G92">
        <v>4.46</v>
      </c>
      <c r="H92">
        <v>0</v>
      </c>
      <c r="I92">
        <v>183</v>
      </c>
      <c r="J92">
        <v>1</v>
      </c>
      <c r="K92">
        <v>0</v>
      </c>
      <c r="L92">
        <v>0</v>
      </c>
    </row>
    <row r="93" spans="2:12" x14ac:dyDescent="0.2">
      <c r="B93">
        <v>88</v>
      </c>
      <c r="C93" t="s">
        <v>372</v>
      </c>
      <c r="D93">
        <v>2</v>
      </c>
      <c r="E93">
        <v>86</v>
      </c>
      <c r="F93">
        <v>375</v>
      </c>
      <c r="G93">
        <v>4.3600000000000003</v>
      </c>
      <c r="H93">
        <v>2</v>
      </c>
      <c r="I93">
        <v>187.5</v>
      </c>
      <c r="J93">
        <v>1</v>
      </c>
      <c r="K93">
        <v>1</v>
      </c>
      <c r="L93">
        <v>0</v>
      </c>
    </row>
    <row r="94" spans="2:12" x14ac:dyDescent="0.2">
      <c r="B94">
        <v>89</v>
      </c>
      <c r="C94" t="s">
        <v>333</v>
      </c>
      <c r="D94">
        <v>2</v>
      </c>
      <c r="E94">
        <v>85</v>
      </c>
      <c r="F94">
        <v>378</v>
      </c>
      <c r="G94">
        <v>4.45</v>
      </c>
      <c r="H94">
        <v>2</v>
      </c>
      <c r="I94">
        <v>189</v>
      </c>
      <c r="J94">
        <v>2</v>
      </c>
      <c r="K94">
        <v>0</v>
      </c>
      <c r="L94">
        <v>0</v>
      </c>
    </row>
    <row r="95" spans="2:12" x14ac:dyDescent="0.2">
      <c r="B95">
        <v>90</v>
      </c>
      <c r="C95" t="s">
        <v>63</v>
      </c>
      <c r="D95">
        <v>2</v>
      </c>
      <c r="E95">
        <v>95</v>
      </c>
      <c r="F95">
        <v>380</v>
      </c>
      <c r="G95">
        <v>4</v>
      </c>
      <c r="H95">
        <v>5</v>
      </c>
      <c r="I95">
        <v>190</v>
      </c>
      <c r="J95">
        <v>0</v>
      </c>
      <c r="K95">
        <v>2</v>
      </c>
      <c r="L95">
        <v>0</v>
      </c>
    </row>
    <row r="96" spans="2:12" x14ac:dyDescent="0.2">
      <c r="B96">
        <v>91</v>
      </c>
      <c r="C96" t="s">
        <v>155</v>
      </c>
      <c r="D96">
        <v>2</v>
      </c>
      <c r="E96">
        <v>91</v>
      </c>
      <c r="F96">
        <v>385</v>
      </c>
      <c r="G96">
        <v>4.2300000000000004</v>
      </c>
      <c r="H96">
        <v>6</v>
      </c>
      <c r="I96">
        <v>192.5</v>
      </c>
      <c r="J96">
        <v>1</v>
      </c>
      <c r="K96">
        <v>1</v>
      </c>
      <c r="L96">
        <v>0</v>
      </c>
    </row>
    <row r="97" spans="2:12" x14ac:dyDescent="0.2">
      <c r="B97">
        <v>92</v>
      </c>
      <c r="C97" t="s">
        <v>15</v>
      </c>
      <c r="D97">
        <v>2</v>
      </c>
      <c r="E97">
        <v>84</v>
      </c>
      <c r="F97">
        <v>387</v>
      </c>
      <c r="G97">
        <v>4.6100000000000003</v>
      </c>
      <c r="H97">
        <v>4</v>
      </c>
      <c r="I97">
        <v>193.5</v>
      </c>
      <c r="J97">
        <v>0</v>
      </c>
      <c r="K97">
        <v>2</v>
      </c>
      <c r="L97">
        <v>0</v>
      </c>
    </row>
    <row r="98" spans="2:12" x14ac:dyDescent="0.2">
      <c r="B98">
        <v>92</v>
      </c>
      <c r="C98" t="s">
        <v>386</v>
      </c>
      <c r="D98">
        <v>2</v>
      </c>
      <c r="E98">
        <v>86</v>
      </c>
      <c r="F98">
        <v>387</v>
      </c>
      <c r="G98">
        <v>4.5</v>
      </c>
      <c r="H98">
        <v>2</v>
      </c>
      <c r="I98">
        <v>193.5</v>
      </c>
      <c r="J98">
        <v>1</v>
      </c>
      <c r="K98">
        <v>1</v>
      </c>
      <c r="L98">
        <v>0</v>
      </c>
    </row>
    <row r="99" spans="2:12" x14ac:dyDescent="0.2">
      <c r="B99">
        <v>94</v>
      </c>
      <c r="C99" t="s">
        <v>157</v>
      </c>
      <c r="D99">
        <v>2</v>
      </c>
      <c r="E99">
        <v>95</v>
      </c>
      <c r="F99">
        <v>388</v>
      </c>
      <c r="G99">
        <v>4.08</v>
      </c>
      <c r="H99">
        <v>3</v>
      </c>
      <c r="I99">
        <v>194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354</v>
      </c>
      <c r="D100">
        <v>2</v>
      </c>
      <c r="E100">
        <v>76</v>
      </c>
      <c r="F100">
        <v>393</v>
      </c>
      <c r="G100">
        <v>5.17</v>
      </c>
      <c r="H100">
        <v>4</v>
      </c>
      <c r="I100">
        <v>196.5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151</v>
      </c>
      <c r="D101">
        <v>2</v>
      </c>
      <c r="E101">
        <v>97</v>
      </c>
      <c r="F101">
        <v>420</v>
      </c>
      <c r="G101">
        <v>4.33</v>
      </c>
      <c r="H101">
        <v>5</v>
      </c>
      <c r="I101">
        <v>210</v>
      </c>
      <c r="J101">
        <v>1</v>
      </c>
      <c r="K101">
        <v>1</v>
      </c>
      <c r="L101">
        <v>0</v>
      </c>
    </row>
    <row r="102" spans="2:12" x14ac:dyDescent="0.2">
      <c r="B102">
        <v>96</v>
      </c>
      <c r="C102" t="s">
        <v>341</v>
      </c>
      <c r="D102">
        <v>1</v>
      </c>
      <c r="E102">
        <v>47</v>
      </c>
      <c r="F102">
        <v>210</v>
      </c>
      <c r="G102">
        <v>4.47</v>
      </c>
      <c r="H102">
        <v>3</v>
      </c>
      <c r="I102">
        <v>210</v>
      </c>
      <c r="J102">
        <v>1</v>
      </c>
      <c r="K102">
        <v>0</v>
      </c>
      <c r="L102">
        <v>0</v>
      </c>
    </row>
    <row r="103" spans="2:12" x14ac:dyDescent="0.2">
      <c r="B103">
        <v>98</v>
      </c>
      <c r="C103" t="s">
        <v>361</v>
      </c>
      <c r="D103">
        <v>2</v>
      </c>
      <c r="E103">
        <v>85</v>
      </c>
      <c r="F103">
        <v>422</v>
      </c>
      <c r="G103">
        <v>4.96</v>
      </c>
      <c r="H103">
        <v>4</v>
      </c>
      <c r="I103">
        <v>211</v>
      </c>
      <c r="J103">
        <v>0</v>
      </c>
      <c r="K103">
        <v>2</v>
      </c>
      <c r="L103">
        <v>0</v>
      </c>
    </row>
    <row r="104" spans="2:12" x14ac:dyDescent="0.2">
      <c r="B104">
        <v>99</v>
      </c>
      <c r="C104" t="s">
        <v>331</v>
      </c>
      <c r="D104">
        <v>2</v>
      </c>
      <c r="E104">
        <v>90</v>
      </c>
      <c r="F104">
        <v>425</v>
      </c>
      <c r="G104">
        <v>4.72</v>
      </c>
      <c r="H104">
        <v>3</v>
      </c>
      <c r="I104">
        <v>212.5</v>
      </c>
      <c r="J104">
        <v>1</v>
      </c>
      <c r="K104">
        <v>1</v>
      </c>
      <c r="L104">
        <v>0</v>
      </c>
    </row>
    <row r="105" spans="2:12" x14ac:dyDescent="0.2">
      <c r="B105">
        <v>100</v>
      </c>
      <c r="C105" t="s">
        <v>336</v>
      </c>
      <c r="D105">
        <v>3</v>
      </c>
      <c r="E105">
        <v>148</v>
      </c>
      <c r="F105">
        <v>638</v>
      </c>
      <c r="G105">
        <v>4.3099999999999996</v>
      </c>
      <c r="H105">
        <v>3</v>
      </c>
      <c r="I105">
        <v>212.7</v>
      </c>
      <c r="J105">
        <v>3</v>
      </c>
      <c r="K105">
        <v>0</v>
      </c>
      <c r="L105">
        <v>0</v>
      </c>
    </row>
    <row r="106" spans="2:12" x14ac:dyDescent="0.2">
      <c r="B106">
        <v>101</v>
      </c>
      <c r="C106" t="s">
        <v>360</v>
      </c>
      <c r="D106">
        <v>2</v>
      </c>
      <c r="E106">
        <v>88</v>
      </c>
      <c r="F106">
        <v>428</v>
      </c>
      <c r="G106">
        <v>4.8600000000000003</v>
      </c>
      <c r="H106">
        <v>7</v>
      </c>
      <c r="I106">
        <v>214</v>
      </c>
      <c r="J106">
        <v>0</v>
      </c>
      <c r="K106">
        <v>2</v>
      </c>
      <c r="L106">
        <v>0</v>
      </c>
    </row>
    <row r="107" spans="2:12" x14ac:dyDescent="0.2">
      <c r="B107">
        <v>102</v>
      </c>
      <c r="C107" t="s">
        <v>149</v>
      </c>
      <c r="D107">
        <v>2</v>
      </c>
      <c r="E107">
        <v>107</v>
      </c>
      <c r="F107">
        <v>431</v>
      </c>
      <c r="G107">
        <v>4.03</v>
      </c>
      <c r="H107">
        <v>1</v>
      </c>
      <c r="I107">
        <v>215.5</v>
      </c>
      <c r="J107">
        <v>1</v>
      </c>
      <c r="K107">
        <v>1</v>
      </c>
      <c r="L107">
        <v>0</v>
      </c>
    </row>
    <row r="108" spans="2:12" x14ac:dyDescent="0.2">
      <c r="B108">
        <v>103</v>
      </c>
      <c r="C108" t="s">
        <v>323</v>
      </c>
      <c r="D108">
        <v>2</v>
      </c>
      <c r="E108">
        <v>109</v>
      </c>
      <c r="F108">
        <v>441</v>
      </c>
      <c r="G108">
        <v>4.05</v>
      </c>
      <c r="H108">
        <v>1</v>
      </c>
      <c r="I108">
        <v>220.5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335</v>
      </c>
      <c r="D109">
        <v>2</v>
      </c>
      <c r="E109">
        <v>86</v>
      </c>
      <c r="F109">
        <v>443</v>
      </c>
      <c r="G109">
        <v>5.15</v>
      </c>
      <c r="H109">
        <v>4</v>
      </c>
      <c r="I109">
        <v>221.5</v>
      </c>
      <c r="J109">
        <v>1</v>
      </c>
      <c r="K109">
        <v>1</v>
      </c>
      <c r="L109">
        <v>0</v>
      </c>
    </row>
    <row r="110" spans="2:12" x14ac:dyDescent="0.2">
      <c r="B110">
        <v>105</v>
      </c>
      <c r="C110" t="s">
        <v>152</v>
      </c>
      <c r="D110">
        <v>2</v>
      </c>
      <c r="E110">
        <v>87</v>
      </c>
      <c r="F110">
        <v>455</v>
      </c>
      <c r="G110">
        <v>5.23</v>
      </c>
      <c r="H110">
        <v>2</v>
      </c>
      <c r="I110">
        <v>227.5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371</v>
      </c>
      <c r="D111">
        <v>2</v>
      </c>
      <c r="E111">
        <v>89</v>
      </c>
      <c r="F111">
        <v>488</v>
      </c>
      <c r="G111">
        <v>5.48</v>
      </c>
      <c r="H111">
        <v>6</v>
      </c>
      <c r="I111">
        <v>244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146</v>
      </c>
      <c r="D112">
        <v>2</v>
      </c>
      <c r="E112">
        <v>95</v>
      </c>
      <c r="F112">
        <v>501</v>
      </c>
      <c r="G112">
        <v>5.27</v>
      </c>
      <c r="H112">
        <v>6</v>
      </c>
      <c r="I112">
        <v>250.5</v>
      </c>
      <c r="J112">
        <v>0</v>
      </c>
      <c r="K112">
        <v>2</v>
      </c>
      <c r="L112">
        <v>0</v>
      </c>
    </row>
    <row r="113" spans="2:12" x14ac:dyDescent="0.2">
      <c r="B113">
        <v>108</v>
      </c>
      <c r="C113" t="s">
        <v>306</v>
      </c>
      <c r="D113">
        <v>1</v>
      </c>
      <c r="E113">
        <v>44</v>
      </c>
      <c r="F113">
        <v>258</v>
      </c>
      <c r="G113">
        <v>5.86</v>
      </c>
      <c r="H113">
        <v>0</v>
      </c>
      <c r="I113">
        <v>258</v>
      </c>
      <c r="J113">
        <v>0</v>
      </c>
      <c r="K113">
        <v>1</v>
      </c>
      <c r="L113">
        <v>0</v>
      </c>
    </row>
    <row r="114" spans="2:12" x14ac:dyDescent="0.2">
      <c r="B114">
        <v>109</v>
      </c>
      <c r="C114" t="s">
        <v>383</v>
      </c>
      <c r="D114">
        <v>2</v>
      </c>
      <c r="E114">
        <v>95</v>
      </c>
      <c r="F114">
        <v>529</v>
      </c>
      <c r="G114">
        <v>5.57</v>
      </c>
      <c r="H114">
        <v>5</v>
      </c>
      <c r="I114">
        <v>264.5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340</v>
      </c>
      <c r="D115">
        <v>2</v>
      </c>
      <c r="E115">
        <v>108</v>
      </c>
      <c r="F115">
        <v>548</v>
      </c>
      <c r="G115">
        <v>5.07</v>
      </c>
      <c r="H115">
        <v>3</v>
      </c>
      <c r="I115">
        <v>274</v>
      </c>
      <c r="J115">
        <v>1</v>
      </c>
      <c r="K115">
        <v>1</v>
      </c>
      <c r="L115">
        <v>0</v>
      </c>
    </row>
    <row r="116" spans="2:12" x14ac:dyDescent="0.2">
      <c r="B116">
        <v>111</v>
      </c>
      <c r="C116" t="s">
        <v>14</v>
      </c>
      <c r="D116">
        <v>2</v>
      </c>
      <c r="E116">
        <v>108</v>
      </c>
      <c r="F116">
        <v>555</v>
      </c>
      <c r="G116">
        <v>5.14</v>
      </c>
      <c r="H116">
        <v>8</v>
      </c>
      <c r="I116">
        <v>277.5</v>
      </c>
      <c r="J116">
        <v>0</v>
      </c>
      <c r="K116">
        <v>2</v>
      </c>
      <c r="L116">
        <v>0</v>
      </c>
    </row>
    <row r="117" spans="2:12" x14ac:dyDescent="0.2">
      <c r="B117">
        <v>112</v>
      </c>
      <c r="C117" t="s">
        <v>48</v>
      </c>
      <c r="D117">
        <v>2</v>
      </c>
      <c r="E117">
        <v>88</v>
      </c>
      <c r="F117">
        <v>571</v>
      </c>
      <c r="G117">
        <v>6.49</v>
      </c>
      <c r="H117">
        <v>7</v>
      </c>
      <c r="I117">
        <v>285.5</v>
      </c>
      <c r="J117">
        <v>1</v>
      </c>
      <c r="K117">
        <v>1</v>
      </c>
      <c r="L117">
        <v>0</v>
      </c>
    </row>
    <row r="118" spans="2:12" x14ac:dyDescent="0.2">
      <c r="B118">
        <v>113</v>
      </c>
      <c r="C118" t="s">
        <v>364</v>
      </c>
      <c r="D118">
        <v>2</v>
      </c>
      <c r="E118">
        <v>116</v>
      </c>
      <c r="F118">
        <v>575</v>
      </c>
      <c r="G118">
        <v>4.96</v>
      </c>
      <c r="H118">
        <v>5</v>
      </c>
      <c r="I118">
        <v>287.5</v>
      </c>
      <c r="J118">
        <v>1</v>
      </c>
      <c r="K118">
        <v>1</v>
      </c>
      <c r="L118">
        <v>0</v>
      </c>
    </row>
    <row r="119" spans="2:12" x14ac:dyDescent="0.2">
      <c r="B119">
        <v>114</v>
      </c>
      <c r="C119" t="s">
        <v>375</v>
      </c>
      <c r="D119">
        <v>3</v>
      </c>
      <c r="E119">
        <v>144</v>
      </c>
      <c r="F119">
        <v>988</v>
      </c>
      <c r="G119">
        <v>6.86</v>
      </c>
      <c r="H119">
        <v>15</v>
      </c>
      <c r="I119">
        <v>329.3</v>
      </c>
      <c r="J119">
        <v>0</v>
      </c>
      <c r="K119">
        <v>3</v>
      </c>
      <c r="L119">
        <v>0</v>
      </c>
    </row>
    <row r="120" spans="2:12" x14ac:dyDescent="0.2">
      <c r="B120">
        <v>115</v>
      </c>
      <c r="C120" t="s">
        <v>385</v>
      </c>
      <c r="D120">
        <v>1</v>
      </c>
      <c r="E120">
        <v>69</v>
      </c>
      <c r="F120">
        <v>354</v>
      </c>
      <c r="G120">
        <v>5.13</v>
      </c>
      <c r="H120">
        <v>2</v>
      </c>
      <c r="I120">
        <v>354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Sheet1</vt:lpstr>
      <vt:lpstr>Table</vt:lpstr>
      <vt:lpstr>Lines</vt:lpstr>
      <vt:lpstr>Sagarin</vt:lpstr>
      <vt:lpstr>Rush O</vt:lpstr>
      <vt:lpstr>PassO</vt:lpstr>
      <vt:lpstr>TotalO</vt:lpstr>
      <vt:lpstr>ScoringO</vt:lpstr>
      <vt:lpstr>RushingD</vt:lpstr>
      <vt:lpstr>PassD</vt:lpstr>
      <vt:lpstr>TotalD</vt:lpstr>
      <vt:lpstr>ScoringD</vt:lpstr>
      <vt:lpstr>Sheet1!COLLEGE_FOOTBALL</vt:lpstr>
      <vt:lpstr>PassO!IA_teampass_2</vt:lpstr>
      <vt:lpstr>PassD!IA_teampassdef</vt:lpstr>
      <vt:lpstr>Lines!IA_teamrush</vt:lpstr>
      <vt:lpstr>Lines!IA_teamrush_2</vt:lpstr>
      <vt:lpstr>'Rush O'!IA_teamrush_3</vt:lpstr>
      <vt:lpstr>RushingD!IA_teamrushdef</vt:lpstr>
      <vt:lpstr>ScoringD!IA_teamscordef</vt:lpstr>
      <vt:lpstr>ScoringO!IA_teamscoroff</vt:lpstr>
      <vt:lpstr>TotalD!IA_teamtotdef</vt:lpstr>
      <vt:lpstr>TotalO!IA_teamtotoff</vt:lpstr>
      <vt:lpstr>PassD</vt:lpstr>
      <vt:lpstr>PassO</vt:lpstr>
      <vt:lpstr>RushingD</vt:lpstr>
      <vt:lpstr>RushO</vt:lpstr>
      <vt:lpstr>Sagarin1</vt:lpstr>
      <vt:lpstr>ScoringD</vt:lpstr>
      <vt:lpstr>ScoringO</vt:lpstr>
      <vt:lpstr>Table</vt:lpstr>
      <vt:lpstr>TotalD</vt:lpstr>
      <vt:lpstr>TotalO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Jan Havlíček</cp:lastModifiedBy>
  <dcterms:created xsi:type="dcterms:W3CDTF">2001-09-21T16:40:56Z</dcterms:created>
  <dcterms:modified xsi:type="dcterms:W3CDTF">2023-09-10T15:30:04Z</dcterms:modified>
</cp:coreProperties>
</file>