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B0B77C-9ADC-41F8-A13C-3A45BBDCE2F2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G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<sst xmlns="http://schemas.openxmlformats.org/spreadsheetml/2006/main" count="278" uniqueCount="74">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</sst>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F-481F-A78A-E10B008D499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F-481F-A78A-E10B008D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46208"/>
        <c:axId val="1"/>
      </c:lineChart>
      <c:catAx>
        <c:axId val="1494946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4620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B3-43A4-A320-A04E84E5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1104"/>
        <c:axId val="1"/>
      </c:lineChart>
      <c:catAx>
        <c:axId val="149620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011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E4-45C2-99A9-576F9A4A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94144"/>
        <c:axId val="1"/>
      </c:lineChart>
      <c:catAx>
        <c:axId val="14961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194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F3-4CEA-9853-D394924CB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4464"/>
        <c:axId val="1"/>
      </c:lineChart>
      <c:catAx>
        <c:axId val="14966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844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3-43D3-B2A1-0F29A2A2655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3-43D3-B2A1-0F29A2A2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5392"/>
        <c:axId val="1"/>
      </c:lineChart>
      <c:catAx>
        <c:axId val="1496685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8539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0-4F5D-BF89-DC5C87301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5856"/>
        <c:axId val="1"/>
      </c:lineChart>
      <c:dateAx>
        <c:axId val="149668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85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4-4455-8C78-B025DAD5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6320"/>
        <c:axId val="1"/>
      </c:lineChart>
      <c:catAx>
        <c:axId val="1496686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863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CC-4CD4-99E8-AC9C64AC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83536"/>
        <c:axId val="1"/>
      </c:lineChart>
      <c:catAx>
        <c:axId val="149668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6835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85-4526-BC79-EB4E2C13F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8336"/>
        <c:axId val="1"/>
      </c:lineChart>
      <c:catAx>
        <c:axId val="14971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83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A3-44C1-BC3B-7BBFDC2A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3232"/>
        <c:axId val="1"/>
      </c:lineChart>
      <c:catAx>
        <c:axId val="149713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3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4A7C-9395-9D7162D9D80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A-4A7C-9395-9D7162D9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5552"/>
        <c:axId val="1"/>
      </c:lineChart>
      <c:catAx>
        <c:axId val="14971355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555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4-4458-BC2C-ED69B98D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51776"/>
        <c:axId val="1"/>
      </c:lineChart>
      <c:dateAx>
        <c:axId val="1494951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51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0-4F51-8B28-A52D7EEF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8800"/>
        <c:axId val="1"/>
      </c:lineChart>
      <c:dateAx>
        <c:axId val="1497138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88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E-4C27-AC99-67E80BB2B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7408"/>
        <c:axId val="1"/>
      </c:lineChart>
      <c:catAx>
        <c:axId val="1497137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740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26-4A3E-BB82-7B455906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131840"/>
        <c:axId val="1"/>
      </c:lineChart>
      <c:catAx>
        <c:axId val="14971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1318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52-4226-B6D1-1137AE04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90064"/>
        <c:axId val="1"/>
      </c:lineChart>
      <c:catAx>
        <c:axId val="149789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90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B6-4C60-A49A-D8881859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83568"/>
        <c:axId val="1"/>
      </c:lineChart>
      <c:catAx>
        <c:axId val="14978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835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8-4D0A-88DC-F317D28D018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8-4D0A-88DC-F317D28D0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84960"/>
        <c:axId val="1"/>
      </c:lineChart>
      <c:catAx>
        <c:axId val="1497884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84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3FD-870C-B5A38733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86352"/>
        <c:axId val="1"/>
      </c:lineChart>
      <c:dateAx>
        <c:axId val="1497886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863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5-47A7-A2C4-9A53153E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88672"/>
        <c:axId val="1"/>
      </c:lineChart>
      <c:catAx>
        <c:axId val="1497888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886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AE-4FAA-9273-C418F727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89136"/>
        <c:axId val="1"/>
      </c:lineChart>
      <c:catAx>
        <c:axId val="149788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788913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70-4A70-AAD4-73C7339C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12912"/>
        <c:axId val="1"/>
      </c:lineChart>
      <c:catAx>
        <c:axId val="140591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129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5-425C-8EE2-7A2E5FAB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49456"/>
        <c:axId val="1"/>
      </c:lineChart>
      <c:catAx>
        <c:axId val="1494949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49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1E-4E2A-AA5C-E44A0166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08272"/>
        <c:axId val="1"/>
      </c:lineChart>
      <c:catAx>
        <c:axId val="140590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082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257000</c:v>
                </c:pt>
                <c:pt idx="19">
                  <c:v>256000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C-4C4D-BDF0-118AA1366E5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C4D-BDF0-118AA1366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08736"/>
        <c:axId val="1"/>
      </c:lineChart>
      <c:catAx>
        <c:axId val="14059087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08736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19000</c:v>
                </c:pt>
                <c:pt idx="15">
                  <c:v>23000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1-433D-B15F-0197C024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13840"/>
        <c:axId val="1"/>
      </c:lineChart>
      <c:dateAx>
        <c:axId val="1405913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138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C-4E42-8B5B-3A3B1B135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910128"/>
        <c:axId val="1"/>
      </c:lineChart>
      <c:catAx>
        <c:axId val="14059101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91012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213480.4192</c:v>
                </c:pt>
                <c:pt idx="15">
                  <c:v>197480.4192</c:v>
                </c:pt>
                <c:pt idx="16">
                  <c:v>197480.4192</c:v>
                </c:pt>
                <c:pt idx="17">
                  <c:v>197480.4192</c:v>
                </c:pt>
                <c:pt idx="18">
                  <c:v>197480.4192</c:v>
                </c:pt>
                <c:pt idx="19">
                  <c:v>197480.4192</c:v>
                </c:pt>
                <c:pt idx="20">
                  <c:v>197480.4192</c:v>
                </c:pt>
                <c:pt idx="21">
                  <c:v>197480.4192</c:v>
                </c:pt>
                <c:pt idx="22">
                  <c:v>197480.4192</c:v>
                </c:pt>
                <c:pt idx="23">
                  <c:v>197480.4192</c:v>
                </c:pt>
                <c:pt idx="24">
                  <c:v>197480.4192</c:v>
                </c:pt>
                <c:pt idx="25">
                  <c:v>197480.4192</c:v>
                </c:pt>
                <c:pt idx="26">
                  <c:v>197480.4192</c:v>
                </c:pt>
                <c:pt idx="27">
                  <c:v>197480.4192</c:v>
                </c:pt>
                <c:pt idx="28">
                  <c:v>197480.4192</c:v>
                </c:pt>
                <c:pt idx="29">
                  <c:v>197480.4192</c:v>
                </c:pt>
                <c:pt idx="30">
                  <c:v>197480.4192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A8-4C1A-BF15-6C307AB5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63744"/>
        <c:axId val="1"/>
      </c:lineChart>
      <c:catAx>
        <c:axId val="150846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637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2E-460C-A4B0-7700498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64672"/>
        <c:axId val="1"/>
      </c:lineChart>
      <c:catAx>
        <c:axId val="150846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64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29-4F1F-9285-4465D78A5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466064"/>
        <c:axId val="1"/>
      </c:lineChart>
      <c:catAx>
        <c:axId val="150846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6606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F6-49FD-94B1-87918B9B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50384"/>
        <c:axId val="1"/>
      </c:lineChart>
      <c:catAx>
        <c:axId val="149495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503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71-4055-A849-8CE5ED2E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951312"/>
        <c:axId val="1"/>
      </c:lineChart>
      <c:catAx>
        <c:axId val="149495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951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6A-4BC5-A75D-D5A9933F2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0640"/>
        <c:axId val="1"/>
      </c:lineChart>
      <c:catAx>
        <c:axId val="14962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006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B-4FC9-BFDE-1445F2D785A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B-4FC9-BFDE-1445F2D7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0176"/>
        <c:axId val="1"/>
      </c:lineChart>
      <c:catAx>
        <c:axId val="14962001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20017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F-498F-88A7-63D78837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94608"/>
        <c:axId val="1"/>
      </c:lineChart>
      <c:dateAx>
        <c:axId val="1496194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1946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6-4E62-8046-BE739571B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97856"/>
        <c:axId val="1"/>
      </c:lineChart>
      <c:catAx>
        <c:axId val="1496197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61978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39B23B49-4C23-13CF-74BD-49AAB68E6B94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5F771859-ED39-EE6B-8D5A-66EF0CA98A35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AF12811-1096-1C30-143C-EEF556093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3EB76AB-06C0-AC88-AD16-B8C20B93A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D68DFB5-5009-E395-8D2D-CA92B02F3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E37D804-A40A-4B77-2D92-87A0D92AC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D741684-0694-FC40-2FCD-95D70DCF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CD13A65-2186-682A-F8ED-D99F1263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1791D51D-F4C0-83B5-A0C5-B95AAFEB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DA7DE89-DB0B-A16F-A645-1C88F00E7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BE9C8BE-296C-E728-37D6-EC80F6DDE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E06973C0-32A9-EAFF-9EE8-49608328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A7B9DE68-F1E5-1C82-0BB9-EE0239DF8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879C503-0971-AC58-30AA-879C671FC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5B0708F7-785A-4A87-CEBA-B506CE75F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52E8B545-6FC3-4C35-9258-8F1C270F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4DA0FACA-F8E5-4195-4E36-E904D52BD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BED12326-3992-887B-2BCF-3273BE85D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9A18987C-CE4A-5E15-0E81-6984F9757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767BB2D0-B667-0CFD-5122-9EAE3A67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AB7BAD35-FFB0-7E7E-1284-0E9E97EC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6491AE20-CBD9-2C70-D9B9-167BAA23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A1EDE0D8-36A4-2698-BB29-5F84664F2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7840B2D4-3AC0-D91E-6A5F-B470F556A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D3F7943A-CA26-D22C-148B-1ED8D63B3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D424A42A-D52A-6DB1-089E-0BD81CA98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D4940EE1-9EE1-23C3-0A54-E47DFC9A8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24001C02-3F08-125B-0323-7AD198B9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6687B8A8-4CDB-6BF6-30C3-A1325EDD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DC3A2007-41FB-321E-3CD9-36013355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8F3CEB34-1D78-E77C-3B3E-B7E1180E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9656B19D-1702-8B87-3DAF-A767D6E1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F6CF54D4-ECA0-EB7E-7912-1DFC60290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9B964C3B-782D-1C50-8481-9146696CF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AED7965C-AFB4-F3C1-1F43-131887539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DD868361-A3C4-75CB-8DA2-623C39B7D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BB0B874D-7C7E-660E-F28E-EBF3D4D18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2480E5A9-CB3A-53D4-115E-2F4EC017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A449FBCE-6767-E8D4-E60A-B345AC534FF1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37027</v>
      </c>
      <c r="G1" s="2" t="s">
        <v>0</v>
      </c>
      <c r="H1" s="3">
        <f ca="1">TODAY()</f>
        <v>37027</v>
      </c>
    </row>
    <row r="2" spans="1:12" ht="13.5" thickBot="1" x14ac:dyDescent="0.25">
      <c r="A2" s="44" t="s">
        <v>12</v>
      </c>
      <c r="B2" s="45">
        <f ca="1">TODAY()+2</f>
        <v>37029</v>
      </c>
      <c r="G2" s="2" t="s">
        <v>12</v>
      </c>
      <c r="H2" s="3">
        <f ca="1">TODAY()+3</f>
        <v>37030</v>
      </c>
    </row>
    <row r="3" spans="1:12" ht="25.5" customHeight="1" thickBot="1" x14ac:dyDescent="0.25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5" thickBot="1" x14ac:dyDescent="0.25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">
      <c r="A40" s="25" t="s">
        <v>24</v>
      </c>
      <c r="B40" s="48"/>
      <c r="G40" s="25" t="s">
        <v>24</v>
      </c>
      <c r="H40" s="48"/>
    </row>
    <row r="41" spans="1:11" x14ac:dyDescent="0.2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5" thickBot="1" x14ac:dyDescent="0.25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5" thickBot="1" x14ac:dyDescent="0.25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37027</v>
      </c>
      <c r="F1" s="4" t="s">
        <v>1</v>
      </c>
      <c r="G1" s="5">
        <v>225000</v>
      </c>
      <c r="H1" s="6"/>
      <c r="I1" s="7" t="s">
        <v>2</v>
      </c>
      <c r="J1" s="8">
        <v>38000</v>
      </c>
      <c r="O1" s="43" t="s">
        <v>3</v>
      </c>
      <c r="P1" s="11">
        <f ca="1">TODAY()+2</f>
        <v>37029</v>
      </c>
      <c r="Q1" s="12">
        <v>225000</v>
      </c>
      <c r="S1" s="43" t="s">
        <v>4</v>
      </c>
      <c r="T1" s="11">
        <f ca="1">TODAY()+2</f>
        <v>37029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37028</v>
      </c>
      <c r="D2" s="14"/>
      <c r="P2" s="11">
        <f ca="1">TODAY()+3</f>
        <v>37030</v>
      </c>
      <c r="Q2" s="12">
        <v>220000</v>
      </c>
      <c r="T2" s="11">
        <f ca="1">TODAY()+3</f>
        <v>37030</v>
      </c>
      <c r="U2" s="12">
        <v>37000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37026</v>
      </c>
      <c r="L3" s="23">
        <f ca="1">TODAY()</f>
        <v>37027</v>
      </c>
      <c r="M3" s="24" t="s">
        <v>20</v>
      </c>
      <c r="P3" s="11">
        <f ca="1">TODAY()+4</f>
        <v>37031</v>
      </c>
      <c r="Q3" s="12">
        <v>220000</v>
      </c>
      <c r="T3" s="11">
        <f ca="1">TODAY()+4</f>
        <v>37031</v>
      </c>
      <c r="U3" s="12">
        <v>36000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78</v>
      </c>
      <c r="C4" s="17">
        <v>55</v>
      </c>
      <c r="D4" s="18">
        <f>AVERAGE(B4,C4)</f>
        <v>66.5</v>
      </c>
      <c r="J4" s="25" t="s">
        <v>23</v>
      </c>
      <c r="K4" s="37">
        <v>19000</v>
      </c>
      <c r="L4" s="9">
        <v>23000</v>
      </c>
      <c r="M4" s="28">
        <f>+L4-K4</f>
        <v>4000</v>
      </c>
      <c r="Q4" s="12"/>
      <c r="R4" s="11" t="s">
        <v>17</v>
      </c>
      <c r="W4" s="11">
        <v>37014</v>
      </c>
      <c r="X4" s="14">
        <v>11100</v>
      </c>
      <c r="Y4" s="14">
        <v>17500</v>
      </c>
      <c r="Z4" s="13">
        <f t="shared" ref="Z4:Z32" si="1">Z3-X4+Y4</f>
        <v>231896.4192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v>7000</v>
      </c>
      <c r="L5" s="9">
        <v>7000</v>
      </c>
      <c r="M5" s="29">
        <f>+L5-K5</f>
        <v>0</v>
      </c>
      <c r="W5" s="11">
        <v>37015</v>
      </c>
      <c r="X5" s="14">
        <v>8500</v>
      </c>
      <c r="Y5" s="14">
        <v>11822</v>
      </c>
      <c r="Z5" s="13">
        <f t="shared" si="1"/>
        <v>235218.4192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-230000</v>
      </c>
      <c r="C6" s="12">
        <v>-230000</v>
      </c>
      <c r="D6" s="25" t="s">
        <v>22</v>
      </c>
      <c r="E6" s="26">
        <v>-38000</v>
      </c>
      <c r="F6" s="12">
        <v>-36000</v>
      </c>
      <c r="H6" s="12"/>
      <c r="J6" s="30" t="s">
        <v>28</v>
      </c>
      <c r="K6" s="39">
        <f>(+K4-K5)/2</f>
        <v>6000</v>
      </c>
      <c r="L6" s="31">
        <f>(+L4-L5)/2</f>
        <v>8000</v>
      </c>
      <c r="M6" s="32">
        <f>+L6-K6</f>
        <v>2000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-14433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-80773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19000</v>
      </c>
      <c r="Y16" s="14">
        <v>7000</v>
      </c>
      <c r="Z16" s="13">
        <f t="shared" si="1"/>
        <v>213480.4192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23000</v>
      </c>
      <c r="Y17" s="14">
        <v>7000</v>
      </c>
      <c r="Z17" s="13">
        <f t="shared" si="1"/>
        <v>197480.4192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-12776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197480.4192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230000+38000</f>
        <v>268000</v>
      </c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1"/>
      <c r="D19" s="25" t="s">
        <v>41</v>
      </c>
      <c r="E19" s="26">
        <v>21010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197480.4192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225000+37000</f>
        <v>262000</v>
      </c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197480.4192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220000+37000</f>
        <v>257000</v>
      </c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197480.4192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>
        <f>220000+36000</f>
        <v>256000</v>
      </c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197480.4192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197480.4192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197480.4192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197480.4192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197480.4192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197480.4192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-590174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197480.4192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43</v>
      </c>
      <c r="E29" s="34">
        <f>SUM(E16:E28)</f>
        <v>80773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197480.4192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197480.4192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197480.4192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197480.4192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0">
        <v>169851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57</v>
      </c>
      <c r="B38" s="40">
        <v>15838</v>
      </c>
      <c r="D38" s="50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0">
        <v>1000</v>
      </c>
      <c r="C44" s="14"/>
      <c r="E44" s="12"/>
    </row>
    <row r="45" spans="1:39" x14ac:dyDescent="0.2">
      <c r="A45" s="25" t="s">
        <v>46</v>
      </c>
      <c r="B45" s="40"/>
      <c r="E45" s="12"/>
    </row>
    <row r="46" spans="1:39" x14ac:dyDescent="0.2">
      <c r="A46" s="25" t="s">
        <v>60</v>
      </c>
      <c r="B46" s="40">
        <v>0</v>
      </c>
      <c r="C46" s="14"/>
      <c r="E46" s="12"/>
    </row>
    <row r="47" spans="1:39" x14ac:dyDescent="0.2">
      <c r="A47" s="25" t="s">
        <v>32</v>
      </c>
      <c r="B47" s="40">
        <v>0</v>
      </c>
    </row>
    <row r="48" spans="1:39" x14ac:dyDescent="0.2">
      <c r="A48" s="25" t="s">
        <v>34</v>
      </c>
      <c r="B48" s="40">
        <v>0</v>
      </c>
      <c r="E48" s="12"/>
    </row>
    <row r="49" spans="1:5" x14ac:dyDescent="0.2">
      <c r="A49" s="25" t="s">
        <v>47</v>
      </c>
      <c r="B49" s="40">
        <v>0</v>
      </c>
      <c r="C49" s="14" t="s">
        <v>17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49</v>
      </c>
      <c r="B51" s="40">
        <v>0</v>
      </c>
      <c r="E51" s="12"/>
    </row>
    <row r="52" spans="1:5" x14ac:dyDescent="0.2">
      <c r="A52" s="25" t="s">
        <v>35</v>
      </c>
      <c r="B52" s="40">
        <v>0</v>
      </c>
      <c r="C52" s="14"/>
      <c r="E52" s="12"/>
    </row>
    <row r="53" spans="1:5" x14ac:dyDescent="0.2">
      <c r="A53" s="25" t="s">
        <v>71</v>
      </c>
      <c r="B53" s="40">
        <v>35000</v>
      </c>
      <c r="E53" s="12"/>
    </row>
    <row r="54" spans="1:5" x14ac:dyDescent="0.2">
      <c r="A54" s="25" t="s">
        <v>72</v>
      </c>
      <c r="B54" s="40">
        <v>42338</v>
      </c>
      <c r="C54" s="14"/>
      <c r="E54" s="12"/>
    </row>
    <row r="55" spans="1:5" x14ac:dyDescent="0.2">
      <c r="A55" s="25" t="s">
        <v>29</v>
      </c>
      <c r="B55" s="40">
        <v>0</v>
      </c>
      <c r="C55" s="14"/>
      <c r="E55" s="12"/>
    </row>
    <row r="56" spans="1:5" ht="13.5" thickBot="1" x14ac:dyDescent="0.25">
      <c r="A56" s="25" t="s">
        <v>42</v>
      </c>
      <c r="B56" s="40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590174</v>
      </c>
      <c r="C57" s="14"/>
      <c r="E57" s="12"/>
    </row>
    <row r="58" spans="1:5" ht="13.5" thickBot="1" x14ac:dyDescent="0.25">
      <c r="A58" s="30"/>
      <c r="B58" s="36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2023-09-10T17:10:21Z</dcterms:modified>
</cp:coreProperties>
</file>