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2D256F-564B-4CA6-9C04-05A8F57CF12C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K5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J24" i="9"/>
  <c r="X25" i="9"/>
  <c r="Z25" i="9"/>
  <c r="AG25" i="9"/>
  <c r="AJ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J30" i="9"/>
  <c r="Z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<sst xmlns="http://schemas.openxmlformats.org/spreadsheetml/2006/main" count="279" uniqueCount="74">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</sst>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E-4F9C-B6FF-3C5FA15EB8D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E-4F9C-B6FF-3C5FA15E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6288"/>
        <c:axId val="1"/>
      </c:lineChart>
      <c:catAx>
        <c:axId val="99078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62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83-4DC0-BC31-DEF25F25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2048"/>
        <c:axId val="1"/>
      </c:lineChart>
      <c:catAx>
        <c:axId val="9913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420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81-4ABD-8238-6766C0BE4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0192"/>
        <c:axId val="1"/>
      </c:lineChart>
      <c:catAx>
        <c:axId val="9913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401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AB-4C65-BDB6-01F4478D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6224"/>
        <c:axId val="1"/>
      </c:lineChart>
      <c:catAx>
        <c:axId val="99134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46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1FC-9172-794A06E72F7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1FC-9172-794A06E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28656"/>
        <c:axId val="1"/>
      </c:lineChart>
      <c:catAx>
        <c:axId val="991828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286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2C8-B56D-4315EB76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26800"/>
        <c:axId val="1"/>
      </c:lineChart>
      <c:dateAx>
        <c:axId val="991826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26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8-4DAC-B79A-1ADC92D6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29120"/>
        <c:axId val="1"/>
      </c:lineChart>
      <c:catAx>
        <c:axId val="991829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291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B2-4490-A8AE-BE26BB079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30512"/>
        <c:axId val="1"/>
      </c:lineChart>
      <c:catAx>
        <c:axId val="99183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305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D-4DE6-BFE2-892ED936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31904"/>
        <c:axId val="1"/>
      </c:lineChart>
      <c:catAx>
        <c:axId val="9918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31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50-4C38-B627-573A6AC5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6864"/>
        <c:axId val="1"/>
      </c:lineChart>
      <c:catAx>
        <c:axId val="9922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6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8-415F-B19C-91DE75B1F36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8-415F-B19C-91DE75B1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8720"/>
        <c:axId val="1"/>
      </c:lineChart>
      <c:catAx>
        <c:axId val="992258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87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4-40BC-BB16-C792FF17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5824"/>
        <c:axId val="1"/>
      </c:lineChart>
      <c:dateAx>
        <c:axId val="990785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5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9-4CAE-BC53-055DBCDC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7328"/>
        <c:axId val="1"/>
      </c:lineChart>
      <c:dateAx>
        <c:axId val="992257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7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EAE-A257-EBF96C41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8256"/>
        <c:axId val="1"/>
      </c:lineChart>
      <c:catAx>
        <c:axId val="992258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82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D9-477E-9105-81410C81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6400"/>
        <c:axId val="1"/>
      </c:lineChart>
      <c:catAx>
        <c:axId val="99225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64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7A-4696-9DDE-40B5EB77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55008"/>
        <c:axId val="1"/>
      </c:lineChart>
      <c:catAx>
        <c:axId val="9922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5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37-49D2-ADF2-019A04C9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65744"/>
        <c:axId val="1"/>
      </c:lineChart>
      <c:catAx>
        <c:axId val="9927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65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7-473E-B694-8331C4C977B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7-473E-B694-8331C4C9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67136"/>
        <c:axId val="1"/>
      </c:lineChart>
      <c:catAx>
        <c:axId val="992767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671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F-4E99-B266-92739574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64352"/>
        <c:axId val="1"/>
      </c:lineChart>
      <c:dateAx>
        <c:axId val="992764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64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3-415A-9695-129E6789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69456"/>
        <c:axId val="1"/>
      </c:lineChart>
      <c:catAx>
        <c:axId val="992769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69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DA-4C32-BABB-3C8C0878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71312"/>
        <c:axId val="1"/>
      </c:lineChart>
      <c:catAx>
        <c:axId val="99277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713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9-4BEE-BF8D-ECCA9923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65280"/>
        <c:axId val="1"/>
      </c:lineChart>
      <c:catAx>
        <c:axId val="9927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765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6-4A2D-99A5-F5700AC9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2112"/>
        <c:axId val="1"/>
      </c:lineChart>
      <c:catAx>
        <c:axId val="990782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21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36-45EF-87B0-F56FAE2C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15088"/>
        <c:axId val="1"/>
      </c:lineChart>
      <c:catAx>
        <c:axId val="99331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15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352000</c:v>
                </c:pt>
                <c:pt idx="26">
                  <c:v>308000</c:v>
                </c:pt>
                <c:pt idx="27">
                  <c:v>284000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2-4681-B718-7C564252DF3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2-4681-B718-7C564252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17872"/>
        <c:axId val="1"/>
      </c:lineChart>
      <c:catAx>
        <c:axId val="9933178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1787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20200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0E2-A6AB-C2CCE120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13232"/>
        <c:axId val="1"/>
      </c:lineChart>
      <c:dateAx>
        <c:axId val="993313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13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4-4088-A5B3-4D9C1C87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16944"/>
        <c:axId val="1"/>
      </c:lineChart>
      <c:catAx>
        <c:axId val="9933169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169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221354.4192</c:v>
                </c:pt>
                <c:pt idx="24">
                  <c:v>221354.4192</c:v>
                </c:pt>
                <c:pt idx="25">
                  <c:v>221354.4192</c:v>
                </c:pt>
                <c:pt idx="26">
                  <c:v>221354.4192</c:v>
                </c:pt>
                <c:pt idx="27">
                  <c:v>221354.4192</c:v>
                </c:pt>
                <c:pt idx="28">
                  <c:v>221354.4192</c:v>
                </c:pt>
                <c:pt idx="29">
                  <c:v>221354.4192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90-4E33-ACB4-47F8334D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14160"/>
        <c:axId val="1"/>
      </c:lineChart>
      <c:catAx>
        <c:axId val="993314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141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79-405E-BF55-0DE25D1C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41200"/>
        <c:axId val="1"/>
      </c:lineChart>
      <c:catAx>
        <c:axId val="99384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841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5C-438C-9B5F-3875FB0D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45376"/>
        <c:axId val="1"/>
      </c:lineChart>
      <c:catAx>
        <c:axId val="99384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845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F8-4381-8130-56DE6DFE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2576"/>
        <c:axId val="1"/>
      </c:lineChart>
      <c:catAx>
        <c:axId val="99078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25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84-4C64-8062-17CA9082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8144"/>
        <c:axId val="1"/>
      </c:lineChart>
      <c:catAx>
        <c:axId val="99078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8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AB-4BB0-9D67-E17625BF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88608"/>
        <c:axId val="1"/>
      </c:lineChart>
      <c:catAx>
        <c:axId val="9907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07886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7-4DDF-B4CB-F5CEFD5AAE8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7-4DDF-B4CB-F5CEFD5AA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38800"/>
        <c:axId val="1"/>
      </c:lineChart>
      <c:catAx>
        <c:axId val="991338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388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51-9672-67C65376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4368"/>
        <c:axId val="1"/>
      </c:lineChart>
      <c:dateAx>
        <c:axId val="991344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44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1-4F78-B77E-7267F3D6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39728"/>
        <c:axId val="1"/>
      </c:lineChart>
      <c:catAx>
        <c:axId val="991339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3397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FEC338A-06BA-ACBE-C684-AFE4FEF6F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B5F6F68-B012-EB67-CC51-935A6E5B2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81DA638-F4F5-D387-2984-19730879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71E45ED-41C4-4464-3D7B-2F83A0EA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FBF9793-5727-BE44-7543-16AF7C606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88152D6-718D-67AC-7381-A596DFBF3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5512A05-B7CD-22F0-BB19-C7004FF5F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D2B034F-394D-498C-DCE5-B5002AD06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D21E03B-D3D3-16A5-F45A-C08E12E6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C5869EB-4D44-F45B-71E5-93C9A863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F25A4B7A-46E1-07A9-B2C5-B976955E9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2C2359F0-BD00-71D9-FCBB-7FEB25055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4C3D4E4-F960-D976-EE4E-991DF7536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AE25BA3F-8125-3712-060C-A7EC592DD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AFD2D44-8710-FB39-95AF-B9E963CDF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24B7EC14-7969-E23A-01DE-9A4D456E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7BF5ADDE-A9BF-5030-B98A-C6F335EC2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7C4274B-B633-7015-7827-0410F9D9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90326793-F9DA-3628-B696-604C4C65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5176205-F202-3610-1164-5D8A51135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25E35426-B6D3-509F-8BC0-58E74CD2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8553B7CB-6D63-5827-F58B-4EDB9A49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BE316118-0B36-FA00-5B9E-A047D2F4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34C47A8C-5941-06FB-8159-7B981606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9271997D-EC33-EA27-615E-D1917530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C0B376B5-FA65-BF4D-0D15-76307542E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4EDFB162-0E65-D00A-8080-B63470C76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D867021E-CDDA-825E-7A78-FD5D7BD7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11E4A3A0-1E32-1591-D0A9-05235C425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3115806D-5E1C-8DDA-3D52-B9E5C044E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B978FDBB-97BB-E69C-0BC9-B0612CC4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2BEEAC6E-725B-E1E5-49DA-0EB7B696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9330A7EA-97E4-64C8-95E8-998EE3F5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DBE5B856-0E8B-B80E-0514-F4B3CCA7D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FFD244DD-84DB-7FDA-9BA5-AF779FCC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88D2F8EC-039A-6BA3-78E1-4F9E72FEE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37005</v>
      </c>
      <c r="G1" s="2" t="s">
        <v>0</v>
      </c>
      <c r="H1" s="3">
        <f ca="1">TODAY()</f>
        <v>37005</v>
      </c>
    </row>
    <row r="2" spans="1:12" ht="13.5" thickBot="1" x14ac:dyDescent="0.25">
      <c r="A2" s="45" t="s">
        <v>12</v>
      </c>
      <c r="B2" s="46">
        <f ca="1">TODAY()+2</f>
        <v>37007</v>
      </c>
      <c r="G2" s="2" t="s">
        <v>12</v>
      </c>
      <c r="H2" s="3">
        <f ca="1">TODAY()+3</f>
        <v>37008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37005</v>
      </c>
      <c r="F1" s="4" t="s">
        <v>1</v>
      </c>
      <c r="G1" s="5">
        <v>460000</v>
      </c>
      <c r="H1" s="6"/>
      <c r="I1" s="7" t="s">
        <v>2</v>
      </c>
      <c r="J1" s="8">
        <v>84000</v>
      </c>
      <c r="O1" s="44" t="s">
        <v>3</v>
      </c>
      <c r="P1" s="11">
        <f ca="1">TODAY()+2</f>
        <v>37007</v>
      </c>
      <c r="Q1" s="12">
        <v>300000</v>
      </c>
      <c r="S1" s="44" t="s">
        <v>4</v>
      </c>
      <c r="T1" s="11">
        <f ca="1">TODAY()+2</f>
        <v>37007</v>
      </c>
      <c r="U1" s="12">
        <v>52000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37006</v>
      </c>
      <c r="D2" s="14"/>
      <c r="P2" s="11">
        <f ca="1">TODAY()+3</f>
        <v>37008</v>
      </c>
      <c r="Q2" s="12">
        <v>260000</v>
      </c>
      <c r="T2" s="11">
        <f ca="1">TODAY()+3</f>
        <v>37008</v>
      </c>
      <c r="U2" s="12">
        <v>48000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37004</v>
      </c>
      <c r="L3" s="23">
        <f ca="1">TODAY()</f>
        <v>37005</v>
      </c>
      <c r="M3" s="24" t="s">
        <v>20</v>
      </c>
      <c r="P3" s="11">
        <f ca="1">TODAY()+4</f>
        <v>37009</v>
      </c>
      <c r="Q3" s="12">
        <v>240000</v>
      </c>
      <c r="T3" s="11">
        <f ca="1">TODAY()+4</f>
        <v>37009</v>
      </c>
      <c r="U3" s="12">
        <v>44000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5" thickBot="1" x14ac:dyDescent="0.25">
      <c r="A4" s="2" t="s">
        <v>16</v>
      </c>
      <c r="B4" s="16">
        <v>63</v>
      </c>
      <c r="C4" s="17">
        <v>43</v>
      </c>
      <c r="D4" s="18">
        <f>AVERAGE(B4,C4)</f>
        <v>53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3000*2</f>
        <v>6000</v>
      </c>
      <c r="L5" s="9">
        <f>10100*2</f>
        <v>20200</v>
      </c>
      <c r="M5" s="29">
        <f>+L5-K5</f>
        <v>14200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5" thickBot="1" x14ac:dyDescent="0.25">
      <c r="A6" s="25" t="s">
        <v>21</v>
      </c>
      <c r="B6" s="26">
        <v>-370000</v>
      </c>
      <c r="C6" s="12">
        <v>-440000</v>
      </c>
      <c r="D6" s="25" t="s">
        <v>22</v>
      </c>
      <c r="E6" s="26">
        <v>-72000</v>
      </c>
      <c r="F6" s="12">
        <v>-80000</v>
      </c>
      <c r="H6" s="12"/>
      <c r="J6" s="30" t="s">
        <v>28</v>
      </c>
      <c r="K6" s="40">
        <f>(+K4-K5)/2</f>
        <v>-3000</v>
      </c>
      <c r="L6" s="31">
        <f>(+L4-L5)/2</f>
        <v>-10100</v>
      </c>
      <c r="M6" s="32">
        <f>+L6-K6</f>
        <v>-7100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0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">
      <c r="A12" s="25" t="s">
        <v>29</v>
      </c>
      <c r="B12" s="26">
        <f>-84994-85006</f>
        <v>-170000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-17624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-109624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">
      <c r="A19" s="25" t="s">
        <v>30</v>
      </c>
      <c r="B19" s="26">
        <v>0</v>
      </c>
      <c r="C19" s="42"/>
      <c r="D19" s="25" t="s">
        <v>41</v>
      </c>
      <c r="E19" s="26">
        <v>28513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/>
      <c r="AJ24" s="15">
        <f t="shared" si="2"/>
        <v>37004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10100*2</f>
        <v>20200</v>
      </c>
      <c r="Y25" s="14">
        <v>0</v>
      </c>
      <c r="Z25" s="13">
        <f t="shared" si="1"/>
        <v>221354.4192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/>
      <c r="AJ25" s="15">
        <f t="shared" si="2"/>
        <v>37005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221354.4192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-15956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221354.4192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300000+52000</f>
        <v>352000</v>
      </c>
      <c r="AH27" s="12"/>
      <c r="AJ27" s="15">
        <f t="shared" si="2"/>
        <v>37007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-695956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221354.4192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260000+48000</f>
        <v>308000</v>
      </c>
      <c r="AH28" s="12"/>
      <c r="AJ28" s="15">
        <f t="shared" si="2"/>
        <v>37008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109624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221354.4192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240000+44000</f>
        <v>284000</v>
      </c>
      <c r="AH29" s="12"/>
      <c r="AJ29" s="15">
        <f t="shared" si="2"/>
        <v>37009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221354.4192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/>
      <c r="AH30" s="12"/>
      <c r="AJ30" s="15">
        <f t="shared" si="2"/>
        <v>37010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221354.4192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41</v>
      </c>
      <c r="B33" s="41">
        <v>237043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85006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51</v>
      </c>
      <c r="B53" s="41">
        <v>0</v>
      </c>
      <c r="E53" s="12"/>
    </row>
    <row r="54" spans="1:5" x14ac:dyDescent="0.2">
      <c r="A54" s="25" t="s">
        <v>50</v>
      </c>
      <c r="B54" s="41">
        <v>0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695956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2023-09-10T17:15:21Z</dcterms:modified>
</cp:coreProperties>
</file>