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033FF0-75E0-4967-8EAA-43A6EEA7009A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L4" i="9"/>
  <c r="M4" i="9"/>
  <c r="X4" i="9"/>
  <c r="Y4" i="9"/>
  <c r="Z4" i="9"/>
  <c r="AG4" i="9"/>
  <c r="AH4" i="9"/>
  <c r="AJ4" i="9"/>
  <c r="AK4" i="9"/>
  <c r="K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Y9" i="9"/>
  <c r="Z9" i="9"/>
  <c r="AG9" i="9"/>
  <c r="AJ9" i="9"/>
  <c r="X10" i="9"/>
  <c r="Z10" i="9"/>
  <c r="AG10" i="9"/>
  <c r="AJ10" i="9"/>
  <c r="Z11" i="9"/>
  <c r="AG11" i="9"/>
  <c r="AJ11" i="9"/>
  <c r="B12" i="9"/>
  <c r="Z12" i="9"/>
  <c r="AG12" i="9"/>
  <c r="AJ12" i="9"/>
  <c r="Z13" i="9"/>
  <c r="AG13" i="9"/>
  <c r="AJ13" i="9"/>
  <c r="E14" i="9"/>
  <c r="Z14" i="9"/>
  <c r="AG14" i="9"/>
  <c r="AJ14" i="9"/>
  <c r="F15" i="9"/>
  <c r="Z15" i="9"/>
  <c r="AJ15" i="9"/>
  <c r="Z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<sst xmlns="http://schemas.openxmlformats.org/spreadsheetml/2006/main" count="279" uniqueCount="76">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</sst>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9-47A1-B6AE-BD60E1A63AD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9-47A1-B6AE-BD60E1A6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83343"/>
        <c:axId val="1"/>
      </c:lineChart>
      <c:catAx>
        <c:axId val="2486833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8334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C4-44EB-8EF2-37C3AC63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19583"/>
        <c:axId val="1"/>
      </c:lineChart>
      <c:catAx>
        <c:axId val="25251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1958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6B-469E-8287-AA0BA8E4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18655"/>
        <c:axId val="1"/>
      </c:lineChart>
      <c:catAx>
        <c:axId val="25251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186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5B-44C6-8052-DEDAC091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19119"/>
        <c:axId val="1"/>
      </c:lineChart>
      <c:catAx>
        <c:axId val="25251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191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0-4819-8FB1-CAC2BEEC2DB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0-4819-8FB1-CAC2BEEC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3519"/>
        <c:axId val="1"/>
      </c:lineChart>
      <c:catAx>
        <c:axId val="25263351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351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B-4EB6-BD00-CC04EB16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9551"/>
        <c:axId val="1"/>
      </c:lineChart>
      <c:dateAx>
        <c:axId val="252639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95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44D8-9F33-80EC9A9B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5839"/>
        <c:axId val="1"/>
      </c:lineChart>
      <c:catAx>
        <c:axId val="2526358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583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7-4D81-96EC-5FDF56D5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8623"/>
        <c:axId val="1"/>
      </c:lineChart>
      <c:catAx>
        <c:axId val="25263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862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70-42FA-BA6B-95DBC79E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7231"/>
        <c:axId val="1"/>
      </c:lineChart>
      <c:catAx>
        <c:axId val="25263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72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DE-4748-9D06-3C21F039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33263"/>
        <c:axId val="1"/>
      </c:lineChart>
      <c:catAx>
        <c:axId val="25323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332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A-47C7-997A-B15CA0A950D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A-47C7-997A-B15CA0A9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30015"/>
        <c:axId val="1"/>
      </c:lineChart>
      <c:catAx>
        <c:axId val="2532300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30015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5-4878-84CE-25AE5F7C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82879"/>
        <c:axId val="1"/>
      </c:lineChart>
      <c:dateAx>
        <c:axId val="2486828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828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D-4D5C-B369-6BCF6699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26767"/>
        <c:axId val="1"/>
      </c:lineChart>
      <c:dateAx>
        <c:axId val="2532267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267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1-4989-AA6A-42E2C673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32799"/>
        <c:axId val="1"/>
      </c:lineChart>
      <c:catAx>
        <c:axId val="2532327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3279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8-41C5-9A86-7B2A11C7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28159"/>
        <c:axId val="1"/>
      </c:lineChart>
      <c:catAx>
        <c:axId val="25322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28159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DA-41F8-82DD-70133F49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29551"/>
        <c:axId val="1"/>
      </c:lineChart>
      <c:catAx>
        <c:axId val="253229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295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25-43DE-AADF-CE4EFDBA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68239"/>
        <c:axId val="1"/>
      </c:lineChart>
      <c:catAx>
        <c:axId val="25376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6823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425C-A3C2-C1C5ACF3A6E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425C-A3C2-C1C5ACF3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67311"/>
        <c:axId val="1"/>
      </c:lineChart>
      <c:catAx>
        <c:axId val="2537673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6731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6-4722-9948-87241C38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65919"/>
        <c:axId val="1"/>
      </c:lineChart>
      <c:dateAx>
        <c:axId val="2537659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659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1-4E94-A715-E791717D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63135"/>
        <c:axId val="1"/>
      </c:lineChart>
      <c:catAx>
        <c:axId val="2537631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6313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7E-48C3-9FBE-7EE05473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62671"/>
        <c:axId val="1"/>
      </c:lineChart>
      <c:catAx>
        <c:axId val="253762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6267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47-4A2A-A079-AC50E553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64063"/>
        <c:axId val="1"/>
      </c:lineChart>
      <c:catAx>
        <c:axId val="25376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640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0-4304-BA43-4F73DB4D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81023"/>
        <c:axId val="1"/>
      </c:lineChart>
      <c:catAx>
        <c:axId val="2486810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8102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61-4971-BE58-7007403B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1919"/>
        <c:axId val="1"/>
      </c:lineChart>
      <c:catAx>
        <c:axId val="25439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919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295000</c:v>
                </c:pt>
                <c:pt idx="11">
                  <c:v>284000</c:v>
                </c:pt>
                <c:pt idx="12">
                  <c:v>290000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0-4398-A519-C55A291416D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0-4398-A519-C55A29141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2383"/>
        <c:axId val="1"/>
      </c:lineChart>
      <c:catAx>
        <c:axId val="254392383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92383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0</c:v>
                </c:pt>
                <c:pt idx="8">
                  <c:v>41600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B-48B1-943D-E423E96C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8879"/>
        <c:axId val="1"/>
      </c:lineChart>
      <c:dateAx>
        <c:axId val="2543988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988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A-4E38-8C48-8CD22E2A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5167"/>
        <c:axId val="1"/>
      </c:lineChart>
      <c:catAx>
        <c:axId val="254395167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9516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227948.4192</c:v>
                </c:pt>
                <c:pt idx="8">
                  <c:v>186348.4192</c:v>
                </c:pt>
                <c:pt idx="9">
                  <c:v>186348.4192</c:v>
                </c:pt>
                <c:pt idx="10">
                  <c:v>186348.4192</c:v>
                </c:pt>
                <c:pt idx="11">
                  <c:v>186348.4192</c:v>
                </c:pt>
                <c:pt idx="12">
                  <c:v>186348.4192</c:v>
                </c:pt>
                <c:pt idx="13">
                  <c:v>186348.4192</c:v>
                </c:pt>
                <c:pt idx="14">
                  <c:v>186348.4192</c:v>
                </c:pt>
                <c:pt idx="15">
                  <c:v>186348.4192</c:v>
                </c:pt>
                <c:pt idx="16">
                  <c:v>186348.4192</c:v>
                </c:pt>
                <c:pt idx="17">
                  <c:v>186348.4192</c:v>
                </c:pt>
                <c:pt idx="18">
                  <c:v>186348.4192</c:v>
                </c:pt>
                <c:pt idx="19">
                  <c:v>186348.4192</c:v>
                </c:pt>
                <c:pt idx="20">
                  <c:v>186348.4192</c:v>
                </c:pt>
                <c:pt idx="21">
                  <c:v>186348.4192</c:v>
                </c:pt>
                <c:pt idx="22">
                  <c:v>186348.4192</c:v>
                </c:pt>
                <c:pt idx="23">
                  <c:v>186348.4192</c:v>
                </c:pt>
                <c:pt idx="24">
                  <c:v>186348.4192</c:v>
                </c:pt>
                <c:pt idx="25">
                  <c:v>186348.4192</c:v>
                </c:pt>
                <c:pt idx="26">
                  <c:v>186348.4192</c:v>
                </c:pt>
                <c:pt idx="27">
                  <c:v>186348.4192</c:v>
                </c:pt>
                <c:pt idx="28">
                  <c:v>186348.4192</c:v>
                </c:pt>
                <c:pt idx="29">
                  <c:v>186348.4192</c:v>
                </c:pt>
                <c:pt idx="30">
                  <c:v>186348.4192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C9-43A5-BF4A-873210D8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96095"/>
        <c:axId val="1"/>
      </c:lineChart>
      <c:catAx>
        <c:axId val="25439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9609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AC-40AD-BA6F-67D9A476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69599"/>
        <c:axId val="1"/>
      </c:lineChart>
      <c:catAx>
        <c:axId val="26316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1695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C8-434C-9C5F-FA0C11B4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67743"/>
        <c:axId val="1"/>
      </c:lineChart>
      <c:catAx>
        <c:axId val="263167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16774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94-4432-B79C-3053AEF5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86095"/>
        <c:axId val="1"/>
      </c:lineChart>
      <c:catAx>
        <c:axId val="25208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8609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2A-483A-963A-457700D4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88879"/>
        <c:axId val="1"/>
      </c:lineChart>
      <c:catAx>
        <c:axId val="25208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888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20-4C40-B157-248CCD74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87951"/>
        <c:axId val="1"/>
      </c:lineChart>
      <c:catAx>
        <c:axId val="25208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879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9-49BE-83AD-9DDC515F05C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9-49BE-83AD-9DDC515F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83775"/>
        <c:axId val="1"/>
      </c:lineChart>
      <c:catAx>
        <c:axId val="2520837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83775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7-4A8F-9483-D3383A19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90735"/>
        <c:axId val="1"/>
      </c:lineChart>
      <c:dateAx>
        <c:axId val="2520907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907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1DD-BAAE-096502F3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85167"/>
        <c:axId val="1"/>
      </c:lineChart>
      <c:catAx>
        <c:axId val="2520851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8516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CBCC03-4CA3-CBDE-33C3-4A9F3CEF8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056A5A0-5D8F-32D9-2842-D146D3D6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E2D3851-A907-FCBA-C9DC-0F789EEF4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01DD215-2AE3-1535-60FB-89D0BBBD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7494993-6C41-1ABF-28FD-59C131482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92D0598-6905-4719-E829-5E4B89A0E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99B830F-8B90-FA9C-F784-84BD7A08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9D0F63F2-C536-E830-0663-1C959C38F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15ED776-1D45-832F-48DF-95697A653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6F985F8C-5AEA-42DE-897B-8E1715428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50669445-E8D6-98C3-DD0D-8FABEAEA9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F0547DF-98D9-EB7B-6E2B-C008F8DB3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88F17D6-F6DE-204E-3BFA-06D491876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B12AFF2-E5F5-189B-1A5B-DE47CD497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722B58A-FBB3-F18A-0947-15DF568E4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6D53B237-7017-AF8B-3850-FE61FC8AF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A83B681E-5B65-7418-C793-41A08C995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62B10596-0B77-942F-91A6-C331C5684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F031FAE0-D96C-9D1A-958B-1AE23039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7AE72F0B-D8BF-F92E-C70B-9909AF8B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93B9D215-0B24-51F9-21E3-80FF4DB4D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C45FE1B-6494-C5DC-6F9D-E0C426ED4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A64EB523-FA5F-353E-BF25-3E1552D6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978B5B76-3603-A683-F8EE-682D51A1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129B9DA5-0F34-A297-4D23-E98892CD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722CB4C8-5A95-F4F9-2F55-EB9BF3A3C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403DBC8E-572B-FEEE-A61C-FF4F7E1ED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D2DA7F4-F734-5D09-2EA7-9CAA93F4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1BE6D691-B9CB-9A87-70CA-7C22D9E1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9284D307-1878-1F2B-E50A-61574806A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A498BA0C-38CF-3182-67A2-4C7A0F227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C0E3095D-E39D-A744-7540-91E3FD08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434069F5-AD8B-2454-07AB-460EC9194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E48A6CC9-17EA-D00B-F805-5AC3917C8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38BBA02F-10F6-8198-474C-517A2C884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53928001-4D63-5D7E-FB74-F1850D02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6BD38C1F-6A7C-81AF-B10C-290C6D61C3CA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37020</v>
      </c>
      <c r="G1" s="2" t="s">
        <v>0</v>
      </c>
      <c r="H1" s="3">
        <f ca="1">TODAY()</f>
        <v>37020</v>
      </c>
    </row>
    <row r="2" spans="1:12" ht="13.5" thickBot="1" x14ac:dyDescent="0.25">
      <c r="A2" s="45" t="s">
        <v>12</v>
      </c>
      <c r="B2" s="46">
        <f ca="1">TODAY()+2</f>
        <v>37022</v>
      </c>
      <c r="G2" s="2" t="s">
        <v>12</v>
      </c>
      <c r="H2" s="3">
        <f ca="1">TODAY()+3</f>
        <v>37023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>
      <selection activeCell="A8" sqref="A8"/>
    </sheetView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37020</v>
      </c>
      <c r="F1" s="4" t="s">
        <v>1</v>
      </c>
      <c r="G1" s="5">
        <v>240000</v>
      </c>
      <c r="H1" s="6"/>
      <c r="I1" s="7" t="s">
        <v>2</v>
      </c>
      <c r="J1" s="8">
        <v>38000</v>
      </c>
      <c r="O1" s="44" t="s">
        <v>3</v>
      </c>
      <c r="P1" s="11">
        <f ca="1">TODAY()+2</f>
        <v>37022</v>
      </c>
      <c r="Q1" s="12">
        <v>255000</v>
      </c>
      <c r="S1" s="44" t="s">
        <v>4</v>
      </c>
      <c r="T1" s="11">
        <f ca="1">TODAY()+2</f>
        <v>37022</v>
      </c>
      <c r="U1" s="12">
        <v>40000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37021</v>
      </c>
      <c r="D2" s="14"/>
      <c r="P2" s="11">
        <f ca="1">TODAY()+3</f>
        <v>37023</v>
      </c>
      <c r="Q2" s="12">
        <v>245000</v>
      </c>
      <c r="T2" s="11">
        <f ca="1">TODAY()+3</f>
        <v>37023</v>
      </c>
      <c r="U2" s="12">
        <v>39000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37019</v>
      </c>
      <c r="L3" s="23">
        <f ca="1">TODAY()</f>
        <v>37020</v>
      </c>
      <c r="M3" s="24" t="s">
        <v>20</v>
      </c>
      <c r="P3" s="11">
        <f ca="1">TODAY()+4</f>
        <v>37024</v>
      </c>
      <c r="Q3" s="12">
        <v>250000</v>
      </c>
      <c r="T3" s="11">
        <f ca="1">TODAY()+4</f>
        <v>37024</v>
      </c>
      <c r="U3" s="12">
        <v>40000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82</v>
      </c>
      <c r="C4" s="17">
        <v>54</v>
      </c>
      <c r="D4" s="18">
        <f>AVERAGE(B4,C4)</f>
        <v>68</v>
      </c>
      <c r="J4" s="25" t="s">
        <v>23</v>
      </c>
      <c r="K4" s="38">
        <v>0</v>
      </c>
      <c r="L4" s="9">
        <f>20800*2</f>
        <v>41600</v>
      </c>
      <c r="M4" s="28">
        <f>+L4-K4</f>
        <v>41600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f>10600*2</f>
        <v>21200</v>
      </c>
      <c r="L5" s="9">
        <v>0</v>
      </c>
      <c r="M5" s="29">
        <f>+L5-K5</f>
        <v>-21200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-240000</v>
      </c>
      <c r="C6" s="12">
        <v>-240000</v>
      </c>
      <c r="D6" s="25" t="s">
        <v>22</v>
      </c>
      <c r="E6" s="26">
        <v>-38000</v>
      </c>
      <c r="F6" s="12">
        <v>-39000</v>
      </c>
      <c r="H6" s="12"/>
      <c r="J6" s="30" t="s">
        <v>28</v>
      </c>
      <c r="K6" s="40">
        <f>(+K4-K5)/2</f>
        <v>-10600</v>
      </c>
      <c r="L6" s="31">
        <f>(+L4-L5)/2</f>
        <v>20800</v>
      </c>
      <c r="M6" s="32">
        <f>+L6-K6</f>
        <v>31400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56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69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0</v>
      </c>
      <c r="Y9" s="14">
        <f>10600*2</f>
        <v>21200</v>
      </c>
      <c r="Z9" s="13">
        <f t="shared" si="1"/>
        <v>227948.4192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/>
      <c r="AJ9" s="15">
        <f t="shared" si="0"/>
        <v>37019</v>
      </c>
      <c r="AK9" s="12"/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f>20800*2</f>
        <v>41600</v>
      </c>
      <c r="Y10" s="14">
        <v>0</v>
      </c>
      <c r="Z10" s="13">
        <f t="shared" si="1"/>
        <v>186348.4192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/>
      <c r="AJ10" s="15">
        <f t="shared" si="0"/>
        <v>37020</v>
      </c>
      <c r="AK10" s="12"/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0</v>
      </c>
      <c r="Y11" s="14">
        <v>0</v>
      </c>
      <c r="Z11" s="13">
        <f t="shared" si="1"/>
        <v>186348.4192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/>
      <c r="AJ11" s="15">
        <f t="shared" si="0"/>
        <v>37021</v>
      </c>
      <c r="AK11" s="12"/>
      <c r="AL11" s="12"/>
      <c r="AM11" s="12"/>
    </row>
    <row r="12" spans="1:39" x14ac:dyDescent="0.2">
      <c r="A12" s="25" t="s">
        <v>29</v>
      </c>
      <c r="B12" s="26">
        <f>-103082-54918+8000</f>
        <v>-150000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37022</v>
      </c>
      <c r="X12" s="14">
        <v>0</v>
      </c>
      <c r="Y12" s="14">
        <v>0</v>
      </c>
      <c r="Z12" s="13">
        <f t="shared" si="1"/>
        <v>186348.4192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255000+40000</f>
        <v>295000</v>
      </c>
      <c r="AH12" s="12"/>
      <c r="AJ12" s="15">
        <f t="shared" si="0"/>
        <v>37022</v>
      </c>
      <c r="AK12" s="12"/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-14254</v>
      </c>
      <c r="G13" s="12"/>
      <c r="H13" s="12"/>
      <c r="R13" s="13"/>
      <c r="W13" s="11">
        <v>37023</v>
      </c>
      <c r="X13" s="14">
        <v>0</v>
      </c>
      <c r="Y13" s="14">
        <v>0</v>
      </c>
      <c r="Z13" s="13">
        <f t="shared" si="1"/>
        <v>186348.4192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245000+39000</f>
        <v>284000</v>
      </c>
      <c r="AH13" s="12"/>
      <c r="AJ13" s="15">
        <f t="shared" si="0"/>
        <v>37023</v>
      </c>
      <c r="AK13" s="12"/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v>0</v>
      </c>
      <c r="Y14" s="14">
        <v>0</v>
      </c>
      <c r="Z14" s="13">
        <f t="shared" si="1"/>
        <v>186348.4192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250000+40000</f>
        <v>290000</v>
      </c>
      <c r="AH14" s="12"/>
      <c r="AJ14" s="15">
        <f t="shared" si="0"/>
        <v>37024</v>
      </c>
      <c r="AK14" s="12"/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0</v>
      </c>
      <c r="Y15" s="14">
        <v>0</v>
      </c>
      <c r="Z15" s="13">
        <f t="shared" si="1"/>
        <v>186348.4192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/>
      <c r="AH15" s="12"/>
      <c r="AJ15" s="15">
        <f t="shared" si="0"/>
        <v>37025</v>
      </c>
      <c r="AK15" s="12"/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186348.4192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/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186348.4192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186348.4192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2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186348.4192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186348.4192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186348.4192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70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186348.4192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186348.4192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186348.4192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186348.4192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186348.4192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67</v>
      </c>
      <c r="B27" s="26">
        <v>-6984</v>
      </c>
      <c r="C27" s="14"/>
      <c r="D27" s="25" t="s">
        <v>58</v>
      </c>
      <c r="E27" s="41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186348.4192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-586182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186348.4192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186348.4192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103081</v>
      </c>
      <c r="C30" s="14"/>
      <c r="D30" s="30"/>
      <c r="E30" s="36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186348.4192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186348.4192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58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186348.4192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1">
        <v>174809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75</v>
      </c>
      <c r="B34" s="41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72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20838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0</v>
      </c>
      <c r="C49" s="14" t="s">
        <v>17</v>
      </c>
      <c r="E49" s="12"/>
    </row>
    <row r="50" spans="1:5" x14ac:dyDescent="0.2">
      <c r="A50" s="25" t="s">
        <v>48</v>
      </c>
      <c r="B50" s="41">
        <v>0</v>
      </c>
      <c r="E50" s="12"/>
    </row>
    <row r="51" spans="1:5" x14ac:dyDescent="0.2">
      <c r="A51" s="25" t="s">
        <v>49</v>
      </c>
      <c r="B51" s="41">
        <v>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73</v>
      </c>
      <c r="B53" s="41">
        <v>35000</v>
      </c>
      <c r="E53" s="12"/>
    </row>
    <row r="54" spans="1:5" x14ac:dyDescent="0.2">
      <c r="A54" s="25" t="s">
        <v>74</v>
      </c>
      <c r="B54" s="41">
        <v>42338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586182</v>
      </c>
      <c r="C57" s="14"/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2023-09-10T17:20:31Z</dcterms:modified>
</cp:coreProperties>
</file>