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3C3C62-1134-474D-B49F-983714E67F54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Daily Volumes" sheetId="2" r:id="rId2"/>
    <sheet name="Sheet3" sheetId="3" r:id="rId3"/>
  </sheets>
  <definedNames>
    <definedName name="_xlnm.Print_Titles" localSheetId="1">'Daily Volumes'!$1:$5</definedName>
  </definedNames>
  <calcPr calcId="0" fullCalcOnLoad="1"/>
</workbook>
</file>

<file path=xl/calcChain.xml><?xml version="1.0" encoding="utf-8"?>
<calcChain xmlns="http://schemas.openxmlformats.org/spreadsheetml/2006/main">
  <c r="C6" i="2" l="1"/>
  <c r="D6" i="2"/>
  <c r="G6" i="2"/>
  <c r="H6" i="2"/>
  <c r="C7" i="2"/>
  <c r="D7" i="2"/>
  <c r="G7" i="2"/>
  <c r="H7" i="2"/>
  <c r="C8" i="2"/>
  <c r="D8" i="2"/>
  <c r="G8" i="2"/>
  <c r="H8" i="2"/>
  <c r="C9" i="2"/>
  <c r="D9" i="2"/>
  <c r="G9" i="2"/>
  <c r="H9" i="2"/>
  <c r="C10" i="2"/>
  <c r="D10" i="2"/>
  <c r="G10" i="2"/>
  <c r="H10" i="2"/>
  <c r="C11" i="2"/>
  <c r="D11" i="2"/>
  <c r="G11" i="2"/>
  <c r="H11" i="2"/>
  <c r="C12" i="2"/>
  <c r="D12" i="2"/>
  <c r="G12" i="2"/>
  <c r="H12" i="2"/>
  <c r="C13" i="2"/>
  <c r="D13" i="2"/>
  <c r="G13" i="2"/>
  <c r="H13" i="2"/>
  <c r="C14" i="2"/>
  <c r="D14" i="2"/>
  <c r="G14" i="2"/>
  <c r="H14" i="2"/>
  <c r="C15" i="2"/>
  <c r="D15" i="2"/>
  <c r="G15" i="2"/>
  <c r="H15" i="2"/>
  <c r="C16" i="2"/>
  <c r="D16" i="2"/>
  <c r="G16" i="2"/>
  <c r="H16" i="2"/>
  <c r="C17" i="2"/>
  <c r="D17" i="2"/>
  <c r="G17" i="2"/>
  <c r="H17" i="2"/>
  <c r="C18" i="2"/>
  <c r="D18" i="2"/>
  <c r="G18" i="2"/>
  <c r="H18" i="2"/>
  <c r="C19" i="2"/>
  <c r="D19" i="2"/>
  <c r="G19" i="2"/>
  <c r="H19" i="2"/>
  <c r="C20" i="2"/>
  <c r="D20" i="2"/>
  <c r="G20" i="2"/>
  <c r="H20" i="2"/>
  <c r="C21" i="2"/>
  <c r="D21" i="2"/>
  <c r="G21" i="2"/>
  <c r="H21" i="2"/>
  <c r="C22" i="2"/>
  <c r="D22" i="2"/>
  <c r="G22" i="2"/>
  <c r="H22" i="2"/>
  <c r="C23" i="2"/>
  <c r="D23" i="2"/>
  <c r="G23" i="2"/>
  <c r="H23" i="2"/>
  <c r="C24" i="2"/>
  <c r="D24" i="2"/>
  <c r="G24" i="2"/>
  <c r="H24" i="2"/>
  <c r="C25" i="2"/>
  <c r="D25" i="2"/>
  <c r="G25" i="2"/>
  <c r="H25" i="2"/>
  <c r="C26" i="2"/>
  <c r="D26" i="2"/>
  <c r="G26" i="2"/>
  <c r="H26" i="2"/>
  <c r="C27" i="2"/>
  <c r="D27" i="2"/>
  <c r="G27" i="2"/>
  <c r="H27" i="2"/>
  <c r="C28" i="2"/>
  <c r="D28" i="2"/>
  <c r="G28" i="2"/>
  <c r="H28" i="2"/>
  <c r="C29" i="2"/>
  <c r="D29" i="2"/>
  <c r="G29" i="2"/>
  <c r="H29" i="2"/>
  <c r="C30" i="2"/>
  <c r="D30" i="2"/>
  <c r="G30" i="2"/>
  <c r="C31" i="2"/>
  <c r="D31" i="2"/>
  <c r="C32" i="2"/>
  <c r="D32" i="2"/>
  <c r="C33" i="2"/>
  <c r="D33" i="2"/>
  <c r="C34" i="2"/>
  <c r="D34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C736" i="2"/>
  <c r="G8" i="1"/>
  <c r="H8" i="1"/>
  <c r="E9" i="1"/>
  <c r="G9" i="1"/>
  <c r="H9" i="1"/>
  <c r="J9" i="1"/>
  <c r="K9" i="1"/>
  <c r="L9" i="1"/>
  <c r="E10" i="1"/>
  <c r="G10" i="1"/>
  <c r="H10" i="1"/>
  <c r="J10" i="1"/>
  <c r="K10" i="1"/>
  <c r="L10" i="1"/>
  <c r="E11" i="1"/>
  <c r="G11" i="1"/>
  <c r="H11" i="1"/>
  <c r="J11" i="1"/>
  <c r="K11" i="1"/>
  <c r="L11" i="1"/>
  <c r="E12" i="1"/>
  <c r="G12" i="1"/>
  <c r="H12" i="1"/>
  <c r="J12" i="1"/>
  <c r="K12" i="1"/>
  <c r="L12" i="1"/>
  <c r="E13" i="1"/>
  <c r="G13" i="1"/>
  <c r="H13" i="1"/>
  <c r="J13" i="1"/>
  <c r="K13" i="1"/>
  <c r="L13" i="1"/>
  <c r="E14" i="1"/>
  <c r="G14" i="1"/>
  <c r="H14" i="1"/>
  <c r="J14" i="1"/>
  <c r="K14" i="1"/>
  <c r="L14" i="1"/>
  <c r="E15" i="1"/>
  <c r="G15" i="1"/>
  <c r="H15" i="1"/>
  <c r="J15" i="1"/>
  <c r="K15" i="1"/>
  <c r="L15" i="1"/>
  <c r="E16" i="1"/>
  <c r="G16" i="1"/>
  <c r="H16" i="1"/>
  <c r="J16" i="1"/>
  <c r="K16" i="1"/>
  <c r="L16" i="1"/>
  <c r="E17" i="1"/>
  <c r="G17" i="1"/>
  <c r="H17" i="1"/>
  <c r="J17" i="1"/>
  <c r="K17" i="1"/>
  <c r="L17" i="1"/>
  <c r="E18" i="1"/>
  <c r="G18" i="1"/>
  <c r="H18" i="1"/>
  <c r="J18" i="1"/>
  <c r="K18" i="1"/>
  <c r="L18" i="1"/>
  <c r="E19" i="1"/>
  <c r="G19" i="1"/>
  <c r="H19" i="1"/>
  <c r="J19" i="1"/>
  <c r="K19" i="1"/>
  <c r="L19" i="1"/>
  <c r="E20" i="1"/>
  <c r="G20" i="1"/>
  <c r="H20" i="1"/>
  <c r="J20" i="1"/>
  <c r="K20" i="1"/>
  <c r="L20" i="1"/>
  <c r="E21" i="1"/>
  <c r="G21" i="1"/>
  <c r="H21" i="1"/>
  <c r="J21" i="1"/>
  <c r="K21" i="1"/>
  <c r="L21" i="1"/>
  <c r="E22" i="1"/>
  <c r="G22" i="1"/>
  <c r="H22" i="1"/>
  <c r="J22" i="1"/>
  <c r="K22" i="1"/>
  <c r="L22" i="1"/>
  <c r="E23" i="1"/>
  <c r="G23" i="1"/>
  <c r="H23" i="1"/>
  <c r="J23" i="1"/>
  <c r="K23" i="1"/>
  <c r="L23" i="1"/>
  <c r="E24" i="1"/>
  <c r="G24" i="1"/>
  <c r="H24" i="1"/>
  <c r="J24" i="1"/>
  <c r="K24" i="1"/>
  <c r="L24" i="1"/>
  <c r="E25" i="1"/>
  <c r="G25" i="1"/>
  <c r="H25" i="1"/>
  <c r="J25" i="1"/>
  <c r="K25" i="1"/>
  <c r="L25" i="1"/>
  <c r="E26" i="1"/>
  <c r="G26" i="1"/>
  <c r="H26" i="1"/>
  <c r="J26" i="1"/>
  <c r="K26" i="1"/>
  <c r="L26" i="1"/>
  <c r="E27" i="1"/>
  <c r="G27" i="1"/>
  <c r="H27" i="1"/>
  <c r="J27" i="1"/>
  <c r="K27" i="1"/>
  <c r="L27" i="1"/>
  <c r="E28" i="1"/>
  <c r="G28" i="1"/>
  <c r="H28" i="1"/>
  <c r="J28" i="1"/>
  <c r="K28" i="1"/>
  <c r="L28" i="1"/>
  <c r="E29" i="1"/>
  <c r="G29" i="1"/>
  <c r="H29" i="1"/>
  <c r="J29" i="1"/>
  <c r="K29" i="1"/>
  <c r="L29" i="1"/>
  <c r="E30" i="1"/>
  <c r="G30" i="1"/>
  <c r="H30" i="1"/>
  <c r="J30" i="1"/>
  <c r="K30" i="1"/>
  <c r="L30" i="1"/>
  <c r="E31" i="1"/>
  <c r="G31" i="1"/>
  <c r="H31" i="1"/>
  <c r="J31" i="1"/>
  <c r="K31" i="1"/>
  <c r="L31" i="1"/>
  <c r="E33" i="1"/>
  <c r="J33" i="1"/>
  <c r="K33" i="1"/>
  <c r="L33" i="1"/>
  <c r="M33" i="1"/>
  <c r="E34" i="1"/>
  <c r="J34" i="1"/>
  <c r="K34" i="1"/>
  <c r="L34" i="1"/>
  <c r="M34" i="1"/>
  <c r="K35" i="1"/>
  <c r="K37" i="1"/>
</calcChain>
</file>

<file path=xl/sharedStrings.xml><?xml version="1.0" encoding="utf-8"?>
<sst xmlns="http://schemas.openxmlformats.org/spreadsheetml/2006/main" count="39" uniqueCount="31">
  <si>
    <t>NYMEX</t>
  </si>
  <si>
    <t>Basis</t>
  </si>
  <si>
    <t>Index</t>
  </si>
  <si>
    <t>Total</t>
  </si>
  <si>
    <t>Volume</t>
  </si>
  <si>
    <t>PAL</t>
  </si>
  <si>
    <t>Value</t>
  </si>
  <si>
    <t>PAL Volume</t>
  </si>
  <si>
    <t>PV Factor</t>
  </si>
  <si>
    <t>PV Value</t>
  </si>
  <si>
    <t>w/o Index</t>
  </si>
  <si>
    <t>Daily</t>
  </si>
  <si>
    <t>Cumulative</t>
  </si>
  <si>
    <t>PAL Fee</t>
  </si>
  <si>
    <t>PV Profit</t>
  </si>
  <si>
    <t>PV PAL Fee</t>
  </si>
  <si>
    <t>Totals</t>
  </si>
  <si>
    <t>Rate</t>
  </si>
  <si>
    <t>Daily PAL Fee Rate</t>
  </si>
  <si>
    <t>Indicator</t>
  </si>
  <si>
    <t>l</t>
  </si>
  <si>
    <t>p</t>
  </si>
  <si>
    <t>Balance</t>
  </si>
  <si>
    <t>TCO</t>
  </si>
  <si>
    <t>Charge</t>
  </si>
  <si>
    <t>Daily Balance</t>
  </si>
  <si>
    <t>Columbia Gas Parking &amp; Lending</t>
  </si>
  <si>
    <t>Deal #5</t>
  </si>
  <si>
    <t>Deal #6</t>
  </si>
  <si>
    <t>Spread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</si>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</sst>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  <numFmt numFmtId="168" formatCode="0.0000"/>
    <numFmt numFmtId="170" formatCode="_(&quot;$&quot;* #,##0.0000_);_(&quot;$&quot;* \(#,##0.0000\);_(&quot;$&quot;* &quot;-&quot;??_);_(@_)"/>
    <numFmt numFmtId="173" formatCode="_(&quot;$&quot;* #,##0.0000000_);_(&quot;$&quot;* \(#,##0.0000000\);_(&quot;$&quot;* &quot;-&quot;??_);_(@_)"/>
    <numFmt numFmtId="180" formatCode="m/d/yy"/>
    <numFmt numFmtId="182" formatCode="0.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0" fillId="0" borderId="0" xfId="2" applyNumberFormat="1" applyFont="1" applyBorder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NumberFormat="1" applyFont="1"/>
    <xf numFmtId="168" fontId="2" fillId="0" borderId="0" xfId="0" applyNumberFormat="1" applyFont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1" applyNumberFormat="1" applyFont="1"/>
    <xf numFmtId="164" fontId="3" fillId="0" borderId="0" xfId="2" applyNumberFormat="1" applyFont="1"/>
    <xf numFmtId="164" fontId="3" fillId="0" borderId="0" xfId="2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73" fontId="0" fillId="0" borderId="0" xfId="2" applyNumberFormat="1" applyFont="1"/>
    <xf numFmtId="44" fontId="0" fillId="0" borderId="0" xfId="2" applyNumberFormat="1" applyFont="1" applyAlignment="1">
      <alignment horizontal="center"/>
    </xf>
    <xf numFmtId="180" fontId="4" fillId="0" borderId="0" xfId="1" applyNumberFormat="1" applyFont="1"/>
    <xf numFmtId="44" fontId="4" fillId="0" borderId="0" xfId="2" applyFont="1"/>
    <xf numFmtId="170" fontId="0" fillId="0" borderId="0" xfId="2" applyNumberFormat="1" applyFont="1"/>
    <xf numFmtId="182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workbookViewId="0">
      <selection activeCell="K36" sqref="K36"/>
    </sheetView>
  </sheetViews>
  <sheetFormatPr defaultRowHeight="12.75" x14ac:dyDescent="0.2"/>
  <cols>
    <col min="1" max="1" width="12.7109375" customWidth="1"/>
    <col min="2" max="5" width="9.7109375" style="3" customWidth="1"/>
    <col min="6" max="6" width="8.7109375" style="4" customWidth="1"/>
    <col min="7" max="7" width="10.7109375" style="10" customWidth="1"/>
    <col min="8" max="8" width="15.7109375" style="2" customWidth="1"/>
    <col min="9" max="9" width="9.7109375" customWidth="1"/>
    <col min="10" max="10" width="15.7109375" customWidth="1"/>
    <col min="11" max="12" width="15.7109375" style="11" customWidth="1"/>
    <col min="13" max="13" width="12.7109375" customWidth="1"/>
  </cols>
  <sheetData>
    <row r="1" spans="1:13" ht="15.75" x14ac:dyDescent="0.25">
      <c r="A1" s="16" t="s">
        <v>26</v>
      </c>
      <c r="G1" s="24">
        <v>36971</v>
      </c>
      <c r="H1" s="25" t="s">
        <v>28</v>
      </c>
    </row>
    <row r="3" spans="1:13" x14ac:dyDescent="0.2">
      <c r="A3" s="15" t="s">
        <v>7</v>
      </c>
      <c r="B3" s="17">
        <v>310000</v>
      </c>
      <c r="D3" s="18" t="s">
        <v>10</v>
      </c>
      <c r="E3" s="19"/>
      <c r="F3" s="19"/>
    </row>
    <row r="5" spans="1:13" x14ac:dyDescent="0.2">
      <c r="B5" s="4"/>
      <c r="C5" s="4" t="s">
        <v>23</v>
      </c>
      <c r="D5" s="4" t="s">
        <v>23</v>
      </c>
      <c r="E5" s="4"/>
      <c r="F5" s="4" t="s">
        <v>5</v>
      </c>
      <c r="G5" s="9" t="s">
        <v>5</v>
      </c>
      <c r="H5" s="6"/>
      <c r="I5" s="5"/>
      <c r="J5" s="5"/>
      <c r="K5" s="23"/>
      <c r="L5" s="23"/>
      <c r="M5" s="5"/>
    </row>
    <row r="6" spans="1:13" x14ac:dyDescent="0.2">
      <c r="B6" s="4" t="s">
        <v>0</v>
      </c>
      <c r="C6" s="4" t="s">
        <v>1</v>
      </c>
      <c r="D6" s="4" t="s">
        <v>2</v>
      </c>
      <c r="E6" s="4" t="s">
        <v>3</v>
      </c>
      <c r="F6" s="4" t="s">
        <v>19</v>
      </c>
      <c r="G6" s="9" t="s">
        <v>4</v>
      </c>
      <c r="H6" s="6" t="s">
        <v>6</v>
      </c>
      <c r="I6" s="5" t="s">
        <v>8</v>
      </c>
      <c r="J6" s="6" t="s">
        <v>9</v>
      </c>
      <c r="K6" s="23" t="s">
        <v>13</v>
      </c>
      <c r="L6" s="23" t="s">
        <v>15</v>
      </c>
      <c r="M6" s="5" t="s">
        <v>14</v>
      </c>
    </row>
    <row r="8" spans="1:13" x14ac:dyDescent="0.2">
      <c r="A8" s="1">
        <v>36982</v>
      </c>
      <c r="B8" s="8"/>
      <c r="C8" s="7"/>
      <c r="D8" s="7"/>
      <c r="E8" s="3">
        <v>5.38</v>
      </c>
      <c r="F8" s="4" t="s">
        <v>21</v>
      </c>
      <c r="G8" s="10">
        <f>IF(F8="l",$B$3,IF(F8="p",-$B$3,0))</f>
        <v>-310000</v>
      </c>
      <c r="H8" s="2">
        <f>IF($E$3="x",G7*(B7+C7),G7*E7)</f>
        <v>0</v>
      </c>
      <c r="I8" s="12">
        <v>0.99972357507317244</v>
      </c>
      <c r="J8" s="13"/>
    </row>
    <row r="9" spans="1:13" x14ac:dyDescent="0.2">
      <c r="A9" s="1">
        <v>37012</v>
      </c>
      <c r="B9" s="8">
        <v>5.37</v>
      </c>
      <c r="C9" s="7">
        <v>0.26</v>
      </c>
      <c r="D9" s="7"/>
      <c r="E9" s="3">
        <f t="shared" ref="E9:E31" si="0">SUM(B9:D9)</f>
        <v>5.63</v>
      </c>
      <c r="G9" s="10">
        <f t="shared" ref="G9:G31" si="1">IF(F9="l",$B$3,IF(F9="p",-$B$3,0))</f>
        <v>0</v>
      </c>
      <c r="H9" s="2">
        <f t="shared" ref="H9:H31" si="2">IF($E$3="x",G8*(B8+C8),G8*E8)</f>
        <v>-1667800</v>
      </c>
      <c r="I9" s="12">
        <v>0.99564716381941631</v>
      </c>
      <c r="J9" s="13">
        <f t="shared" ref="J9:J31" si="3">I9*H9</f>
        <v>-1660540.3398180224</v>
      </c>
      <c r="K9" s="11">
        <f>$K$36*'Daily Volumes'!G6</f>
        <v>2882.9129999999996</v>
      </c>
      <c r="L9" s="11">
        <f>K9*I9</f>
        <v>2870.3641519881244</v>
      </c>
    </row>
    <row r="10" spans="1:13" x14ac:dyDescent="0.2">
      <c r="A10" s="1">
        <v>37043</v>
      </c>
      <c r="B10" s="8"/>
      <c r="C10" s="7"/>
      <c r="D10" s="7"/>
      <c r="E10" s="3">
        <f t="shared" si="0"/>
        <v>0</v>
      </c>
      <c r="G10" s="10">
        <f t="shared" si="1"/>
        <v>0</v>
      </c>
      <c r="H10" s="2">
        <f t="shared" si="2"/>
        <v>0</v>
      </c>
      <c r="I10" s="12">
        <v>0.99154613040837092</v>
      </c>
      <c r="J10" s="13">
        <f t="shared" si="3"/>
        <v>0</v>
      </c>
      <c r="K10" s="11">
        <f>$K$36*'Daily Volumes'!G7</f>
        <v>5765.9999999999991</v>
      </c>
      <c r="L10" s="11">
        <f t="shared" ref="L10:L31" si="4">K10*I10</f>
        <v>5717.2549879346661</v>
      </c>
    </row>
    <row r="11" spans="1:13" x14ac:dyDescent="0.2">
      <c r="A11" s="1">
        <v>37073</v>
      </c>
      <c r="B11" s="8">
        <v>5.35</v>
      </c>
      <c r="C11" s="7">
        <v>0.23</v>
      </c>
      <c r="D11" s="7">
        <v>2.5000000000000001E-3</v>
      </c>
      <c r="E11" s="3">
        <f t="shared" si="0"/>
        <v>5.5825000000000005</v>
      </c>
      <c r="G11" s="10">
        <f t="shared" si="1"/>
        <v>0</v>
      </c>
      <c r="H11" s="2">
        <f t="shared" si="2"/>
        <v>0</v>
      </c>
      <c r="I11" s="12">
        <v>0.98773044101502006</v>
      </c>
      <c r="J11" s="13">
        <f t="shared" si="3"/>
        <v>0</v>
      </c>
      <c r="K11" s="11">
        <f>$K$36*'Daily Volumes'!G8</f>
        <v>5579.9999999999991</v>
      </c>
      <c r="L11" s="11">
        <f t="shared" si="4"/>
        <v>5511.5358608638107</v>
      </c>
    </row>
    <row r="12" spans="1:13" x14ac:dyDescent="0.2">
      <c r="A12" s="1">
        <v>37104</v>
      </c>
      <c r="B12" s="8">
        <v>5.37</v>
      </c>
      <c r="C12" s="7">
        <v>0.23</v>
      </c>
      <c r="D12" s="7">
        <v>2.5000000000000001E-3</v>
      </c>
      <c r="E12" s="3">
        <f t="shared" si="0"/>
        <v>5.6025000000000009</v>
      </c>
      <c r="G12" s="10">
        <f t="shared" si="1"/>
        <v>0</v>
      </c>
      <c r="H12" s="2">
        <f t="shared" si="2"/>
        <v>0</v>
      </c>
      <c r="I12" s="12">
        <v>0.98391967397554625</v>
      </c>
      <c r="J12" s="13">
        <f t="shared" si="3"/>
        <v>0</v>
      </c>
      <c r="K12" s="11">
        <f>$K$36*'Daily Volumes'!G9</f>
        <v>5765.9999999999991</v>
      </c>
      <c r="L12" s="11">
        <f t="shared" si="4"/>
        <v>5673.2808401429984</v>
      </c>
    </row>
    <row r="13" spans="1:13" x14ac:dyDescent="0.2">
      <c r="A13" s="1">
        <v>37135</v>
      </c>
      <c r="B13" s="8">
        <v>5.35</v>
      </c>
      <c r="C13" s="7">
        <v>0.18</v>
      </c>
      <c r="D13" s="7">
        <v>2.5000000000000001E-3</v>
      </c>
      <c r="E13" s="3">
        <f t="shared" si="0"/>
        <v>5.5324999999999998</v>
      </c>
      <c r="G13" s="10">
        <f t="shared" si="1"/>
        <v>0</v>
      </c>
      <c r="H13" s="2">
        <f t="shared" si="2"/>
        <v>0</v>
      </c>
      <c r="I13" s="12">
        <v>0.98017946981686943</v>
      </c>
      <c r="J13" s="13">
        <f t="shared" si="3"/>
        <v>0</v>
      </c>
      <c r="K13" s="11">
        <f>$K$36*'Daily Volumes'!G10</f>
        <v>5765.9999999999991</v>
      </c>
      <c r="L13" s="11">
        <f t="shared" si="4"/>
        <v>5651.7148229640679</v>
      </c>
    </row>
    <row r="14" spans="1:13" x14ac:dyDescent="0.2">
      <c r="A14" s="1">
        <v>37165</v>
      </c>
      <c r="B14" s="8">
        <v>5.35</v>
      </c>
      <c r="C14" s="7">
        <v>0.22500000000000001</v>
      </c>
      <c r="D14" s="7">
        <v>2.5000000000000001E-3</v>
      </c>
      <c r="E14" s="3">
        <f t="shared" si="0"/>
        <v>5.5774999999999997</v>
      </c>
      <c r="G14" s="10">
        <f t="shared" si="1"/>
        <v>0</v>
      </c>
      <c r="H14" s="2">
        <f t="shared" si="2"/>
        <v>0</v>
      </c>
      <c r="I14" s="12">
        <v>0.97657465604890148</v>
      </c>
      <c r="J14" s="13">
        <f t="shared" si="3"/>
        <v>0</v>
      </c>
      <c r="K14" s="11">
        <f>$K$36*'Daily Volumes'!G11</f>
        <v>5579.9999999999991</v>
      </c>
      <c r="L14" s="11">
        <f t="shared" si="4"/>
        <v>5449.2865807528697</v>
      </c>
    </row>
    <row r="15" spans="1:13" x14ac:dyDescent="0.2">
      <c r="A15" s="1">
        <v>37196</v>
      </c>
      <c r="B15" s="8">
        <v>5.47</v>
      </c>
      <c r="C15" s="7"/>
      <c r="D15" s="7"/>
      <c r="E15" s="3">
        <f t="shared" si="0"/>
        <v>5.47</v>
      </c>
      <c r="G15" s="10">
        <f t="shared" si="1"/>
        <v>0</v>
      </c>
      <c r="H15" s="2">
        <f t="shared" si="2"/>
        <v>0</v>
      </c>
      <c r="I15" s="12">
        <v>0.97291254320896292</v>
      </c>
      <c r="J15" s="13">
        <f t="shared" si="3"/>
        <v>0</v>
      </c>
      <c r="K15" s="11">
        <f>$K$36*'Daily Volumes'!G12</f>
        <v>5765.9999999999991</v>
      </c>
      <c r="L15" s="11">
        <f t="shared" si="4"/>
        <v>5609.8137241428794</v>
      </c>
    </row>
    <row r="16" spans="1:13" x14ac:dyDescent="0.2">
      <c r="A16" s="1">
        <v>37226</v>
      </c>
      <c r="B16" s="8">
        <v>5.415</v>
      </c>
      <c r="C16" s="7">
        <v>0.31</v>
      </c>
      <c r="D16" s="7">
        <v>0.03</v>
      </c>
      <c r="E16" s="3">
        <f t="shared" si="0"/>
        <v>5.7549999999999999</v>
      </c>
      <c r="F16" s="4" t="s">
        <v>20</v>
      </c>
      <c r="G16" s="10">
        <f t="shared" si="1"/>
        <v>310000</v>
      </c>
      <c r="H16" s="2">
        <f t="shared" si="2"/>
        <v>0</v>
      </c>
      <c r="I16" s="12">
        <v>0.96936638560381927</v>
      </c>
      <c r="J16" s="13">
        <f t="shared" si="3"/>
        <v>0</v>
      </c>
      <c r="K16" s="11">
        <f>$K$36*'Daily Volumes'!G13</f>
        <v>5579.9999999999991</v>
      </c>
      <c r="L16" s="11">
        <f t="shared" si="4"/>
        <v>5409.0644316693106</v>
      </c>
    </row>
    <row r="17" spans="1:12" x14ac:dyDescent="0.2">
      <c r="A17" s="1">
        <v>37257</v>
      </c>
      <c r="B17" s="8">
        <v>5.44</v>
      </c>
      <c r="C17" s="7">
        <v>0.31</v>
      </c>
      <c r="D17" s="7">
        <v>0.03</v>
      </c>
      <c r="E17" s="3">
        <f t="shared" si="0"/>
        <v>5.78</v>
      </c>
      <c r="G17" s="10">
        <f t="shared" si="1"/>
        <v>0</v>
      </c>
      <c r="H17" s="2">
        <f t="shared" si="2"/>
        <v>1784050</v>
      </c>
      <c r="I17" s="12">
        <v>0.96561351115110361</v>
      </c>
      <c r="J17" s="13">
        <f t="shared" si="3"/>
        <v>1722702.7845691263</v>
      </c>
      <c r="K17" s="11">
        <f>$K$36*'Daily Volumes'!G14</f>
        <v>2789.9999999999995</v>
      </c>
      <c r="L17" s="11">
        <f t="shared" si="4"/>
        <v>2694.0616961115788</v>
      </c>
    </row>
    <row r="18" spans="1:12" x14ac:dyDescent="0.2">
      <c r="A18" s="1">
        <v>37288</v>
      </c>
      <c r="B18" s="8">
        <v>5.43</v>
      </c>
      <c r="C18" s="7">
        <v>0.31</v>
      </c>
      <c r="D18" s="7">
        <v>0.03</v>
      </c>
      <c r="E18" s="3">
        <f t="shared" si="0"/>
        <v>5.77</v>
      </c>
      <c r="G18" s="10">
        <f t="shared" si="1"/>
        <v>0</v>
      </c>
      <c r="H18" s="2">
        <f t="shared" si="2"/>
        <v>0</v>
      </c>
      <c r="I18" s="12">
        <v>0.96187982998222332</v>
      </c>
      <c r="J18" s="13">
        <f t="shared" si="3"/>
        <v>0</v>
      </c>
      <c r="K18" s="11">
        <f>$K$36*'Daily Volumes'!G15</f>
        <v>0</v>
      </c>
      <c r="L18" s="11">
        <f t="shared" si="4"/>
        <v>0</v>
      </c>
    </row>
    <row r="19" spans="1:12" x14ac:dyDescent="0.2">
      <c r="A19" s="1">
        <v>37316</v>
      </c>
      <c r="B19" s="8"/>
      <c r="C19" s="7"/>
      <c r="D19" s="7"/>
      <c r="E19" s="3">
        <f t="shared" si="0"/>
        <v>0</v>
      </c>
      <c r="G19" s="10">
        <f t="shared" si="1"/>
        <v>0</v>
      </c>
      <c r="H19" s="2">
        <f t="shared" si="2"/>
        <v>0</v>
      </c>
      <c r="I19" s="12">
        <v>0.95851460800228017</v>
      </c>
      <c r="J19" s="13">
        <f t="shared" si="3"/>
        <v>0</v>
      </c>
      <c r="K19" s="11">
        <f>$K$36*'Daily Volumes'!G16</f>
        <v>0</v>
      </c>
      <c r="L19" s="11">
        <f t="shared" si="4"/>
        <v>0</v>
      </c>
    </row>
    <row r="20" spans="1:12" x14ac:dyDescent="0.2">
      <c r="A20" s="1">
        <v>37347</v>
      </c>
      <c r="B20" s="8"/>
      <c r="C20" s="7"/>
      <c r="D20" s="7"/>
      <c r="E20" s="3">
        <f t="shared" si="0"/>
        <v>0</v>
      </c>
      <c r="G20" s="10">
        <f t="shared" si="1"/>
        <v>0</v>
      </c>
      <c r="H20" s="2">
        <f t="shared" si="2"/>
        <v>0</v>
      </c>
      <c r="I20" s="12">
        <v>0.95477446716514602</v>
      </c>
      <c r="J20" s="13">
        <f t="shared" si="3"/>
        <v>0</v>
      </c>
      <c r="K20" s="11">
        <f>$K$36*'Daily Volumes'!G17</f>
        <v>0</v>
      </c>
      <c r="L20" s="11">
        <f t="shared" si="4"/>
        <v>0</v>
      </c>
    </row>
    <row r="21" spans="1:12" x14ac:dyDescent="0.2">
      <c r="A21" s="1">
        <v>37377</v>
      </c>
      <c r="B21" s="8"/>
      <c r="C21" s="7"/>
      <c r="D21" s="7"/>
      <c r="E21" s="3">
        <f t="shared" si="0"/>
        <v>0</v>
      </c>
      <c r="G21" s="10">
        <f t="shared" si="1"/>
        <v>0</v>
      </c>
      <c r="H21" s="2">
        <f t="shared" si="2"/>
        <v>0</v>
      </c>
      <c r="I21" s="12">
        <v>0.95116876862899291</v>
      </c>
      <c r="J21" s="13">
        <f t="shared" si="3"/>
        <v>0</v>
      </c>
      <c r="K21" s="11">
        <f>$K$36*'Daily Volumes'!G18</f>
        <v>0</v>
      </c>
      <c r="L21" s="11">
        <f t="shared" si="4"/>
        <v>0</v>
      </c>
    </row>
    <row r="22" spans="1:12" x14ac:dyDescent="0.2">
      <c r="A22" s="1">
        <v>37408</v>
      </c>
      <c r="B22" s="8"/>
      <c r="C22" s="7"/>
      <c r="D22" s="7"/>
      <c r="E22" s="3">
        <f t="shared" si="0"/>
        <v>0</v>
      </c>
      <c r="G22" s="10">
        <f t="shared" si="1"/>
        <v>0</v>
      </c>
      <c r="H22" s="2">
        <f t="shared" si="2"/>
        <v>0</v>
      </c>
      <c r="I22" s="12">
        <v>0.94740620618698901</v>
      </c>
      <c r="J22" s="13">
        <f t="shared" si="3"/>
        <v>0</v>
      </c>
      <c r="K22" s="11">
        <f>$K$36*'Daily Volumes'!G19</f>
        <v>0</v>
      </c>
      <c r="L22" s="11">
        <f t="shared" si="4"/>
        <v>0</v>
      </c>
    </row>
    <row r="23" spans="1:12" x14ac:dyDescent="0.2">
      <c r="A23" s="1">
        <v>37438</v>
      </c>
      <c r="B23" s="8"/>
      <c r="C23" s="7"/>
      <c r="D23" s="7"/>
      <c r="E23" s="3">
        <f t="shared" si="0"/>
        <v>0</v>
      </c>
      <c r="G23" s="10">
        <f t="shared" si="1"/>
        <v>0</v>
      </c>
      <c r="H23" s="2">
        <f t="shared" si="2"/>
        <v>0</v>
      </c>
      <c r="I23" s="12">
        <v>0.94367956631642724</v>
      </c>
      <c r="J23" s="13">
        <f t="shared" si="3"/>
        <v>0</v>
      </c>
      <c r="K23" s="11">
        <f>$K$36*'Daily Volumes'!G20</f>
        <v>0</v>
      </c>
      <c r="L23" s="11">
        <f t="shared" si="4"/>
        <v>0</v>
      </c>
    </row>
    <row r="24" spans="1:12" x14ac:dyDescent="0.2">
      <c r="A24" s="1">
        <v>37469</v>
      </c>
      <c r="B24" s="8"/>
      <c r="C24" s="7"/>
      <c r="D24" s="7"/>
      <c r="E24" s="3">
        <f t="shared" si="0"/>
        <v>0</v>
      </c>
      <c r="G24" s="10">
        <f t="shared" si="1"/>
        <v>0</v>
      </c>
      <c r="H24" s="2">
        <f t="shared" si="2"/>
        <v>0</v>
      </c>
      <c r="I24" s="12">
        <v>0.93982931547905268</v>
      </c>
      <c r="J24" s="13">
        <f t="shared" si="3"/>
        <v>0</v>
      </c>
      <c r="K24" s="11">
        <f>$K$36*'Daily Volumes'!G21</f>
        <v>0</v>
      </c>
      <c r="L24" s="11">
        <f t="shared" si="4"/>
        <v>0</v>
      </c>
    </row>
    <row r="25" spans="1:12" x14ac:dyDescent="0.2">
      <c r="A25" s="1">
        <v>37500</v>
      </c>
      <c r="B25" s="8"/>
      <c r="C25" s="7"/>
      <c r="D25" s="7"/>
      <c r="E25" s="3">
        <f t="shared" si="0"/>
        <v>0</v>
      </c>
      <c r="G25" s="10">
        <f t="shared" si="1"/>
        <v>0</v>
      </c>
      <c r="H25" s="2">
        <f t="shared" si="2"/>
        <v>0</v>
      </c>
      <c r="I25" s="12">
        <v>0.93594595811069559</v>
      </c>
      <c r="J25" s="13">
        <f t="shared" si="3"/>
        <v>0</v>
      </c>
      <c r="K25" s="11">
        <f>$K$36*'Daily Volumes'!G22</f>
        <v>0</v>
      </c>
      <c r="L25" s="11">
        <f t="shared" si="4"/>
        <v>0</v>
      </c>
    </row>
    <row r="26" spans="1:12" x14ac:dyDescent="0.2">
      <c r="A26" s="1">
        <v>37530</v>
      </c>
      <c r="B26" s="8"/>
      <c r="C26" s="7"/>
      <c r="D26" s="7"/>
      <c r="E26" s="3">
        <f t="shared" si="0"/>
        <v>0</v>
      </c>
      <c r="G26" s="10">
        <f t="shared" si="1"/>
        <v>0</v>
      </c>
      <c r="H26" s="2">
        <f t="shared" si="2"/>
        <v>0</v>
      </c>
      <c r="I26" s="12">
        <v>0.93211588966934344</v>
      </c>
      <c r="J26" s="13">
        <f t="shared" si="3"/>
        <v>0</v>
      </c>
      <c r="K26" s="11">
        <f>$K$36*'Daily Volumes'!G23</f>
        <v>0</v>
      </c>
      <c r="L26" s="11">
        <f t="shared" si="4"/>
        <v>0</v>
      </c>
    </row>
    <row r="27" spans="1:12" x14ac:dyDescent="0.2">
      <c r="A27" s="1">
        <v>37561</v>
      </c>
      <c r="B27" s="8"/>
      <c r="C27" s="7"/>
      <c r="D27" s="7"/>
      <c r="E27" s="3">
        <f t="shared" si="0"/>
        <v>0</v>
      </c>
      <c r="G27" s="10">
        <f t="shared" si="1"/>
        <v>0</v>
      </c>
      <c r="H27" s="2">
        <f t="shared" si="2"/>
        <v>0</v>
      </c>
      <c r="I27" s="12">
        <v>0.92816280137044294</v>
      </c>
      <c r="J27" s="13">
        <f t="shared" si="3"/>
        <v>0</v>
      </c>
      <c r="K27" s="11">
        <f>$K$36*'Daily Volumes'!G24</f>
        <v>0</v>
      </c>
      <c r="L27" s="11">
        <f t="shared" si="4"/>
        <v>0</v>
      </c>
    </row>
    <row r="28" spans="1:12" x14ac:dyDescent="0.2">
      <c r="A28" s="1">
        <v>37591</v>
      </c>
      <c r="B28" s="8"/>
      <c r="C28" s="7"/>
      <c r="D28" s="7"/>
      <c r="E28" s="3">
        <f t="shared" si="0"/>
        <v>0</v>
      </c>
      <c r="G28" s="10">
        <f t="shared" si="1"/>
        <v>0</v>
      </c>
      <c r="H28" s="2">
        <f t="shared" si="2"/>
        <v>0</v>
      </c>
      <c r="I28" s="12">
        <v>0.92427120286536124</v>
      </c>
      <c r="J28" s="13">
        <f t="shared" si="3"/>
        <v>0</v>
      </c>
      <c r="K28" s="11">
        <f>$K$36*'Daily Volumes'!G25</f>
        <v>0</v>
      </c>
      <c r="L28" s="11">
        <f t="shared" si="4"/>
        <v>0</v>
      </c>
    </row>
    <row r="29" spans="1:12" x14ac:dyDescent="0.2">
      <c r="A29" s="1">
        <v>37622</v>
      </c>
      <c r="B29" s="8"/>
      <c r="C29" s="7"/>
      <c r="D29" s="7"/>
      <c r="E29" s="3">
        <f t="shared" si="0"/>
        <v>0</v>
      </c>
      <c r="G29" s="10">
        <f t="shared" si="1"/>
        <v>0</v>
      </c>
      <c r="H29" s="2">
        <f t="shared" si="2"/>
        <v>0</v>
      </c>
      <c r="I29" s="12">
        <v>0.92019842018501175</v>
      </c>
      <c r="J29" s="13">
        <f t="shared" si="3"/>
        <v>0</v>
      </c>
      <c r="K29" s="11">
        <f>$K$36*'Daily Volumes'!G26</f>
        <v>0</v>
      </c>
      <c r="L29" s="11">
        <f t="shared" si="4"/>
        <v>0</v>
      </c>
    </row>
    <row r="30" spans="1:12" x14ac:dyDescent="0.2">
      <c r="A30" s="1">
        <v>37653</v>
      </c>
      <c r="B30" s="8"/>
      <c r="C30" s="7"/>
      <c r="D30" s="7"/>
      <c r="E30" s="3">
        <f t="shared" si="0"/>
        <v>0</v>
      </c>
      <c r="G30" s="10">
        <f t="shared" si="1"/>
        <v>0</v>
      </c>
      <c r="H30" s="2">
        <f t="shared" si="2"/>
        <v>0</v>
      </c>
      <c r="I30" s="12">
        <v>0.91614550431408748</v>
      </c>
      <c r="J30" s="13">
        <f t="shared" si="3"/>
        <v>0</v>
      </c>
      <c r="K30" s="11">
        <f>$K$36*'Daily Volumes'!G27</f>
        <v>0</v>
      </c>
      <c r="L30" s="11">
        <f t="shared" si="4"/>
        <v>0</v>
      </c>
    </row>
    <row r="31" spans="1:12" x14ac:dyDescent="0.2">
      <c r="A31" s="1">
        <v>37681</v>
      </c>
      <c r="B31" s="8"/>
      <c r="C31" s="7"/>
      <c r="D31" s="7"/>
      <c r="E31" s="3">
        <f t="shared" si="0"/>
        <v>0</v>
      </c>
      <c r="G31" s="10">
        <f t="shared" si="1"/>
        <v>0</v>
      </c>
      <c r="H31" s="2">
        <f t="shared" si="2"/>
        <v>0</v>
      </c>
      <c r="I31" s="12">
        <v>0.91242011561324932</v>
      </c>
      <c r="J31" s="13">
        <f t="shared" si="3"/>
        <v>0</v>
      </c>
      <c r="K31" s="11">
        <f>$K$36*'Daily Volumes'!G28</f>
        <v>0</v>
      </c>
      <c r="L31" s="11">
        <f t="shared" si="4"/>
        <v>0</v>
      </c>
    </row>
    <row r="33" spans="4:13" x14ac:dyDescent="0.2">
      <c r="D33" s="3" t="s">
        <v>29</v>
      </c>
      <c r="E33" s="3">
        <f>SUM(H8:H31)/B3</f>
        <v>0.375</v>
      </c>
      <c r="I33" t="s">
        <v>16</v>
      </c>
      <c r="J33" s="13">
        <f>SUM(J8:J32)</f>
        <v>62162.444751103874</v>
      </c>
      <c r="K33" s="11">
        <f>SUM(K8:K32)</f>
        <v>45476.912999999993</v>
      </c>
      <c r="L33" s="11">
        <f>SUM(L9:L31)</f>
        <v>44586.377096570308</v>
      </c>
      <c r="M33" s="13">
        <f>J33-L33</f>
        <v>17576.067654533566</v>
      </c>
    </row>
    <row r="34" spans="4:13" x14ac:dyDescent="0.2">
      <c r="D34" s="3" t="s">
        <v>30</v>
      </c>
      <c r="E34" s="3">
        <f>E33-J34</f>
        <v>0.17447598467385847</v>
      </c>
      <c r="H34" s="3"/>
      <c r="I34" t="s">
        <v>17</v>
      </c>
      <c r="J34" s="14">
        <f>J33/B3</f>
        <v>0.20052401532614153</v>
      </c>
      <c r="K34" s="18">
        <f>K33/B3</f>
        <v>0.14669971935483869</v>
      </c>
      <c r="L34" s="3">
        <f>L33/B3</f>
        <v>0.14382702289216229</v>
      </c>
      <c r="M34" s="14">
        <f>M33/B3</f>
        <v>5.6696992433979243E-2</v>
      </c>
    </row>
    <row r="35" spans="4:13" x14ac:dyDescent="0.2">
      <c r="K35" s="27">
        <f>K34/J34</f>
        <v>0.73158179640597898</v>
      </c>
    </row>
    <row r="36" spans="4:13" x14ac:dyDescent="0.2">
      <c r="I36" t="s">
        <v>18</v>
      </c>
      <c r="K36" s="26">
        <v>-5.9999999999999995E-4</v>
      </c>
      <c r="L36" s="22"/>
    </row>
    <row r="37" spans="4:13" x14ac:dyDescent="0.2">
      <c r="K37" s="26">
        <f>K33/'Daily Volumes'!G30</f>
        <v>-5.9999999999999995E-4</v>
      </c>
    </row>
  </sheetData>
  <pageMargins left="0.5" right="0.5" top="0.75" bottom="0.5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zoomScale="85" workbookViewId="0">
      <selection activeCell="B35" sqref="B35"/>
    </sheetView>
  </sheetViews>
  <sheetFormatPr defaultRowHeight="12.75" x14ac:dyDescent="0.2"/>
  <cols>
    <col min="1" max="1" width="10.7109375" customWidth="1"/>
    <col min="2" max="2" width="9.7109375" bestFit="1" customWidth="1"/>
    <col min="3" max="4" width="13.7109375" style="10" customWidth="1"/>
    <col min="7" max="7" width="12.7109375" customWidth="1"/>
    <col min="8" max="8" width="10.28515625" bestFit="1" customWidth="1"/>
  </cols>
  <sheetData>
    <row r="1" spans="1:8" ht="15.75" x14ac:dyDescent="0.25">
      <c r="A1" s="16" t="s">
        <v>26</v>
      </c>
      <c r="B1" s="3"/>
      <c r="C1" s="3"/>
      <c r="D1" s="3"/>
      <c r="E1" s="3"/>
      <c r="F1" s="4"/>
      <c r="G1" s="24">
        <v>36971</v>
      </c>
      <c r="H1" s="25" t="s">
        <v>27</v>
      </c>
    </row>
    <row r="3" spans="1:8" x14ac:dyDescent="0.2">
      <c r="B3" s="5" t="s">
        <v>11</v>
      </c>
      <c r="C3" s="9" t="s">
        <v>12</v>
      </c>
      <c r="D3" s="9" t="s">
        <v>5</v>
      </c>
      <c r="G3" s="5" t="s">
        <v>12</v>
      </c>
      <c r="H3" s="5" t="s">
        <v>5</v>
      </c>
    </row>
    <row r="4" spans="1:8" x14ac:dyDescent="0.2">
      <c r="B4" s="5" t="s">
        <v>4</v>
      </c>
      <c r="C4" s="9" t="s">
        <v>22</v>
      </c>
      <c r="D4" s="9" t="s">
        <v>24</v>
      </c>
      <c r="G4" s="5" t="s">
        <v>25</v>
      </c>
      <c r="H4" s="5" t="s">
        <v>24</v>
      </c>
    </row>
    <row r="6" spans="1:8" x14ac:dyDescent="0.2">
      <c r="A6" s="20">
        <v>36982</v>
      </c>
      <c r="B6" s="10">
        <v>-10333</v>
      </c>
      <c r="C6" s="10">
        <f>B5+B6</f>
        <v>-10333</v>
      </c>
      <c r="D6" s="2">
        <f>Model!$K$36*'Daily Volumes'!C6</f>
        <v>6.1997999999999998</v>
      </c>
      <c r="F6" s="1">
        <v>36982</v>
      </c>
      <c r="G6" s="21">
        <f>SUM(C6:C35)</f>
        <v>-4804855</v>
      </c>
      <c r="H6" s="2">
        <f>SUM(D6:D35)</f>
        <v>2882.9129999999996</v>
      </c>
    </row>
    <row r="7" spans="1:8" x14ac:dyDescent="0.2">
      <c r="A7" s="20">
        <v>36983</v>
      </c>
      <c r="B7" s="10">
        <v>-10333</v>
      </c>
      <c r="C7" s="10">
        <f t="shared" ref="C7:C40" si="0">C6+B7</f>
        <v>-20666</v>
      </c>
      <c r="D7" s="2">
        <f>Model!$K$36*'Daily Volumes'!C7</f>
        <v>12.3996</v>
      </c>
      <c r="F7" s="1">
        <v>37012</v>
      </c>
      <c r="G7" s="21">
        <f>SUM(C36:C66)</f>
        <v>-9610000</v>
      </c>
      <c r="H7" s="2">
        <f>SUM(D36:D66)</f>
        <v>5765.9999999999991</v>
      </c>
    </row>
    <row r="8" spans="1:8" x14ac:dyDescent="0.2">
      <c r="A8" s="20">
        <v>36984</v>
      </c>
      <c r="B8" s="10">
        <v>-10333</v>
      </c>
      <c r="C8" s="10">
        <f t="shared" si="0"/>
        <v>-30999</v>
      </c>
      <c r="D8" s="2">
        <f>Model!$K$36*'Daily Volumes'!C8</f>
        <v>18.599399999999999</v>
      </c>
      <c r="F8" s="1">
        <v>37043</v>
      </c>
      <c r="G8" s="21">
        <f>SUM(C67:C96)</f>
        <v>-9300000</v>
      </c>
      <c r="H8" s="2">
        <f>SUM(D67:D96)</f>
        <v>5579.9999999999991</v>
      </c>
    </row>
    <row r="9" spans="1:8" x14ac:dyDescent="0.2">
      <c r="A9" s="20">
        <v>36985</v>
      </c>
      <c r="B9" s="10">
        <v>-10333</v>
      </c>
      <c r="C9" s="10">
        <f t="shared" si="0"/>
        <v>-41332</v>
      </c>
      <c r="D9" s="2">
        <f>Model!$K$36*'Daily Volumes'!C9</f>
        <v>24.799199999999999</v>
      </c>
      <c r="F9" s="1">
        <v>37073</v>
      </c>
      <c r="G9" s="21">
        <f>SUM(C97:C127)</f>
        <v>-9610000</v>
      </c>
      <c r="H9" s="2">
        <f>SUM(D97:D127)</f>
        <v>5765.9999999999991</v>
      </c>
    </row>
    <row r="10" spans="1:8" x14ac:dyDescent="0.2">
      <c r="A10" s="20">
        <v>36986</v>
      </c>
      <c r="B10" s="10">
        <v>-10333</v>
      </c>
      <c r="C10" s="10">
        <f t="shared" si="0"/>
        <v>-51665</v>
      </c>
      <c r="D10" s="2">
        <f>Model!$K$36*'Daily Volumes'!C10</f>
        <v>30.998999999999999</v>
      </c>
      <c r="F10" s="1">
        <v>37104</v>
      </c>
      <c r="G10" s="21">
        <f>SUM('Daily Volumes'!C128:C158)</f>
        <v>-9610000</v>
      </c>
      <c r="H10" s="2">
        <f>SUM('Daily Volumes'!D128:D158)</f>
        <v>5765.9999999999991</v>
      </c>
    </row>
    <row r="11" spans="1:8" x14ac:dyDescent="0.2">
      <c r="A11" s="20">
        <v>36987</v>
      </c>
      <c r="B11" s="10">
        <v>-10333</v>
      </c>
      <c r="C11" s="10">
        <f t="shared" si="0"/>
        <v>-61998</v>
      </c>
      <c r="D11" s="2">
        <f>Model!$K$36*'Daily Volumes'!C11</f>
        <v>37.198799999999999</v>
      </c>
      <c r="F11" s="1">
        <v>37135</v>
      </c>
      <c r="G11" s="21">
        <f>SUM(C159:C188)</f>
        <v>-9300000</v>
      </c>
      <c r="H11" s="2">
        <f>SUM(D159:D188)</f>
        <v>5579.9999999999991</v>
      </c>
    </row>
    <row r="12" spans="1:8" x14ac:dyDescent="0.2">
      <c r="A12" s="20">
        <v>36988</v>
      </c>
      <c r="B12" s="10">
        <v>-10333</v>
      </c>
      <c r="C12" s="10">
        <f t="shared" si="0"/>
        <v>-72331</v>
      </c>
      <c r="D12" s="2">
        <f>Model!$K$36*'Daily Volumes'!C12</f>
        <v>43.398599999999995</v>
      </c>
      <c r="F12" s="1">
        <v>37165</v>
      </c>
      <c r="G12" s="21">
        <f>SUM(C189:C219)</f>
        <v>-9610000</v>
      </c>
      <c r="H12" s="2">
        <f>SUM(D189:D219)</f>
        <v>5765.9999999999991</v>
      </c>
    </row>
    <row r="13" spans="1:8" x14ac:dyDescent="0.2">
      <c r="A13" s="20">
        <v>36989</v>
      </c>
      <c r="B13" s="10">
        <v>-10333</v>
      </c>
      <c r="C13" s="10">
        <f t="shared" si="0"/>
        <v>-82664</v>
      </c>
      <c r="D13" s="2">
        <f>Model!$K$36*'Daily Volumes'!C13</f>
        <v>49.598399999999998</v>
      </c>
      <c r="F13" s="1">
        <v>37196</v>
      </c>
      <c r="G13" s="21">
        <f>SUM(C220:C249)</f>
        <v>-9300000</v>
      </c>
      <c r="H13" s="2">
        <f>SUM(D220:D249)</f>
        <v>5579.9999999999991</v>
      </c>
    </row>
    <row r="14" spans="1:8" x14ac:dyDescent="0.2">
      <c r="A14" s="20">
        <v>36990</v>
      </c>
      <c r="B14" s="10">
        <v>-10333</v>
      </c>
      <c r="C14" s="10">
        <f t="shared" si="0"/>
        <v>-92997</v>
      </c>
      <c r="D14" s="2">
        <f>Model!$K$36*'Daily Volumes'!C14</f>
        <v>55.798199999999994</v>
      </c>
      <c r="F14" s="1">
        <v>37226</v>
      </c>
      <c r="G14" s="21">
        <f>SUM(C250:C280)</f>
        <v>-4650000</v>
      </c>
      <c r="H14" s="2">
        <f>SUM(D250:D280)</f>
        <v>2790</v>
      </c>
    </row>
    <row r="15" spans="1:8" x14ac:dyDescent="0.2">
      <c r="A15" s="20">
        <v>36991</v>
      </c>
      <c r="B15" s="10">
        <v>-10333</v>
      </c>
      <c r="C15" s="10">
        <f t="shared" si="0"/>
        <v>-103330</v>
      </c>
      <c r="D15" s="2">
        <f>Model!$K$36*'Daily Volumes'!C15</f>
        <v>61.997999999999998</v>
      </c>
      <c r="F15" s="1">
        <v>37257</v>
      </c>
      <c r="G15" s="21">
        <f>SUM(C281:C311)</f>
        <v>0</v>
      </c>
      <c r="H15" s="2">
        <f>SUM(D281:D311)</f>
        <v>0</v>
      </c>
    </row>
    <row r="16" spans="1:8" x14ac:dyDescent="0.2">
      <c r="A16" s="20">
        <v>36992</v>
      </c>
      <c r="B16" s="10">
        <v>-10333</v>
      </c>
      <c r="C16" s="10">
        <f t="shared" si="0"/>
        <v>-113663</v>
      </c>
      <c r="D16" s="2">
        <f>Model!$K$36*'Daily Volumes'!C16</f>
        <v>68.197800000000001</v>
      </c>
      <c r="F16" s="1">
        <v>37288</v>
      </c>
      <c r="G16" s="21">
        <f>SUM(C312:C339)</f>
        <v>0</v>
      </c>
      <c r="H16" s="2">
        <f>SUM(D312:D339)</f>
        <v>0</v>
      </c>
    </row>
    <row r="17" spans="1:8" x14ac:dyDescent="0.2">
      <c r="A17" s="20">
        <v>36993</v>
      </c>
      <c r="B17" s="10">
        <v>-10333</v>
      </c>
      <c r="C17" s="10">
        <f t="shared" si="0"/>
        <v>-123996</v>
      </c>
      <c r="D17" s="2">
        <f>Model!$K$36*'Daily Volumes'!C17</f>
        <v>74.397599999999997</v>
      </c>
      <c r="F17" s="1">
        <v>37316</v>
      </c>
      <c r="G17" s="21">
        <f>SUM(C340:C370)</f>
        <v>0</v>
      </c>
      <c r="H17" s="2">
        <f>SUM(D340:D370)</f>
        <v>0</v>
      </c>
    </row>
    <row r="18" spans="1:8" x14ac:dyDescent="0.2">
      <c r="A18" s="20">
        <v>36994</v>
      </c>
      <c r="B18" s="10">
        <v>-10333</v>
      </c>
      <c r="C18" s="10">
        <f t="shared" si="0"/>
        <v>-134329</v>
      </c>
      <c r="D18" s="2">
        <f>Model!$K$36*'Daily Volumes'!C18</f>
        <v>80.597399999999993</v>
      </c>
      <c r="F18" s="1">
        <v>37347</v>
      </c>
      <c r="G18" s="21">
        <f>SUM(C371:C400)</f>
        <v>0</v>
      </c>
      <c r="H18" s="2">
        <f>SUM(D371:D400)</f>
        <v>0</v>
      </c>
    </row>
    <row r="19" spans="1:8" x14ac:dyDescent="0.2">
      <c r="A19" s="20">
        <v>36995</v>
      </c>
      <c r="B19" s="10">
        <v>-10333</v>
      </c>
      <c r="C19" s="10">
        <f t="shared" si="0"/>
        <v>-144662</v>
      </c>
      <c r="D19" s="2">
        <f>Model!$K$36*'Daily Volumes'!C19</f>
        <v>86.797199999999989</v>
      </c>
      <c r="F19" s="1">
        <v>37377</v>
      </c>
      <c r="G19" s="21">
        <f>SUM(C401:C431)</f>
        <v>0</v>
      </c>
      <c r="H19" s="2">
        <f>SUM(D401:D431)</f>
        <v>0</v>
      </c>
    </row>
    <row r="20" spans="1:8" x14ac:dyDescent="0.2">
      <c r="A20" s="20">
        <v>36996</v>
      </c>
      <c r="B20" s="10">
        <v>-10333</v>
      </c>
      <c r="C20" s="10">
        <f t="shared" si="0"/>
        <v>-154995</v>
      </c>
      <c r="D20" s="2">
        <f>Model!$K$36*'Daily Volumes'!C20</f>
        <v>92.996999999999986</v>
      </c>
      <c r="F20" s="1">
        <v>37408</v>
      </c>
      <c r="G20" s="21">
        <f>SUM(C432:C461)</f>
        <v>0</v>
      </c>
      <c r="H20" s="2">
        <f>SUM(D432:D461)</f>
        <v>0</v>
      </c>
    </row>
    <row r="21" spans="1:8" x14ac:dyDescent="0.2">
      <c r="A21" s="20">
        <v>36997</v>
      </c>
      <c r="B21" s="10">
        <v>-10333</v>
      </c>
      <c r="C21" s="10">
        <f t="shared" si="0"/>
        <v>-165328</v>
      </c>
      <c r="D21" s="2">
        <f>Model!$K$36*'Daily Volumes'!C21</f>
        <v>99.196799999999996</v>
      </c>
      <c r="F21" s="1">
        <v>37438</v>
      </c>
      <c r="G21" s="21">
        <f>SUM(C462:C492)</f>
        <v>0</v>
      </c>
      <c r="H21" s="2">
        <f>SUM(D462:D492)</f>
        <v>0</v>
      </c>
    </row>
    <row r="22" spans="1:8" x14ac:dyDescent="0.2">
      <c r="A22" s="20">
        <v>36998</v>
      </c>
      <c r="B22" s="10">
        <v>-10333</v>
      </c>
      <c r="C22" s="10">
        <f t="shared" si="0"/>
        <v>-175661</v>
      </c>
      <c r="D22" s="2">
        <f>Model!$K$36*'Daily Volumes'!C22</f>
        <v>105.39659999999999</v>
      </c>
      <c r="F22" s="1">
        <v>37469</v>
      </c>
      <c r="G22" s="21">
        <f>SUM(C493:C523)</f>
        <v>0</v>
      </c>
      <c r="H22" s="2">
        <f>SUM(D493:D523)</f>
        <v>0</v>
      </c>
    </row>
    <row r="23" spans="1:8" x14ac:dyDescent="0.2">
      <c r="A23" s="20">
        <v>36999</v>
      </c>
      <c r="B23" s="10">
        <v>-10333</v>
      </c>
      <c r="C23" s="10">
        <f t="shared" si="0"/>
        <v>-185994</v>
      </c>
      <c r="D23" s="2">
        <f>Model!$K$36*'Daily Volumes'!C23</f>
        <v>111.59639999999999</v>
      </c>
      <c r="F23" s="1">
        <v>37500</v>
      </c>
      <c r="G23" s="21">
        <f>SUM(C524:C553)</f>
        <v>0</v>
      </c>
      <c r="H23" s="2">
        <f>SUM(D524:D553)</f>
        <v>0</v>
      </c>
    </row>
    <row r="24" spans="1:8" x14ac:dyDescent="0.2">
      <c r="A24" s="20">
        <v>37000</v>
      </c>
      <c r="B24" s="10">
        <v>-10333</v>
      </c>
      <c r="C24" s="10">
        <f t="shared" si="0"/>
        <v>-196327</v>
      </c>
      <c r="D24" s="2">
        <f>Model!$K$36*'Daily Volumes'!C24</f>
        <v>117.79619999999998</v>
      </c>
      <c r="F24" s="1">
        <v>37530</v>
      </c>
      <c r="G24" s="21">
        <f>SUM(C554:C584)</f>
        <v>0</v>
      </c>
      <c r="H24" s="2">
        <f>SUM(D554:D584)</f>
        <v>0</v>
      </c>
    </row>
    <row r="25" spans="1:8" x14ac:dyDescent="0.2">
      <c r="A25" s="20">
        <v>37001</v>
      </c>
      <c r="B25" s="10">
        <v>-10333</v>
      </c>
      <c r="C25" s="10">
        <f t="shared" si="0"/>
        <v>-206660</v>
      </c>
      <c r="D25" s="2">
        <f>Model!$K$36*'Daily Volumes'!C25</f>
        <v>123.996</v>
      </c>
      <c r="F25" s="1">
        <v>37561</v>
      </c>
      <c r="G25" s="21">
        <f>SUM(C585:C614)</f>
        <v>0</v>
      </c>
      <c r="H25" s="2">
        <f>SUM(D585:D614)</f>
        <v>0</v>
      </c>
    </row>
    <row r="26" spans="1:8" x14ac:dyDescent="0.2">
      <c r="A26" s="20">
        <v>37002</v>
      </c>
      <c r="B26" s="10">
        <v>-10333</v>
      </c>
      <c r="C26" s="10">
        <f t="shared" si="0"/>
        <v>-216993</v>
      </c>
      <c r="D26" s="2">
        <f>Model!$K$36*'Daily Volumes'!C26</f>
        <v>130.19579999999999</v>
      </c>
      <c r="F26" s="1">
        <v>37591</v>
      </c>
      <c r="G26" s="21">
        <f>SUM(C615:C645)</f>
        <v>0</v>
      </c>
      <c r="H26" s="2">
        <f>SUM(D615:D645)</f>
        <v>0</v>
      </c>
    </row>
    <row r="27" spans="1:8" x14ac:dyDescent="0.2">
      <c r="A27" s="20">
        <v>37003</v>
      </c>
      <c r="B27" s="10">
        <v>-10333</v>
      </c>
      <c r="C27" s="10">
        <f t="shared" si="0"/>
        <v>-227326</v>
      </c>
      <c r="D27" s="2">
        <f>Model!$K$36*'Daily Volumes'!C27</f>
        <v>136.3956</v>
      </c>
      <c r="F27" s="1">
        <v>37622</v>
      </c>
      <c r="G27" s="21">
        <f>SUM(C646:C676)</f>
        <v>0</v>
      </c>
      <c r="H27" s="2">
        <f>SUM(D646:D676)</f>
        <v>0</v>
      </c>
    </row>
    <row r="28" spans="1:8" x14ac:dyDescent="0.2">
      <c r="A28" s="20">
        <v>37004</v>
      </c>
      <c r="B28" s="10">
        <v>-10333</v>
      </c>
      <c r="C28" s="10">
        <f t="shared" si="0"/>
        <v>-237659</v>
      </c>
      <c r="D28" s="2">
        <f>Model!$K$36*'Daily Volumes'!C28</f>
        <v>142.59539999999998</v>
      </c>
      <c r="F28" s="1">
        <v>37653</v>
      </c>
      <c r="G28" s="21">
        <f>SUM(C677:C704)</f>
        <v>0</v>
      </c>
      <c r="H28" s="2">
        <f>SUM(D677:D704)</f>
        <v>0</v>
      </c>
    </row>
    <row r="29" spans="1:8" x14ac:dyDescent="0.2">
      <c r="A29" s="20">
        <v>37005</v>
      </c>
      <c r="B29" s="10">
        <v>-10333</v>
      </c>
      <c r="C29" s="10">
        <f t="shared" si="0"/>
        <v>-247992</v>
      </c>
      <c r="D29" s="2">
        <f>Model!$K$36*'Daily Volumes'!C29</f>
        <v>148.79519999999999</v>
      </c>
      <c r="F29" s="1">
        <v>37681</v>
      </c>
      <c r="G29" s="21">
        <f>SUM(C705:C735)</f>
        <v>0</v>
      </c>
      <c r="H29" s="2">
        <f>SUM(D705:D735)</f>
        <v>0</v>
      </c>
    </row>
    <row r="30" spans="1:8" x14ac:dyDescent="0.2">
      <c r="A30" s="20">
        <v>37006</v>
      </c>
      <c r="B30" s="10">
        <v>-10333</v>
      </c>
      <c r="C30" s="10">
        <f t="shared" si="0"/>
        <v>-258325</v>
      </c>
      <c r="D30" s="2">
        <f>Model!$K$36*'Daily Volumes'!C30</f>
        <v>154.99499999999998</v>
      </c>
      <c r="G30" s="21">
        <f>SUM(G6:G29)</f>
        <v>-75794855</v>
      </c>
    </row>
    <row r="31" spans="1:8" x14ac:dyDescent="0.2">
      <c r="A31" s="20">
        <v>37007</v>
      </c>
      <c r="B31" s="10">
        <v>-10333</v>
      </c>
      <c r="C31" s="10">
        <f t="shared" si="0"/>
        <v>-268658</v>
      </c>
      <c r="D31" s="2">
        <f>Model!$K$36*'Daily Volumes'!C31</f>
        <v>161.19479999999999</v>
      </c>
    </row>
    <row r="32" spans="1:8" x14ac:dyDescent="0.2">
      <c r="A32" s="20">
        <v>37008</v>
      </c>
      <c r="B32" s="10">
        <v>-10333</v>
      </c>
      <c r="C32" s="10">
        <f t="shared" si="0"/>
        <v>-278991</v>
      </c>
      <c r="D32" s="2">
        <f>Model!$K$36*'Daily Volumes'!C32</f>
        <v>167.3946</v>
      </c>
    </row>
    <row r="33" spans="1:4" x14ac:dyDescent="0.2">
      <c r="A33" s="20">
        <v>37009</v>
      </c>
      <c r="B33" s="10">
        <v>-10333</v>
      </c>
      <c r="C33" s="10">
        <f t="shared" si="0"/>
        <v>-289324</v>
      </c>
      <c r="D33" s="2">
        <f>Model!$K$36*'Daily Volumes'!C33</f>
        <v>173.59439999999998</v>
      </c>
    </row>
    <row r="34" spans="1:4" x14ac:dyDescent="0.2">
      <c r="A34" s="20">
        <v>37010</v>
      </c>
      <c r="B34" s="10">
        <v>-10333</v>
      </c>
      <c r="C34" s="10">
        <f t="shared" si="0"/>
        <v>-299657</v>
      </c>
      <c r="D34" s="2">
        <f>Model!$K$36*'Daily Volumes'!C34</f>
        <v>179.79419999999999</v>
      </c>
    </row>
    <row r="35" spans="1:4" x14ac:dyDescent="0.2">
      <c r="A35" s="20">
        <v>37011</v>
      </c>
      <c r="B35" s="10">
        <v>-10343</v>
      </c>
      <c r="C35" s="10">
        <f t="shared" si="0"/>
        <v>-310000</v>
      </c>
      <c r="D35" s="2">
        <f>Model!$K$36*'Daily Volumes'!C35</f>
        <v>185.99999999999997</v>
      </c>
    </row>
    <row r="36" spans="1:4" x14ac:dyDescent="0.2">
      <c r="A36" s="20">
        <v>37012</v>
      </c>
      <c r="B36" s="10">
        <f>Model!$G$9/31</f>
        <v>0</v>
      </c>
      <c r="C36" s="10">
        <f t="shared" si="0"/>
        <v>-310000</v>
      </c>
      <c r="D36" s="2">
        <f>Model!$K$36*'Daily Volumes'!C36</f>
        <v>185.99999999999997</v>
      </c>
    </row>
    <row r="37" spans="1:4" x14ac:dyDescent="0.2">
      <c r="A37" s="20">
        <v>37013</v>
      </c>
      <c r="B37" s="10">
        <f>Model!$G$9/31</f>
        <v>0</v>
      </c>
      <c r="C37" s="10">
        <f t="shared" si="0"/>
        <v>-310000</v>
      </c>
      <c r="D37" s="2">
        <f>Model!$K$36*'Daily Volumes'!C37</f>
        <v>185.99999999999997</v>
      </c>
    </row>
    <row r="38" spans="1:4" x14ac:dyDescent="0.2">
      <c r="A38" s="20">
        <v>37014</v>
      </c>
      <c r="B38" s="10">
        <f>Model!$G$9/31</f>
        <v>0</v>
      </c>
      <c r="C38" s="10">
        <f t="shared" si="0"/>
        <v>-310000</v>
      </c>
      <c r="D38" s="2">
        <f>Model!$K$36*'Daily Volumes'!C38</f>
        <v>185.99999999999997</v>
      </c>
    </row>
    <row r="39" spans="1:4" x14ac:dyDescent="0.2">
      <c r="A39" s="20">
        <v>37015</v>
      </c>
      <c r="B39" s="10">
        <f>Model!$G$9/31</f>
        <v>0</v>
      </c>
      <c r="C39" s="10">
        <f t="shared" si="0"/>
        <v>-310000</v>
      </c>
      <c r="D39" s="2">
        <f>Model!$K$36*'Daily Volumes'!C39</f>
        <v>185.99999999999997</v>
      </c>
    </row>
    <row r="40" spans="1:4" x14ac:dyDescent="0.2">
      <c r="A40" s="20">
        <v>37016</v>
      </c>
      <c r="B40" s="10">
        <f>Model!$G$9/31</f>
        <v>0</v>
      </c>
      <c r="C40" s="10">
        <f t="shared" si="0"/>
        <v>-310000</v>
      </c>
      <c r="D40" s="2">
        <f>Model!$K$36*'Daily Volumes'!C40</f>
        <v>185.99999999999997</v>
      </c>
    </row>
    <row r="41" spans="1:4" x14ac:dyDescent="0.2">
      <c r="A41" s="20">
        <v>37017</v>
      </c>
      <c r="B41" s="10">
        <f>Model!$G$9/31</f>
        <v>0</v>
      </c>
      <c r="C41" s="10">
        <f t="shared" ref="C41:C104" si="1">C40+B41</f>
        <v>-310000</v>
      </c>
      <c r="D41" s="2">
        <f>Model!$K$36*'Daily Volumes'!C41</f>
        <v>185.99999999999997</v>
      </c>
    </row>
    <row r="42" spans="1:4" x14ac:dyDescent="0.2">
      <c r="A42" s="20">
        <v>37018</v>
      </c>
      <c r="B42" s="10">
        <f>Model!$G$9/31</f>
        <v>0</v>
      </c>
      <c r="C42" s="10">
        <f t="shared" si="1"/>
        <v>-310000</v>
      </c>
      <c r="D42" s="2">
        <f>Model!$K$36*'Daily Volumes'!C42</f>
        <v>185.99999999999997</v>
      </c>
    </row>
    <row r="43" spans="1:4" x14ac:dyDescent="0.2">
      <c r="A43" s="20">
        <v>37019</v>
      </c>
      <c r="B43" s="10">
        <f>Model!$G$9/31</f>
        <v>0</v>
      </c>
      <c r="C43" s="10">
        <f t="shared" si="1"/>
        <v>-310000</v>
      </c>
      <c r="D43" s="2">
        <f>Model!$K$36*'Daily Volumes'!C43</f>
        <v>185.99999999999997</v>
      </c>
    </row>
    <row r="44" spans="1:4" x14ac:dyDescent="0.2">
      <c r="A44" s="20">
        <v>37020</v>
      </c>
      <c r="B44" s="10">
        <f>Model!$G$9/31</f>
        <v>0</v>
      </c>
      <c r="C44" s="10">
        <f t="shared" si="1"/>
        <v>-310000</v>
      </c>
      <c r="D44" s="2">
        <f>Model!$K$36*'Daily Volumes'!C44</f>
        <v>185.99999999999997</v>
      </c>
    </row>
    <row r="45" spans="1:4" x14ac:dyDescent="0.2">
      <c r="A45" s="20">
        <v>37021</v>
      </c>
      <c r="B45" s="10">
        <f>Model!$G$9/31</f>
        <v>0</v>
      </c>
      <c r="C45" s="10">
        <f t="shared" si="1"/>
        <v>-310000</v>
      </c>
      <c r="D45" s="2">
        <f>Model!$K$36*'Daily Volumes'!C45</f>
        <v>185.99999999999997</v>
      </c>
    </row>
    <row r="46" spans="1:4" x14ac:dyDescent="0.2">
      <c r="A46" s="20">
        <v>37022</v>
      </c>
      <c r="B46" s="10">
        <f>Model!$G$9/31</f>
        <v>0</v>
      </c>
      <c r="C46" s="10">
        <f t="shared" si="1"/>
        <v>-310000</v>
      </c>
      <c r="D46" s="2">
        <f>Model!$K$36*'Daily Volumes'!C46</f>
        <v>185.99999999999997</v>
      </c>
    </row>
    <row r="47" spans="1:4" x14ac:dyDescent="0.2">
      <c r="A47" s="20">
        <v>37023</v>
      </c>
      <c r="B47" s="10">
        <f>Model!$G$9/31</f>
        <v>0</v>
      </c>
      <c r="C47" s="10">
        <f t="shared" si="1"/>
        <v>-310000</v>
      </c>
      <c r="D47" s="2">
        <f>Model!$K$36*'Daily Volumes'!C47</f>
        <v>185.99999999999997</v>
      </c>
    </row>
    <row r="48" spans="1:4" x14ac:dyDescent="0.2">
      <c r="A48" s="20">
        <v>37024</v>
      </c>
      <c r="B48" s="10">
        <f>Model!$G$9/31</f>
        <v>0</v>
      </c>
      <c r="C48" s="10">
        <f t="shared" si="1"/>
        <v>-310000</v>
      </c>
      <c r="D48" s="2">
        <f>Model!$K$36*'Daily Volumes'!C48</f>
        <v>185.99999999999997</v>
      </c>
    </row>
    <row r="49" spans="1:4" x14ac:dyDescent="0.2">
      <c r="A49" s="20">
        <v>37025</v>
      </c>
      <c r="B49" s="10">
        <f>Model!$G$9/31</f>
        <v>0</v>
      </c>
      <c r="C49" s="10">
        <f t="shared" si="1"/>
        <v>-310000</v>
      </c>
      <c r="D49" s="2">
        <f>Model!$K$36*'Daily Volumes'!C49</f>
        <v>185.99999999999997</v>
      </c>
    </row>
    <row r="50" spans="1:4" x14ac:dyDescent="0.2">
      <c r="A50" s="20">
        <v>37026</v>
      </c>
      <c r="B50" s="10">
        <f>Model!$G$9/31</f>
        <v>0</v>
      </c>
      <c r="C50" s="10">
        <f t="shared" si="1"/>
        <v>-310000</v>
      </c>
      <c r="D50" s="2">
        <f>Model!$K$36*'Daily Volumes'!C50</f>
        <v>185.99999999999997</v>
      </c>
    </row>
    <row r="51" spans="1:4" x14ac:dyDescent="0.2">
      <c r="A51" s="20">
        <v>37027</v>
      </c>
      <c r="B51" s="10">
        <f>Model!$G$9/31</f>
        <v>0</v>
      </c>
      <c r="C51" s="10">
        <f t="shared" si="1"/>
        <v>-310000</v>
      </c>
      <c r="D51" s="2">
        <f>Model!$K$36*'Daily Volumes'!C51</f>
        <v>185.99999999999997</v>
      </c>
    </row>
    <row r="52" spans="1:4" x14ac:dyDescent="0.2">
      <c r="A52" s="20">
        <v>37028</v>
      </c>
      <c r="B52" s="10">
        <f>Model!$G$9/31</f>
        <v>0</v>
      </c>
      <c r="C52" s="10">
        <f t="shared" si="1"/>
        <v>-310000</v>
      </c>
      <c r="D52" s="2">
        <f>Model!$K$36*'Daily Volumes'!C52</f>
        <v>185.99999999999997</v>
      </c>
    </row>
    <row r="53" spans="1:4" x14ac:dyDescent="0.2">
      <c r="A53" s="20">
        <v>37029</v>
      </c>
      <c r="B53" s="10">
        <f>Model!$G$9/31</f>
        <v>0</v>
      </c>
      <c r="C53" s="10">
        <f t="shared" si="1"/>
        <v>-310000</v>
      </c>
      <c r="D53" s="2">
        <f>Model!$K$36*'Daily Volumes'!C53</f>
        <v>185.99999999999997</v>
      </c>
    </row>
    <row r="54" spans="1:4" x14ac:dyDescent="0.2">
      <c r="A54" s="20">
        <v>37030</v>
      </c>
      <c r="B54" s="10">
        <f>Model!$G$9/31</f>
        <v>0</v>
      </c>
      <c r="C54" s="10">
        <f t="shared" si="1"/>
        <v>-310000</v>
      </c>
      <c r="D54" s="2">
        <f>Model!$K$36*'Daily Volumes'!C54</f>
        <v>185.99999999999997</v>
      </c>
    </row>
    <row r="55" spans="1:4" x14ac:dyDescent="0.2">
      <c r="A55" s="20">
        <v>37031</v>
      </c>
      <c r="B55" s="10">
        <f>Model!$G$9/31</f>
        <v>0</v>
      </c>
      <c r="C55" s="10">
        <f t="shared" si="1"/>
        <v>-310000</v>
      </c>
      <c r="D55" s="2">
        <f>Model!$K$36*'Daily Volumes'!C55</f>
        <v>185.99999999999997</v>
      </c>
    </row>
    <row r="56" spans="1:4" x14ac:dyDescent="0.2">
      <c r="A56" s="20">
        <v>37032</v>
      </c>
      <c r="B56" s="10">
        <f>Model!$G$9/31</f>
        <v>0</v>
      </c>
      <c r="C56" s="10">
        <f t="shared" si="1"/>
        <v>-310000</v>
      </c>
      <c r="D56" s="2">
        <f>Model!$K$36*'Daily Volumes'!C56</f>
        <v>185.99999999999997</v>
      </c>
    </row>
    <row r="57" spans="1:4" x14ac:dyDescent="0.2">
      <c r="A57" s="20">
        <v>37033</v>
      </c>
      <c r="B57" s="10">
        <f>Model!$G$9/31</f>
        <v>0</v>
      </c>
      <c r="C57" s="10">
        <f t="shared" si="1"/>
        <v>-310000</v>
      </c>
      <c r="D57" s="2">
        <f>Model!$K$36*'Daily Volumes'!C57</f>
        <v>185.99999999999997</v>
      </c>
    </row>
    <row r="58" spans="1:4" x14ac:dyDescent="0.2">
      <c r="A58" s="20">
        <v>37034</v>
      </c>
      <c r="B58" s="10">
        <f>Model!$G$9/31</f>
        <v>0</v>
      </c>
      <c r="C58" s="10">
        <f t="shared" si="1"/>
        <v>-310000</v>
      </c>
      <c r="D58" s="2">
        <f>Model!$K$36*'Daily Volumes'!C58</f>
        <v>185.99999999999997</v>
      </c>
    </row>
    <row r="59" spans="1:4" x14ac:dyDescent="0.2">
      <c r="A59" s="20">
        <v>37035</v>
      </c>
      <c r="B59" s="10">
        <f>Model!$G$9/31</f>
        <v>0</v>
      </c>
      <c r="C59" s="10">
        <f t="shared" si="1"/>
        <v>-310000</v>
      </c>
      <c r="D59" s="2">
        <f>Model!$K$36*'Daily Volumes'!C59</f>
        <v>185.99999999999997</v>
      </c>
    </row>
    <row r="60" spans="1:4" x14ac:dyDescent="0.2">
      <c r="A60" s="20">
        <v>37036</v>
      </c>
      <c r="B60" s="10">
        <f>Model!$G$9/31</f>
        <v>0</v>
      </c>
      <c r="C60" s="10">
        <f t="shared" si="1"/>
        <v>-310000</v>
      </c>
      <c r="D60" s="2">
        <f>Model!$K$36*'Daily Volumes'!C60</f>
        <v>185.99999999999997</v>
      </c>
    </row>
    <row r="61" spans="1:4" x14ac:dyDescent="0.2">
      <c r="A61" s="20">
        <v>37037</v>
      </c>
      <c r="B61" s="10">
        <f>Model!$G$9/31</f>
        <v>0</v>
      </c>
      <c r="C61" s="10">
        <f t="shared" si="1"/>
        <v>-310000</v>
      </c>
      <c r="D61" s="2">
        <f>Model!$K$36*'Daily Volumes'!C61</f>
        <v>185.99999999999997</v>
      </c>
    </row>
    <row r="62" spans="1:4" x14ac:dyDescent="0.2">
      <c r="A62" s="20">
        <v>37038</v>
      </c>
      <c r="B62" s="10">
        <f>Model!$G$9/31</f>
        <v>0</v>
      </c>
      <c r="C62" s="10">
        <f t="shared" si="1"/>
        <v>-310000</v>
      </c>
      <c r="D62" s="2">
        <f>Model!$K$36*'Daily Volumes'!C62</f>
        <v>185.99999999999997</v>
      </c>
    </row>
    <row r="63" spans="1:4" x14ac:dyDescent="0.2">
      <c r="A63" s="20">
        <v>37039</v>
      </c>
      <c r="B63" s="10">
        <f>Model!$G$9/31</f>
        <v>0</v>
      </c>
      <c r="C63" s="10">
        <f t="shared" si="1"/>
        <v>-310000</v>
      </c>
      <c r="D63" s="2">
        <f>Model!$K$36*'Daily Volumes'!C63</f>
        <v>185.99999999999997</v>
      </c>
    </row>
    <row r="64" spans="1:4" x14ac:dyDescent="0.2">
      <c r="A64" s="20">
        <v>37040</v>
      </c>
      <c r="B64" s="10">
        <f>Model!$G$9/31</f>
        <v>0</v>
      </c>
      <c r="C64" s="10">
        <f t="shared" si="1"/>
        <v>-310000</v>
      </c>
      <c r="D64" s="2">
        <f>Model!$K$36*'Daily Volumes'!C64</f>
        <v>185.99999999999997</v>
      </c>
    </row>
    <row r="65" spans="1:4" x14ac:dyDescent="0.2">
      <c r="A65" s="20">
        <v>37041</v>
      </c>
      <c r="B65" s="10">
        <f>Model!$G$9/31</f>
        <v>0</v>
      </c>
      <c r="C65" s="10">
        <f t="shared" si="1"/>
        <v>-310000</v>
      </c>
      <c r="D65" s="2">
        <f>Model!$K$36*'Daily Volumes'!C65</f>
        <v>185.99999999999997</v>
      </c>
    </row>
    <row r="66" spans="1:4" x14ac:dyDescent="0.2">
      <c r="A66" s="20">
        <v>37042</v>
      </c>
      <c r="B66" s="10">
        <f>Model!$G$9/31</f>
        <v>0</v>
      </c>
      <c r="C66" s="10">
        <f t="shared" si="1"/>
        <v>-310000</v>
      </c>
      <c r="D66" s="2">
        <f>Model!$K$36*'Daily Volumes'!C66</f>
        <v>185.99999999999997</v>
      </c>
    </row>
    <row r="67" spans="1:4" x14ac:dyDescent="0.2">
      <c r="A67" s="20">
        <v>37043</v>
      </c>
      <c r="B67" s="10">
        <f>Model!$G$10/30</f>
        <v>0</v>
      </c>
      <c r="C67" s="10">
        <f t="shared" si="1"/>
        <v>-310000</v>
      </c>
      <c r="D67" s="2">
        <f>Model!$K$36*'Daily Volumes'!C67</f>
        <v>185.99999999999997</v>
      </c>
    </row>
    <row r="68" spans="1:4" x14ac:dyDescent="0.2">
      <c r="A68" s="20">
        <v>37044</v>
      </c>
      <c r="B68" s="10">
        <f>Model!$G$10/30</f>
        <v>0</v>
      </c>
      <c r="C68" s="10">
        <f t="shared" si="1"/>
        <v>-310000</v>
      </c>
      <c r="D68" s="2">
        <f>Model!$K$36*'Daily Volumes'!C68</f>
        <v>185.99999999999997</v>
      </c>
    </row>
    <row r="69" spans="1:4" x14ac:dyDescent="0.2">
      <c r="A69" s="20">
        <v>37045</v>
      </c>
      <c r="B69" s="10">
        <f>Model!$G$10/30</f>
        <v>0</v>
      </c>
      <c r="C69" s="10">
        <f t="shared" si="1"/>
        <v>-310000</v>
      </c>
      <c r="D69" s="2">
        <f>Model!$K$36*'Daily Volumes'!C69</f>
        <v>185.99999999999997</v>
      </c>
    </row>
    <row r="70" spans="1:4" x14ac:dyDescent="0.2">
      <c r="A70" s="20">
        <v>37046</v>
      </c>
      <c r="B70" s="10">
        <f>Model!$G$10/30</f>
        <v>0</v>
      </c>
      <c r="C70" s="10">
        <f t="shared" si="1"/>
        <v>-310000</v>
      </c>
      <c r="D70" s="2">
        <f>Model!$K$36*'Daily Volumes'!C70</f>
        <v>185.99999999999997</v>
      </c>
    </row>
    <row r="71" spans="1:4" x14ac:dyDescent="0.2">
      <c r="A71" s="20">
        <v>37047</v>
      </c>
      <c r="B71" s="10">
        <f>Model!$G$10/30</f>
        <v>0</v>
      </c>
      <c r="C71" s="10">
        <f t="shared" si="1"/>
        <v>-310000</v>
      </c>
      <c r="D71" s="2">
        <f>Model!$K$36*'Daily Volumes'!C71</f>
        <v>185.99999999999997</v>
      </c>
    </row>
    <row r="72" spans="1:4" x14ac:dyDescent="0.2">
      <c r="A72" s="20">
        <v>37048</v>
      </c>
      <c r="B72" s="10">
        <f>Model!$G$10/30</f>
        <v>0</v>
      </c>
      <c r="C72" s="10">
        <f t="shared" si="1"/>
        <v>-310000</v>
      </c>
      <c r="D72" s="2">
        <f>Model!$K$36*'Daily Volumes'!C72</f>
        <v>185.99999999999997</v>
      </c>
    </row>
    <row r="73" spans="1:4" x14ac:dyDescent="0.2">
      <c r="A73" s="20">
        <v>37049</v>
      </c>
      <c r="B73" s="10">
        <f>Model!$G$10/30</f>
        <v>0</v>
      </c>
      <c r="C73" s="10">
        <f t="shared" si="1"/>
        <v>-310000</v>
      </c>
      <c r="D73" s="2">
        <f>Model!$K$36*'Daily Volumes'!C73</f>
        <v>185.99999999999997</v>
      </c>
    </row>
    <row r="74" spans="1:4" x14ac:dyDescent="0.2">
      <c r="A74" s="20">
        <v>37050</v>
      </c>
      <c r="B74" s="10">
        <f>Model!$G$10/30</f>
        <v>0</v>
      </c>
      <c r="C74" s="10">
        <f t="shared" si="1"/>
        <v>-310000</v>
      </c>
      <c r="D74" s="2">
        <f>Model!$K$36*'Daily Volumes'!C74</f>
        <v>185.99999999999997</v>
      </c>
    </row>
    <row r="75" spans="1:4" x14ac:dyDescent="0.2">
      <c r="A75" s="20">
        <v>37051</v>
      </c>
      <c r="B75" s="10">
        <f>Model!$G$10/30</f>
        <v>0</v>
      </c>
      <c r="C75" s="10">
        <f t="shared" si="1"/>
        <v>-310000</v>
      </c>
      <c r="D75" s="2">
        <f>Model!$K$36*'Daily Volumes'!C75</f>
        <v>185.99999999999997</v>
      </c>
    </row>
    <row r="76" spans="1:4" x14ac:dyDescent="0.2">
      <c r="A76" s="20">
        <v>37052</v>
      </c>
      <c r="B76" s="10">
        <f>Model!$G$10/30</f>
        <v>0</v>
      </c>
      <c r="C76" s="10">
        <f t="shared" si="1"/>
        <v>-310000</v>
      </c>
      <c r="D76" s="2">
        <f>Model!$K$36*'Daily Volumes'!C76</f>
        <v>185.99999999999997</v>
      </c>
    </row>
    <row r="77" spans="1:4" x14ac:dyDescent="0.2">
      <c r="A77" s="20">
        <v>37053</v>
      </c>
      <c r="B77" s="10">
        <f>Model!$G$10/30</f>
        <v>0</v>
      </c>
      <c r="C77" s="10">
        <f t="shared" si="1"/>
        <v>-310000</v>
      </c>
      <c r="D77" s="2">
        <f>Model!$K$36*'Daily Volumes'!C77</f>
        <v>185.99999999999997</v>
      </c>
    </row>
    <row r="78" spans="1:4" x14ac:dyDescent="0.2">
      <c r="A78" s="20">
        <v>37054</v>
      </c>
      <c r="B78" s="10">
        <f>Model!$G$10/30</f>
        <v>0</v>
      </c>
      <c r="C78" s="10">
        <f t="shared" si="1"/>
        <v>-310000</v>
      </c>
      <c r="D78" s="2">
        <f>Model!$K$36*'Daily Volumes'!C78</f>
        <v>185.99999999999997</v>
      </c>
    </row>
    <row r="79" spans="1:4" x14ac:dyDescent="0.2">
      <c r="A79" s="20">
        <v>37055</v>
      </c>
      <c r="B79" s="10">
        <f>Model!$G$10/30</f>
        <v>0</v>
      </c>
      <c r="C79" s="10">
        <f t="shared" si="1"/>
        <v>-310000</v>
      </c>
      <c r="D79" s="2">
        <f>Model!$K$36*'Daily Volumes'!C79</f>
        <v>185.99999999999997</v>
      </c>
    </row>
    <row r="80" spans="1:4" x14ac:dyDescent="0.2">
      <c r="A80" s="20">
        <v>37056</v>
      </c>
      <c r="B80" s="10">
        <f>Model!$G$10/30</f>
        <v>0</v>
      </c>
      <c r="C80" s="10">
        <f t="shared" si="1"/>
        <v>-310000</v>
      </c>
      <c r="D80" s="2">
        <f>Model!$K$36*'Daily Volumes'!C80</f>
        <v>185.99999999999997</v>
      </c>
    </row>
    <row r="81" spans="1:4" x14ac:dyDescent="0.2">
      <c r="A81" s="20">
        <v>37057</v>
      </c>
      <c r="B81" s="10">
        <f>Model!$G$10/30</f>
        <v>0</v>
      </c>
      <c r="C81" s="10">
        <f t="shared" si="1"/>
        <v>-310000</v>
      </c>
      <c r="D81" s="2">
        <f>Model!$K$36*'Daily Volumes'!C81</f>
        <v>185.99999999999997</v>
      </c>
    </row>
    <row r="82" spans="1:4" x14ac:dyDescent="0.2">
      <c r="A82" s="20">
        <v>37058</v>
      </c>
      <c r="B82" s="10">
        <f>Model!$G$10/30</f>
        <v>0</v>
      </c>
      <c r="C82" s="10">
        <f t="shared" si="1"/>
        <v>-310000</v>
      </c>
      <c r="D82" s="2">
        <f>Model!$K$36*'Daily Volumes'!C82</f>
        <v>185.99999999999997</v>
      </c>
    </row>
    <row r="83" spans="1:4" x14ac:dyDescent="0.2">
      <c r="A83" s="20">
        <v>37059</v>
      </c>
      <c r="B83" s="10">
        <f>Model!$G$10/30</f>
        <v>0</v>
      </c>
      <c r="C83" s="10">
        <f t="shared" si="1"/>
        <v>-310000</v>
      </c>
      <c r="D83" s="2">
        <f>Model!$K$36*'Daily Volumes'!C83</f>
        <v>185.99999999999997</v>
      </c>
    </row>
    <row r="84" spans="1:4" x14ac:dyDescent="0.2">
      <c r="A84" s="20">
        <v>37060</v>
      </c>
      <c r="B84" s="10">
        <f>Model!$G$10/30</f>
        <v>0</v>
      </c>
      <c r="C84" s="10">
        <f t="shared" si="1"/>
        <v>-310000</v>
      </c>
      <c r="D84" s="2">
        <f>Model!$K$36*'Daily Volumes'!C84</f>
        <v>185.99999999999997</v>
      </c>
    </row>
    <row r="85" spans="1:4" x14ac:dyDescent="0.2">
      <c r="A85" s="20">
        <v>37061</v>
      </c>
      <c r="B85" s="10">
        <f>Model!$G$10/30</f>
        <v>0</v>
      </c>
      <c r="C85" s="10">
        <f t="shared" si="1"/>
        <v>-310000</v>
      </c>
      <c r="D85" s="2">
        <f>Model!$K$36*'Daily Volumes'!C85</f>
        <v>185.99999999999997</v>
      </c>
    </row>
    <row r="86" spans="1:4" x14ac:dyDescent="0.2">
      <c r="A86" s="20">
        <v>37062</v>
      </c>
      <c r="B86" s="10">
        <f>Model!$G$10/30</f>
        <v>0</v>
      </c>
      <c r="C86" s="10">
        <f t="shared" si="1"/>
        <v>-310000</v>
      </c>
      <c r="D86" s="2">
        <f>Model!$K$36*'Daily Volumes'!C86</f>
        <v>185.99999999999997</v>
      </c>
    </row>
    <row r="87" spans="1:4" x14ac:dyDescent="0.2">
      <c r="A87" s="20">
        <v>37063</v>
      </c>
      <c r="B87" s="10">
        <f>Model!$G$10/30</f>
        <v>0</v>
      </c>
      <c r="C87" s="10">
        <f t="shared" si="1"/>
        <v>-310000</v>
      </c>
      <c r="D87" s="2">
        <f>Model!$K$36*'Daily Volumes'!C87</f>
        <v>185.99999999999997</v>
      </c>
    </row>
    <row r="88" spans="1:4" x14ac:dyDescent="0.2">
      <c r="A88" s="20">
        <v>37064</v>
      </c>
      <c r="B88" s="10">
        <f>Model!$G$10/30</f>
        <v>0</v>
      </c>
      <c r="C88" s="10">
        <f t="shared" si="1"/>
        <v>-310000</v>
      </c>
      <c r="D88" s="2">
        <f>Model!$K$36*'Daily Volumes'!C88</f>
        <v>185.99999999999997</v>
      </c>
    </row>
    <row r="89" spans="1:4" x14ac:dyDescent="0.2">
      <c r="A89" s="20">
        <v>37065</v>
      </c>
      <c r="B89" s="10">
        <f>Model!$G$10/30</f>
        <v>0</v>
      </c>
      <c r="C89" s="10">
        <f t="shared" si="1"/>
        <v>-310000</v>
      </c>
      <c r="D89" s="2">
        <f>Model!$K$36*'Daily Volumes'!C89</f>
        <v>185.99999999999997</v>
      </c>
    </row>
    <row r="90" spans="1:4" x14ac:dyDescent="0.2">
      <c r="A90" s="20">
        <v>37066</v>
      </c>
      <c r="B90" s="10">
        <f>Model!$G$10/30</f>
        <v>0</v>
      </c>
      <c r="C90" s="10">
        <f t="shared" si="1"/>
        <v>-310000</v>
      </c>
      <c r="D90" s="2">
        <f>Model!$K$36*'Daily Volumes'!C90</f>
        <v>185.99999999999997</v>
      </c>
    </row>
    <row r="91" spans="1:4" x14ac:dyDescent="0.2">
      <c r="A91" s="20">
        <v>37067</v>
      </c>
      <c r="B91" s="10">
        <f>Model!$G$10/30</f>
        <v>0</v>
      </c>
      <c r="C91" s="10">
        <f t="shared" si="1"/>
        <v>-310000</v>
      </c>
      <c r="D91" s="2">
        <f>Model!$K$36*'Daily Volumes'!C91</f>
        <v>185.99999999999997</v>
      </c>
    </row>
    <row r="92" spans="1:4" x14ac:dyDescent="0.2">
      <c r="A92" s="20">
        <v>37068</v>
      </c>
      <c r="B92" s="10">
        <f>Model!$G$10/30</f>
        <v>0</v>
      </c>
      <c r="C92" s="10">
        <f t="shared" si="1"/>
        <v>-310000</v>
      </c>
      <c r="D92" s="2">
        <f>Model!$K$36*'Daily Volumes'!C92</f>
        <v>185.99999999999997</v>
      </c>
    </row>
    <row r="93" spans="1:4" x14ac:dyDescent="0.2">
      <c r="A93" s="20">
        <v>37069</v>
      </c>
      <c r="B93" s="10">
        <f>Model!$G$10/30</f>
        <v>0</v>
      </c>
      <c r="C93" s="10">
        <f t="shared" si="1"/>
        <v>-310000</v>
      </c>
      <c r="D93" s="2">
        <f>Model!$K$36*'Daily Volumes'!C93</f>
        <v>185.99999999999997</v>
      </c>
    </row>
    <row r="94" spans="1:4" x14ac:dyDescent="0.2">
      <c r="A94" s="20">
        <v>37070</v>
      </c>
      <c r="B94" s="10">
        <f>Model!$G$10/30</f>
        <v>0</v>
      </c>
      <c r="C94" s="10">
        <f t="shared" si="1"/>
        <v>-310000</v>
      </c>
      <c r="D94" s="2">
        <f>Model!$K$36*'Daily Volumes'!C94</f>
        <v>185.99999999999997</v>
      </c>
    </row>
    <row r="95" spans="1:4" x14ac:dyDescent="0.2">
      <c r="A95" s="20">
        <v>37071</v>
      </c>
      <c r="B95" s="10">
        <f>Model!$G$10/30</f>
        <v>0</v>
      </c>
      <c r="C95" s="10">
        <f t="shared" si="1"/>
        <v>-310000</v>
      </c>
      <c r="D95" s="2">
        <f>Model!$K$36*'Daily Volumes'!C95</f>
        <v>185.99999999999997</v>
      </c>
    </row>
    <row r="96" spans="1:4" x14ac:dyDescent="0.2">
      <c r="A96" s="20">
        <v>37072</v>
      </c>
      <c r="B96" s="10">
        <f>Model!$G$10/30</f>
        <v>0</v>
      </c>
      <c r="C96" s="10">
        <f t="shared" si="1"/>
        <v>-310000</v>
      </c>
      <c r="D96" s="2">
        <f>Model!$K$36*'Daily Volumes'!C96</f>
        <v>185.99999999999997</v>
      </c>
    </row>
    <row r="97" spans="1:4" x14ac:dyDescent="0.2">
      <c r="A97" s="20">
        <v>37073</v>
      </c>
      <c r="B97" s="10">
        <f>Model!$G$11/31</f>
        <v>0</v>
      </c>
      <c r="C97" s="10">
        <f t="shared" si="1"/>
        <v>-310000</v>
      </c>
      <c r="D97" s="2">
        <f>Model!$K$36*'Daily Volumes'!C97</f>
        <v>185.99999999999997</v>
      </c>
    </row>
    <row r="98" spans="1:4" x14ac:dyDescent="0.2">
      <c r="A98" s="20">
        <v>37074</v>
      </c>
      <c r="B98" s="10">
        <f>Model!$G$11/31</f>
        <v>0</v>
      </c>
      <c r="C98" s="10">
        <f t="shared" si="1"/>
        <v>-310000</v>
      </c>
      <c r="D98" s="2">
        <f>Model!$K$36*'Daily Volumes'!C98</f>
        <v>185.99999999999997</v>
      </c>
    </row>
    <row r="99" spans="1:4" x14ac:dyDescent="0.2">
      <c r="A99" s="20">
        <v>37075</v>
      </c>
      <c r="B99" s="10">
        <f>Model!$G$11/31</f>
        <v>0</v>
      </c>
      <c r="C99" s="10">
        <f t="shared" si="1"/>
        <v>-310000</v>
      </c>
      <c r="D99" s="2">
        <f>Model!$K$36*'Daily Volumes'!C99</f>
        <v>185.99999999999997</v>
      </c>
    </row>
    <row r="100" spans="1:4" x14ac:dyDescent="0.2">
      <c r="A100" s="20">
        <v>37076</v>
      </c>
      <c r="B100" s="10">
        <f>Model!$G$11/31</f>
        <v>0</v>
      </c>
      <c r="C100" s="10">
        <f t="shared" si="1"/>
        <v>-310000</v>
      </c>
      <c r="D100" s="2">
        <f>Model!$K$36*'Daily Volumes'!C100</f>
        <v>185.99999999999997</v>
      </c>
    </row>
    <row r="101" spans="1:4" x14ac:dyDescent="0.2">
      <c r="A101" s="20">
        <v>37077</v>
      </c>
      <c r="B101" s="10">
        <f>Model!$G$11/31</f>
        <v>0</v>
      </c>
      <c r="C101" s="10">
        <f t="shared" si="1"/>
        <v>-310000</v>
      </c>
      <c r="D101" s="2">
        <f>Model!$K$36*'Daily Volumes'!C101</f>
        <v>185.99999999999997</v>
      </c>
    </row>
    <row r="102" spans="1:4" x14ac:dyDescent="0.2">
      <c r="A102" s="20">
        <v>37078</v>
      </c>
      <c r="B102" s="10">
        <f>Model!$G$11/31</f>
        <v>0</v>
      </c>
      <c r="C102" s="10">
        <f t="shared" si="1"/>
        <v>-310000</v>
      </c>
      <c r="D102" s="2">
        <f>Model!$K$36*'Daily Volumes'!C102</f>
        <v>185.99999999999997</v>
      </c>
    </row>
    <row r="103" spans="1:4" x14ac:dyDescent="0.2">
      <c r="A103" s="20">
        <v>37079</v>
      </c>
      <c r="B103" s="10">
        <f>Model!$G$11/31</f>
        <v>0</v>
      </c>
      <c r="C103" s="10">
        <f t="shared" si="1"/>
        <v>-310000</v>
      </c>
      <c r="D103" s="2">
        <f>Model!$K$36*'Daily Volumes'!C103</f>
        <v>185.99999999999997</v>
      </c>
    </row>
    <row r="104" spans="1:4" x14ac:dyDescent="0.2">
      <c r="A104" s="20">
        <v>37080</v>
      </c>
      <c r="B104" s="10">
        <f>Model!$G$11/31</f>
        <v>0</v>
      </c>
      <c r="C104" s="10">
        <f t="shared" si="1"/>
        <v>-310000</v>
      </c>
      <c r="D104" s="2">
        <f>Model!$K$36*'Daily Volumes'!C104</f>
        <v>185.99999999999997</v>
      </c>
    </row>
    <row r="105" spans="1:4" x14ac:dyDescent="0.2">
      <c r="A105" s="20">
        <v>37081</v>
      </c>
      <c r="B105" s="10">
        <f>Model!$G$11/31</f>
        <v>0</v>
      </c>
      <c r="C105" s="10">
        <f t="shared" ref="C105:C168" si="2">C104+B105</f>
        <v>-310000</v>
      </c>
      <c r="D105" s="2">
        <f>Model!$K$36*'Daily Volumes'!C105</f>
        <v>185.99999999999997</v>
      </c>
    </row>
    <row r="106" spans="1:4" x14ac:dyDescent="0.2">
      <c r="A106" s="20">
        <v>37082</v>
      </c>
      <c r="B106" s="10">
        <f>Model!$G$11/31</f>
        <v>0</v>
      </c>
      <c r="C106" s="10">
        <f t="shared" si="2"/>
        <v>-310000</v>
      </c>
      <c r="D106" s="2">
        <f>Model!$K$36*'Daily Volumes'!C106</f>
        <v>185.99999999999997</v>
      </c>
    </row>
    <row r="107" spans="1:4" x14ac:dyDescent="0.2">
      <c r="A107" s="20">
        <v>37083</v>
      </c>
      <c r="B107" s="10">
        <f>Model!$G$11/31</f>
        <v>0</v>
      </c>
      <c r="C107" s="10">
        <f t="shared" si="2"/>
        <v>-310000</v>
      </c>
      <c r="D107" s="2">
        <f>Model!$K$36*'Daily Volumes'!C107</f>
        <v>185.99999999999997</v>
      </c>
    </row>
    <row r="108" spans="1:4" x14ac:dyDescent="0.2">
      <c r="A108" s="20">
        <v>37084</v>
      </c>
      <c r="B108" s="10">
        <f>Model!$G$11/31</f>
        <v>0</v>
      </c>
      <c r="C108" s="10">
        <f t="shared" si="2"/>
        <v>-310000</v>
      </c>
      <c r="D108" s="2">
        <f>Model!$K$36*'Daily Volumes'!C108</f>
        <v>185.99999999999997</v>
      </c>
    </row>
    <row r="109" spans="1:4" x14ac:dyDescent="0.2">
      <c r="A109" s="20">
        <v>37085</v>
      </c>
      <c r="B109" s="10">
        <f>Model!$G$11/31</f>
        <v>0</v>
      </c>
      <c r="C109" s="10">
        <f t="shared" si="2"/>
        <v>-310000</v>
      </c>
      <c r="D109" s="2">
        <f>Model!$K$36*'Daily Volumes'!C109</f>
        <v>185.99999999999997</v>
      </c>
    </row>
    <row r="110" spans="1:4" x14ac:dyDescent="0.2">
      <c r="A110" s="20">
        <v>37086</v>
      </c>
      <c r="B110" s="10">
        <f>Model!$G$11/31</f>
        <v>0</v>
      </c>
      <c r="C110" s="10">
        <f t="shared" si="2"/>
        <v>-310000</v>
      </c>
      <c r="D110" s="2">
        <f>Model!$K$36*'Daily Volumes'!C110</f>
        <v>185.99999999999997</v>
      </c>
    </row>
    <row r="111" spans="1:4" x14ac:dyDescent="0.2">
      <c r="A111" s="20">
        <v>37087</v>
      </c>
      <c r="B111" s="10">
        <f>Model!$G$11/31</f>
        <v>0</v>
      </c>
      <c r="C111" s="10">
        <f t="shared" si="2"/>
        <v>-310000</v>
      </c>
      <c r="D111" s="2">
        <f>Model!$K$36*'Daily Volumes'!C111</f>
        <v>185.99999999999997</v>
      </c>
    </row>
    <row r="112" spans="1:4" x14ac:dyDescent="0.2">
      <c r="A112" s="20">
        <v>37088</v>
      </c>
      <c r="B112" s="10">
        <f>Model!$G$11/31</f>
        <v>0</v>
      </c>
      <c r="C112" s="10">
        <f t="shared" si="2"/>
        <v>-310000</v>
      </c>
      <c r="D112" s="2">
        <f>Model!$K$36*'Daily Volumes'!C112</f>
        <v>185.99999999999997</v>
      </c>
    </row>
    <row r="113" spans="1:4" x14ac:dyDescent="0.2">
      <c r="A113" s="20">
        <v>37089</v>
      </c>
      <c r="B113" s="10">
        <f>Model!$G$11/31</f>
        <v>0</v>
      </c>
      <c r="C113" s="10">
        <f t="shared" si="2"/>
        <v>-310000</v>
      </c>
      <c r="D113" s="2">
        <f>Model!$K$36*'Daily Volumes'!C113</f>
        <v>185.99999999999997</v>
      </c>
    </row>
    <row r="114" spans="1:4" x14ac:dyDescent="0.2">
      <c r="A114" s="20">
        <v>37090</v>
      </c>
      <c r="B114" s="10">
        <f>Model!$G$11/31</f>
        <v>0</v>
      </c>
      <c r="C114" s="10">
        <f t="shared" si="2"/>
        <v>-310000</v>
      </c>
      <c r="D114" s="2">
        <f>Model!$K$36*'Daily Volumes'!C114</f>
        <v>185.99999999999997</v>
      </c>
    </row>
    <row r="115" spans="1:4" x14ac:dyDescent="0.2">
      <c r="A115" s="20">
        <v>37091</v>
      </c>
      <c r="B115" s="10">
        <f>Model!$G$11/31</f>
        <v>0</v>
      </c>
      <c r="C115" s="10">
        <f t="shared" si="2"/>
        <v>-310000</v>
      </c>
      <c r="D115" s="2">
        <f>Model!$K$36*'Daily Volumes'!C115</f>
        <v>185.99999999999997</v>
      </c>
    </row>
    <row r="116" spans="1:4" x14ac:dyDescent="0.2">
      <c r="A116" s="20">
        <v>37092</v>
      </c>
      <c r="B116" s="10">
        <f>Model!$G$11/31</f>
        <v>0</v>
      </c>
      <c r="C116" s="10">
        <f t="shared" si="2"/>
        <v>-310000</v>
      </c>
      <c r="D116" s="2">
        <f>Model!$K$36*'Daily Volumes'!C116</f>
        <v>185.99999999999997</v>
      </c>
    </row>
    <row r="117" spans="1:4" x14ac:dyDescent="0.2">
      <c r="A117" s="20">
        <v>37093</v>
      </c>
      <c r="B117" s="10">
        <f>Model!$G$11/31</f>
        <v>0</v>
      </c>
      <c r="C117" s="10">
        <f t="shared" si="2"/>
        <v>-310000</v>
      </c>
      <c r="D117" s="2">
        <f>Model!$K$36*'Daily Volumes'!C117</f>
        <v>185.99999999999997</v>
      </c>
    </row>
    <row r="118" spans="1:4" x14ac:dyDescent="0.2">
      <c r="A118" s="20">
        <v>37094</v>
      </c>
      <c r="B118" s="10">
        <f>Model!$G$11/31</f>
        <v>0</v>
      </c>
      <c r="C118" s="10">
        <f t="shared" si="2"/>
        <v>-310000</v>
      </c>
      <c r="D118" s="2">
        <f>Model!$K$36*'Daily Volumes'!C118</f>
        <v>185.99999999999997</v>
      </c>
    </row>
    <row r="119" spans="1:4" x14ac:dyDescent="0.2">
      <c r="A119" s="20">
        <v>37095</v>
      </c>
      <c r="B119" s="10">
        <f>Model!$G$11/31</f>
        <v>0</v>
      </c>
      <c r="C119" s="10">
        <f t="shared" si="2"/>
        <v>-310000</v>
      </c>
      <c r="D119" s="2">
        <f>Model!$K$36*'Daily Volumes'!C119</f>
        <v>185.99999999999997</v>
      </c>
    </row>
    <row r="120" spans="1:4" x14ac:dyDescent="0.2">
      <c r="A120" s="20">
        <v>37096</v>
      </c>
      <c r="B120" s="10">
        <f>Model!$G$11/31</f>
        <v>0</v>
      </c>
      <c r="C120" s="10">
        <f t="shared" si="2"/>
        <v>-310000</v>
      </c>
      <c r="D120" s="2">
        <f>Model!$K$36*'Daily Volumes'!C120</f>
        <v>185.99999999999997</v>
      </c>
    </row>
    <row r="121" spans="1:4" x14ac:dyDescent="0.2">
      <c r="A121" s="20">
        <v>37097</v>
      </c>
      <c r="B121" s="10">
        <f>Model!$G$11/31</f>
        <v>0</v>
      </c>
      <c r="C121" s="10">
        <f t="shared" si="2"/>
        <v>-310000</v>
      </c>
      <c r="D121" s="2">
        <f>Model!$K$36*'Daily Volumes'!C121</f>
        <v>185.99999999999997</v>
      </c>
    </row>
    <row r="122" spans="1:4" x14ac:dyDescent="0.2">
      <c r="A122" s="20">
        <v>37098</v>
      </c>
      <c r="B122" s="10">
        <f>Model!$G$11/31</f>
        <v>0</v>
      </c>
      <c r="C122" s="10">
        <f t="shared" si="2"/>
        <v>-310000</v>
      </c>
      <c r="D122" s="2">
        <f>Model!$K$36*'Daily Volumes'!C122</f>
        <v>185.99999999999997</v>
      </c>
    </row>
    <row r="123" spans="1:4" x14ac:dyDescent="0.2">
      <c r="A123" s="20">
        <v>37099</v>
      </c>
      <c r="B123" s="10">
        <f>Model!$G$11/31</f>
        <v>0</v>
      </c>
      <c r="C123" s="10">
        <f t="shared" si="2"/>
        <v>-310000</v>
      </c>
      <c r="D123" s="2">
        <f>Model!$K$36*'Daily Volumes'!C123</f>
        <v>185.99999999999997</v>
      </c>
    </row>
    <row r="124" spans="1:4" x14ac:dyDescent="0.2">
      <c r="A124" s="20">
        <v>37100</v>
      </c>
      <c r="B124" s="10">
        <f>Model!$G$11/31</f>
        <v>0</v>
      </c>
      <c r="C124" s="10">
        <f t="shared" si="2"/>
        <v>-310000</v>
      </c>
      <c r="D124" s="2">
        <f>Model!$K$36*'Daily Volumes'!C124</f>
        <v>185.99999999999997</v>
      </c>
    </row>
    <row r="125" spans="1:4" x14ac:dyDescent="0.2">
      <c r="A125" s="20">
        <v>37101</v>
      </c>
      <c r="B125" s="10">
        <f>Model!$G$11/31</f>
        <v>0</v>
      </c>
      <c r="C125" s="10">
        <f t="shared" si="2"/>
        <v>-310000</v>
      </c>
      <c r="D125" s="2">
        <f>Model!$K$36*'Daily Volumes'!C125</f>
        <v>185.99999999999997</v>
      </c>
    </row>
    <row r="126" spans="1:4" x14ac:dyDescent="0.2">
      <c r="A126" s="20">
        <v>37102</v>
      </c>
      <c r="B126" s="10">
        <f>Model!$G$11/31</f>
        <v>0</v>
      </c>
      <c r="C126" s="10">
        <f t="shared" si="2"/>
        <v>-310000</v>
      </c>
      <c r="D126" s="2">
        <f>Model!$K$36*'Daily Volumes'!C126</f>
        <v>185.99999999999997</v>
      </c>
    </row>
    <row r="127" spans="1:4" x14ac:dyDescent="0.2">
      <c r="A127" s="20">
        <v>37103</v>
      </c>
      <c r="B127" s="10">
        <f>Model!$G$11/31</f>
        <v>0</v>
      </c>
      <c r="C127" s="10">
        <f t="shared" si="2"/>
        <v>-310000</v>
      </c>
      <c r="D127" s="2">
        <f>Model!$K$36*'Daily Volumes'!C127</f>
        <v>185.99999999999997</v>
      </c>
    </row>
    <row r="128" spans="1:4" x14ac:dyDescent="0.2">
      <c r="A128" s="20">
        <v>37104</v>
      </c>
      <c r="B128" s="10">
        <f>Model!$G$12/31</f>
        <v>0</v>
      </c>
      <c r="C128" s="10">
        <f t="shared" si="2"/>
        <v>-310000</v>
      </c>
      <c r="D128" s="2">
        <f>Model!$K$36*'Daily Volumes'!C128</f>
        <v>185.99999999999997</v>
      </c>
    </row>
    <row r="129" spans="1:4" x14ac:dyDescent="0.2">
      <c r="A129" s="20">
        <v>37105</v>
      </c>
      <c r="B129" s="10">
        <f>Model!$G$12/31</f>
        <v>0</v>
      </c>
      <c r="C129" s="10">
        <f t="shared" si="2"/>
        <v>-310000</v>
      </c>
      <c r="D129" s="2">
        <f>Model!$K$36*'Daily Volumes'!C129</f>
        <v>185.99999999999997</v>
      </c>
    </row>
    <row r="130" spans="1:4" x14ac:dyDescent="0.2">
      <c r="A130" s="20">
        <v>37106</v>
      </c>
      <c r="B130" s="10">
        <f>Model!$G$12/31</f>
        <v>0</v>
      </c>
      <c r="C130" s="10">
        <f t="shared" si="2"/>
        <v>-310000</v>
      </c>
      <c r="D130" s="2">
        <f>Model!$K$36*'Daily Volumes'!C130</f>
        <v>185.99999999999997</v>
      </c>
    </row>
    <row r="131" spans="1:4" x14ac:dyDescent="0.2">
      <c r="A131" s="20">
        <v>37107</v>
      </c>
      <c r="B131" s="10">
        <f>Model!$G$12/31</f>
        <v>0</v>
      </c>
      <c r="C131" s="10">
        <f t="shared" si="2"/>
        <v>-310000</v>
      </c>
      <c r="D131" s="2">
        <f>Model!$K$36*'Daily Volumes'!C131</f>
        <v>185.99999999999997</v>
      </c>
    </row>
    <row r="132" spans="1:4" x14ac:dyDescent="0.2">
      <c r="A132" s="20">
        <v>37108</v>
      </c>
      <c r="B132" s="10">
        <f>Model!$G$12/31</f>
        <v>0</v>
      </c>
      <c r="C132" s="10">
        <f t="shared" si="2"/>
        <v>-310000</v>
      </c>
      <c r="D132" s="2">
        <f>Model!$K$36*'Daily Volumes'!C132</f>
        <v>185.99999999999997</v>
      </c>
    </row>
    <row r="133" spans="1:4" x14ac:dyDescent="0.2">
      <c r="A133" s="20">
        <v>37109</v>
      </c>
      <c r="B133" s="10">
        <f>Model!$G$12/31</f>
        <v>0</v>
      </c>
      <c r="C133" s="10">
        <f t="shared" si="2"/>
        <v>-310000</v>
      </c>
      <c r="D133" s="2">
        <f>Model!$K$36*'Daily Volumes'!C133</f>
        <v>185.99999999999997</v>
      </c>
    </row>
    <row r="134" spans="1:4" x14ac:dyDescent="0.2">
      <c r="A134" s="20">
        <v>37110</v>
      </c>
      <c r="B134" s="10">
        <f>Model!$G$12/31</f>
        <v>0</v>
      </c>
      <c r="C134" s="10">
        <f t="shared" si="2"/>
        <v>-310000</v>
      </c>
      <c r="D134" s="2">
        <f>Model!$K$36*'Daily Volumes'!C134</f>
        <v>185.99999999999997</v>
      </c>
    </row>
    <row r="135" spans="1:4" x14ac:dyDescent="0.2">
      <c r="A135" s="20">
        <v>37111</v>
      </c>
      <c r="B135" s="10">
        <f>Model!$G$12/31</f>
        <v>0</v>
      </c>
      <c r="C135" s="10">
        <f t="shared" si="2"/>
        <v>-310000</v>
      </c>
      <c r="D135" s="2">
        <f>Model!$K$36*'Daily Volumes'!C135</f>
        <v>185.99999999999997</v>
      </c>
    </row>
    <row r="136" spans="1:4" x14ac:dyDescent="0.2">
      <c r="A136" s="20">
        <v>37112</v>
      </c>
      <c r="B136" s="10">
        <f>Model!$G$12/31</f>
        <v>0</v>
      </c>
      <c r="C136" s="10">
        <f t="shared" si="2"/>
        <v>-310000</v>
      </c>
      <c r="D136" s="2">
        <f>Model!$K$36*'Daily Volumes'!C136</f>
        <v>185.99999999999997</v>
      </c>
    </row>
    <row r="137" spans="1:4" x14ac:dyDescent="0.2">
      <c r="A137" s="20">
        <v>37113</v>
      </c>
      <c r="B137" s="10">
        <f>Model!$G$12/31</f>
        <v>0</v>
      </c>
      <c r="C137" s="10">
        <f t="shared" si="2"/>
        <v>-310000</v>
      </c>
      <c r="D137" s="2">
        <f>Model!$K$36*'Daily Volumes'!C137</f>
        <v>185.99999999999997</v>
      </c>
    </row>
    <row r="138" spans="1:4" x14ac:dyDescent="0.2">
      <c r="A138" s="20">
        <v>37114</v>
      </c>
      <c r="B138" s="10">
        <f>Model!$G$12/31</f>
        <v>0</v>
      </c>
      <c r="C138" s="10">
        <f t="shared" si="2"/>
        <v>-310000</v>
      </c>
      <c r="D138" s="2">
        <f>Model!$K$36*'Daily Volumes'!C138</f>
        <v>185.99999999999997</v>
      </c>
    </row>
    <row r="139" spans="1:4" x14ac:dyDescent="0.2">
      <c r="A139" s="20">
        <v>37115</v>
      </c>
      <c r="B139" s="10">
        <f>Model!$G$12/31</f>
        <v>0</v>
      </c>
      <c r="C139" s="10">
        <f t="shared" si="2"/>
        <v>-310000</v>
      </c>
      <c r="D139" s="2">
        <f>Model!$K$36*'Daily Volumes'!C139</f>
        <v>185.99999999999997</v>
      </c>
    </row>
    <row r="140" spans="1:4" x14ac:dyDescent="0.2">
      <c r="A140" s="20">
        <v>37116</v>
      </c>
      <c r="B140" s="10">
        <f>Model!$G$12/31</f>
        <v>0</v>
      </c>
      <c r="C140" s="10">
        <f t="shared" si="2"/>
        <v>-310000</v>
      </c>
      <c r="D140" s="2">
        <f>Model!$K$36*'Daily Volumes'!C140</f>
        <v>185.99999999999997</v>
      </c>
    </row>
    <row r="141" spans="1:4" x14ac:dyDescent="0.2">
      <c r="A141" s="20">
        <v>37117</v>
      </c>
      <c r="B141" s="10">
        <f>Model!$G$12/31</f>
        <v>0</v>
      </c>
      <c r="C141" s="10">
        <f t="shared" si="2"/>
        <v>-310000</v>
      </c>
      <c r="D141" s="2">
        <f>Model!$K$36*'Daily Volumes'!C141</f>
        <v>185.99999999999997</v>
      </c>
    </row>
    <row r="142" spans="1:4" x14ac:dyDescent="0.2">
      <c r="A142" s="20">
        <v>37118</v>
      </c>
      <c r="B142" s="10">
        <f>Model!$G$12/31</f>
        <v>0</v>
      </c>
      <c r="C142" s="10">
        <f t="shared" si="2"/>
        <v>-310000</v>
      </c>
      <c r="D142" s="2">
        <f>Model!$K$36*'Daily Volumes'!C142</f>
        <v>185.99999999999997</v>
      </c>
    </row>
    <row r="143" spans="1:4" x14ac:dyDescent="0.2">
      <c r="A143" s="20">
        <v>37119</v>
      </c>
      <c r="B143" s="10">
        <f>Model!$G$12/31</f>
        <v>0</v>
      </c>
      <c r="C143" s="10">
        <f t="shared" si="2"/>
        <v>-310000</v>
      </c>
      <c r="D143" s="2">
        <f>Model!$K$36*'Daily Volumes'!C143</f>
        <v>185.99999999999997</v>
      </c>
    </row>
    <row r="144" spans="1:4" x14ac:dyDescent="0.2">
      <c r="A144" s="20">
        <v>37120</v>
      </c>
      <c r="B144" s="10">
        <f>Model!$G$12/31</f>
        <v>0</v>
      </c>
      <c r="C144" s="10">
        <f t="shared" si="2"/>
        <v>-310000</v>
      </c>
      <c r="D144" s="2">
        <f>Model!$K$36*'Daily Volumes'!C144</f>
        <v>185.99999999999997</v>
      </c>
    </row>
    <row r="145" spans="1:4" x14ac:dyDescent="0.2">
      <c r="A145" s="20">
        <v>37121</v>
      </c>
      <c r="B145" s="10">
        <f>Model!$G$12/31</f>
        <v>0</v>
      </c>
      <c r="C145" s="10">
        <f t="shared" si="2"/>
        <v>-310000</v>
      </c>
      <c r="D145" s="2">
        <f>Model!$K$36*'Daily Volumes'!C145</f>
        <v>185.99999999999997</v>
      </c>
    </row>
    <row r="146" spans="1:4" x14ac:dyDescent="0.2">
      <c r="A146" s="20">
        <v>37122</v>
      </c>
      <c r="B146" s="10">
        <f>Model!$G$12/31</f>
        <v>0</v>
      </c>
      <c r="C146" s="10">
        <f t="shared" si="2"/>
        <v>-310000</v>
      </c>
      <c r="D146" s="2">
        <f>Model!$K$36*'Daily Volumes'!C146</f>
        <v>185.99999999999997</v>
      </c>
    </row>
    <row r="147" spans="1:4" x14ac:dyDescent="0.2">
      <c r="A147" s="20">
        <v>37123</v>
      </c>
      <c r="B147" s="10">
        <f>Model!$G$12/31</f>
        <v>0</v>
      </c>
      <c r="C147" s="10">
        <f t="shared" si="2"/>
        <v>-310000</v>
      </c>
      <c r="D147" s="2">
        <f>Model!$K$36*'Daily Volumes'!C147</f>
        <v>185.99999999999997</v>
      </c>
    </row>
    <row r="148" spans="1:4" x14ac:dyDescent="0.2">
      <c r="A148" s="20">
        <v>37124</v>
      </c>
      <c r="B148" s="10">
        <f>Model!$G$12/31</f>
        <v>0</v>
      </c>
      <c r="C148" s="10">
        <f t="shared" si="2"/>
        <v>-310000</v>
      </c>
      <c r="D148" s="2">
        <f>Model!$K$36*'Daily Volumes'!C148</f>
        <v>185.99999999999997</v>
      </c>
    </row>
    <row r="149" spans="1:4" x14ac:dyDescent="0.2">
      <c r="A149" s="20">
        <v>37125</v>
      </c>
      <c r="B149" s="10">
        <f>Model!$G$12/31</f>
        <v>0</v>
      </c>
      <c r="C149" s="10">
        <f t="shared" si="2"/>
        <v>-310000</v>
      </c>
      <c r="D149" s="2">
        <f>Model!$K$36*'Daily Volumes'!C149</f>
        <v>185.99999999999997</v>
      </c>
    </row>
    <row r="150" spans="1:4" x14ac:dyDescent="0.2">
      <c r="A150" s="20">
        <v>37126</v>
      </c>
      <c r="B150" s="10">
        <f>Model!$G$12/31</f>
        <v>0</v>
      </c>
      <c r="C150" s="10">
        <f t="shared" si="2"/>
        <v>-310000</v>
      </c>
      <c r="D150" s="2">
        <f>Model!$K$36*'Daily Volumes'!C150</f>
        <v>185.99999999999997</v>
      </c>
    </row>
    <row r="151" spans="1:4" x14ac:dyDescent="0.2">
      <c r="A151" s="20">
        <v>37127</v>
      </c>
      <c r="B151" s="10">
        <f>Model!$G$12/31</f>
        <v>0</v>
      </c>
      <c r="C151" s="10">
        <f t="shared" si="2"/>
        <v>-310000</v>
      </c>
      <c r="D151" s="2">
        <f>Model!$K$36*'Daily Volumes'!C151</f>
        <v>185.99999999999997</v>
      </c>
    </row>
    <row r="152" spans="1:4" x14ac:dyDescent="0.2">
      <c r="A152" s="20">
        <v>37128</v>
      </c>
      <c r="B152" s="10">
        <f>Model!$G$12/31</f>
        <v>0</v>
      </c>
      <c r="C152" s="10">
        <f t="shared" si="2"/>
        <v>-310000</v>
      </c>
      <c r="D152" s="2">
        <f>Model!$K$36*'Daily Volumes'!C152</f>
        <v>185.99999999999997</v>
      </c>
    </row>
    <row r="153" spans="1:4" x14ac:dyDescent="0.2">
      <c r="A153" s="20">
        <v>37129</v>
      </c>
      <c r="B153" s="10">
        <f>Model!$G$12/31</f>
        <v>0</v>
      </c>
      <c r="C153" s="10">
        <f t="shared" si="2"/>
        <v>-310000</v>
      </c>
      <c r="D153" s="2">
        <f>Model!$K$36*'Daily Volumes'!C153</f>
        <v>185.99999999999997</v>
      </c>
    </row>
    <row r="154" spans="1:4" x14ac:dyDescent="0.2">
      <c r="A154" s="20">
        <v>37130</v>
      </c>
      <c r="B154" s="10">
        <f>Model!$G$12/31</f>
        <v>0</v>
      </c>
      <c r="C154" s="10">
        <f t="shared" si="2"/>
        <v>-310000</v>
      </c>
      <c r="D154" s="2">
        <f>Model!$K$36*'Daily Volumes'!C154</f>
        <v>185.99999999999997</v>
      </c>
    </row>
    <row r="155" spans="1:4" x14ac:dyDescent="0.2">
      <c r="A155" s="20">
        <v>37131</v>
      </c>
      <c r="B155" s="10">
        <f>Model!$G$12/31</f>
        <v>0</v>
      </c>
      <c r="C155" s="10">
        <f t="shared" si="2"/>
        <v>-310000</v>
      </c>
      <c r="D155" s="2">
        <f>Model!$K$36*'Daily Volumes'!C155</f>
        <v>185.99999999999997</v>
      </c>
    </row>
    <row r="156" spans="1:4" x14ac:dyDescent="0.2">
      <c r="A156" s="20">
        <v>37132</v>
      </c>
      <c r="B156" s="10">
        <f>Model!$G$12/31</f>
        <v>0</v>
      </c>
      <c r="C156" s="10">
        <f t="shared" si="2"/>
        <v>-310000</v>
      </c>
      <c r="D156" s="2">
        <f>Model!$K$36*'Daily Volumes'!C156</f>
        <v>185.99999999999997</v>
      </c>
    </row>
    <row r="157" spans="1:4" x14ac:dyDescent="0.2">
      <c r="A157" s="20">
        <v>37133</v>
      </c>
      <c r="B157" s="10">
        <f>Model!$G$12/31</f>
        <v>0</v>
      </c>
      <c r="C157" s="10">
        <f t="shared" si="2"/>
        <v>-310000</v>
      </c>
      <c r="D157" s="2">
        <f>Model!$K$36*'Daily Volumes'!C157</f>
        <v>185.99999999999997</v>
      </c>
    </row>
    <row r="158" spans="1:4" x14ac:dyDescent="0.2">
      <c r="A158" s="20">
        <v>37134</v>
      </c>
      <c r="B158" s="10">
        <f>Model!$G$12/31</f>
        <v>0</v>
      </c>
      <c r="C158" s="10">
        <f t="shared" si="2"/>
        <v>-310000</v>
      </c>
      <c r="D158" s="2">
        <f>Model!$K$36*'Daily Volumes'!C158</f>
        <v>185.99999999999997</v>
      </c>
    </row>
    <row r="159" spans="1:4" x14ac:dyDescent="0.2">
      <c r="A159" s="20">
        <v>37135</v>
      </c>
      <c r="B159" s="10">
        <f>Model!$G$13/30</f>
        <v>0</v>
      </c>
      <c r="C159" s="10">
        <f t="shared" si="2"/>
        <v>-310000</v>
      </c>
      <c r="D159" s="2">
        <f>Model!$K$36*'Daily Volumes'!C159</f>
        <v>185.99999999999997</v>
      </c>
    </row>
    <row r="160" spans="1:4" x14ac:dyDescent="0.2">
      <c r="A160" s="20">
        <v>37136</v>
      </c>
      <c r="B160" s="10">
        <f>Model!$G$13/30</f>
        <v>0</v>
      </c>
      <c r="C160" s="10">
        <f t="shared" si="2"/>
        <v>-310000</v>
      </c>
      <c r="D160" s="2">
        <f>Model!$K$36*'Daily Volumes'!C160</f>
        <v>185.99999999999997</v>
      </c>
    </row>
    <row r="161" spans="1:4" x14ac:dyDescent="0.2">
      <c r="A161" s="20">
        <v>37137</v>
      </c>
      <c r="B161" s="10">
        <f>Model!$G$13/30</f>
        <v>0</v>
      </c>
      <c r="C161" s="10">
        <f t="shared" si="2"/>
        <v>-310000</v>
      </c>
      <c r="D161" s="2">
        <f>Model!$K$36*'Daily Volumes'!C161</f>
        <v>185.99999999999997</v>
      </c>
    </row>
    <row r="162" spans="1:4" x14ac:dyDescent="0.2">
      <c r="A162" s="20">
        <v>37138</v>
      </c>
      <c r="B162" s="10">
        <f>Model!$G$13/30</f>
        <v>0</v>
      </c>
      <c r="C162" s="10">
        <f t="shared" si="2"/>
        <v>-310000</v>
      </c>
      <c r="D162" s="2">
        <f>Model!$K$36*'Daily Volumes'!C162</f>
        <v>185.99999999999997</v>
      </c>
    </row>
    <row r="163" spans="1:4" x14ac:dyDescent="0.2">
      <c r="A163" s="20">
        <v>37139</v>
      </c>
      <c r="B163" s="10">
        <f>Model!$G$13/30</f>
        <v>0</v>
      </c>
      <c r="C163" s="10">
        <f t="shared" si="2"/>
        <v>-310000</v>
      </c>
      <c r="D163" s="2">
        <f>Model!$K$36*'Daily Volumes'!C163</f>
        <v>185.99999999999997</v>
      </c>
    </row>
    <row r="164" spans="1:4" x14ac:dyDescent="0.2">
      <c r="A164" s="20">
        <v>37140</v>
      </c>
      <c r="B164" s="10">
        <f>Model!$G$13/30</f>
        <v>0</v>
      </c>
      <c r="C164" s="10">
        <f t="shared" si="2"/>
        <v>-310000</v>
      </c>
      <c r="D164" s="2">
        <f>Model!$K$36*'Daily Volumes'!C164</f>
        <v>185.99999999999997</v>
      </c>
    </row>
    <row r="165" spans="1:4" x14ac:dyDescent="0.2">
      <c r="A165" s="20">
        <v>37141</v>
      </c>
      <c r="B165" s="10">
        <f>Model!$G$13/30</f>
        <v>0</v>
      </c>
      <c r="C165" s="10">
        <f t="shared" si="2"/>
        <v>-310000</v>
      </c>
      <c r="D165" s="2">
        <f>Model!$K$36*'Daily Volumes'!C165</f>
        <v>185.99999999999997</v>
      </c>
    </row>
    <row r="166" spans="1:4" x14ac:dyDescent="0.2">
      <c r="A166" s="20">
        <v>37142</v>
      </c>
      <c r="B166" s="10">
        <f>Model!$G$13/30</f>
        <v>0</v>
      </c>
      <c r="C166" s="10">
        <f t="shared" si="2"/>
        <v>-310000</v>
      </c>
      <c r="D166" s="2">
        <f>Model!$K$36*'Daily Volumes'!C166</f>
        <v>185.99999999999997</v>
      </c>
    </row>
    <row r="167" spans="1:4" x14ac:dyDescent="0.2">
      <c r="A167" s="20">
        <v>37143</v>
      </c>
      <c r="B167" s="10">
        <f>Model!$G$13/30</f>
        <v>0</v>
      </c>
      <c r="C167" s="10">
        <f t="shared" si="2"/>
        <v>-310000</v>
      </c>
      <c r="D167" s="2">
        <f>Model!$K$36*'Daily Volumes'!C167</f>
        <v>185.99999999999997</v>
      </c>
    </row>
    <row r="168" spans="1:4" x14ac:dyDescent="0.2">
      <c r="A168" s="20">
        <v>37144</v>
      </c>
      <c r="B168" s="10">
        <f>Model!$G$13/30</f>
        <v>0</v>
      </c>
      <c r="C168" s="10">
        <f t="shared" si="2"/>
        <v>-310000</v>
      </c>
      <c r="D168" s="2">
        <f>Model!$K$36*'Daily Volumes'!C168</f>
        <v>185.99999999999997</v>
      </c>
    </row>
    <row r="169" spans="1:4" x14ac:dyDescent="0.2">
      <c r="A169" s="20">
        <v>37145</v>
      </c>
      <c r="B169" s="10">
        <f>Model!$G$13/30</f>
        <v>0</v>
      </c>
      <c r="C169" s="10">
        <f t="shared" ref="C169:C232" si="3">C168+B169</f>
        <v>-310000</v>
      </c>
      <c r="D169" s="2">
        <f>Model!$K$36*'Daily Volumes'!C169</f>
        <v>185.99999999999997</v>
      </c>
    </row>
    <row r="170" spans="1:4" x14ac:dyDescent="0.2">
      <c r="A170" s="20">
        <v>37146</v>
      </c>
      <c r="B170" s="10">
        <f>Model!$G$13/30</f>
        <v>0</v>
      </c>
      <c r="C170" s="10">
        <f t="shared" si="3"/>
        <v>-310000</v>
      </c>
      <c r="D170" s="2">
        <f>Model!$K$36*'Daily Volumes'!C170</f>
        <v>185.99999999999997</v>
      </c>
    </row>
    <row r="171" spans="1:4" x14ac:dyDescent="0.2">
      <c r="A171" s="20">
        <v>37147</v>
      </c>
      <c r="B171" s="10">
        <f>Model!$G$13/30</f>
        <v>0</v>
      </c>
      <c r="C171" s="10">
        <f t="shared" si="3"/>
        <v>-310000</v>
      </c>
      <c r="D171" s="2">
        <f>Model!$K$36*'Daily Volumes'!C171</f>
        <v>185.99999999999997</v>
      </c>
    </row>
    <row r="172" spans="1:4" x14ac:dyDescent="0.2">
      <c r="A172" s="20">
        <v>37148</v>
      </c>
      <c r="B172" s="10">
        <f>Model!$G$13/30</f>
        <v>0</v>
      </c>
      <c r="C172" s="10">
        <f t="shared" si="3"/>
        <v>-310000</v>
      </c>
      <c r="D172" s="2">
        <f>Model!$K$36*'Daily Volumes'!C172</f>
        <v>185.99999999999997</v>
      </c>
    </row>
    <row r="173" spans="1:4" x14ac:dyDescent="0.2">
      <c r="A173" s="20">
        <v>37149</v>
      </c>
      <c r="B173" s="10">
        <f>Model!$G$13/30</f>
        <v>0</v>
      </c>
      <c r="C173" s="10">
        <f t="shared" si="3"/>
        <v>-310000</v>
      </c>
      <c r="D173" s="2">
        <f>Model!$K$36*'Daily Volumes'!C173</f>
        <v>185.99999999999997</v>
      </c>
    </row>
    <row r="174" spans="1:4" x14ac:dyDescent="0.2">
      <c r="A174" s="20">
        <v>37150</v>
      </c>
      <c r="B174" s="10">
        <f>Model!$G$13/30</f>
        <v>0</v>
      </c>
      <c r="C174" s="10">
        <f t="shared" si="3"/>
        <v>-310000</v>
      </c>
      <c r="D174" s="2">
        <f>Model!$K$36*'Daily Volumes'!C174</f>
        <v>185.99999999999997</v>
      </c>
    </row>
    <row r="175" spans="1:4" x14ac:dyDescent="0.2">
      <c r="A175" s="20">
        <v>37151</v>
      </c>
      <c r="B175" s="10">
        <f>Model!$G$13/30</f>
        <v>0</v>
      </c>
      <c r="C175" s="10">
        <f t="shared" si="3"/>
        <v>-310000</v>
      </c>
      <c r="D175" s="2">
        <f>Model!$K$36*'Daily Volumes'!C175</f>
        <v>185.99999999999997</v>
      </c>
    </row>
    <row r="176" spans="1:4" x14ac:dyDescent="0.2">
      <c r="A176" s="20">
        <v>37152</v>
      </c>
      <c r="B176" s="10">
        <f>Model!$G$13/30</f>
        <v>0</v>
      </c>
      <c r="C176" s="10">
        <f t="shared" si="3"/>
        <v>-310000</v>
      </c>
      <c r="D176" s="2">
        <f>Model!$K$36*'Daily Volumes'!C176</f>
        <v>185.99999999999997</v>
      </c>
    </row>
    <row r="177" spans="1:4" x14ac:dyDescent="0.2">
      <c r="A177" s="20">
        <v>37153</v>
      </c>
      <c r="B177" s="10">
        <f>Model!$G$13/30</f>
        <v>0</v>
      </c>
      <c r="C177" s="10">
        <f t="shared" si="3"/>
        <v>-310000</v>
      </c>
      <c r="D177" s="2">
        <f>Model!$K$36*'Daily Volumes'!C177</f>
        <v>185.99999999999997</v>
      </c>
    </row>
    <row r="178" spans="1:4" x14ac:dyDescent="0.2">
      <c r="A178" s="20">
        <v>37154</v>
      </c>
      <c r="B178" s="10">
        <f>Model!$G$13/30</f>
        <v>0</v>
      </c>
      <c r="C178" s="10">
        <f t="shared" si="3"/>
        <v>-310000</v>
      </c>
      <c r="D178" s="2">
        <f>Model!$K$36*'Daily Volumes'!C178</f>
        <v>185.99999999999997</v>
      </c>
    </row>
    <row r="179" spans="1:4" x14ac:dyDescent="0.2">
      <c r="A179" s="20">
        <v>37155</v>
      </c>
      <c r="B179" s="10">
        <f>Model!$G$13/30</f>
        <v>0</v>
      </c>
      <c r="C179" s="10">
        <f t="shared" si="3"/>
        <v>-310000</v>
      </c>
      <c r="D179" s="2">
        <f>Model!$K$36*'Daily Volumes'!C179</f>
        <v>185.99999999999997</v>
      </c>
    </row>
    <row r="180" spans="1:4" x14ac:dyDescent="0.2">
      <c r="A180" s="20">
        <v>37156</v>
      </c>
      <c r="B180" s="10">
        <f>Model!$G$13/30</f>
        <v>0</v>
      </c>
      <c r="C180" s="10">
        <f t="shared" si="3"/>
        <v>-310000</v>
      </c>
      <c r="D180" s="2">
        <f>Model!$K$36*'Daily Volumes'!C180</f>
        <v>185.99999999999997</v>
      </c>
    </row>
    <row r="181" spans="1:4" x14ac:dyDescent="0.2">
      <c r="A181" s="20">
        <v>37157</v>
      </c>
      <c r="B181" s="10">
        <f>Model!$G$13/30</f>
        <v>0</v>
      </c>
      <c r="C181" s="10">
        <f t="shared" si="3"/>
        <v>-310000</v>
      </c>
      <c r="D181" s="2">
        <f>Model!$K$36*'Daily Volumes'!C181</f>
        <v>185.99999999999997</v>
      </c>
    </row>
    <row r="182" spans="1:4" x14ac:dyDescent="0.2">
      <c r="A182" s="20">
        <v>37158</v>
      </c>
      <c r="B182" s="10">
        <f>Model!$G$13/30</f>
        <v>0</v>
      </c>
      <c r="C182" s="10">
        <f t="shared" si="3"/>
        <v>-310000</v>
      </c>
      <c r="D182" s="2">
        <f>Model!$K$36*'Daily Volumes'!C182</f>
        <v>185.99999999999997</v>
      </c>
    </row>
    <row r="183" spans="1:4" x14ac:dyDescent="0.2">
      <c r="A183" s="20">
        <v>37159</v>
      </c>
      <c r="B183" s="10">
        <f>Model!$G$13/30</f>
        <v>0</v>
      </c>
      <c r="C183" s="10">
        <f t="shared" si="3"/>
        <v>-310000</v>
      </c>
      <c r="D183" s="2">
        <f>Model!$K$36*'Daily Volumes'!C183</f>
        <v>185.99999999999997</v>
      </c>
    </row>
    <row r="184" spans="1:4" x14ac:dyDescent="0.2">
      <c r="A184" s="20">
        <v>37160</v>
      </c>
      <c r="B184" s="10">
        <f>Model!$G$13/30</f>
        <v>0</v>
      </c>
      <c r="C184" s="10">
        <f t="shared" si="3"/>
        <v>-310000</v>
      </c>
      <c r="D184" s="2">
        <f>Model!$K$36*'Daily Volumes'!C184</f>
        <v>185.99999999999997</v>
      </c>
    </row>
    <row r="185" spans="1:4" x14ac:dyDescent="0.2">
      <c r="A185" s="20">
        <v>37161</v>
      </c>
      <c r="B185" s="10">
        <f>Model!$G$13/30</f>
        <v>0</v>
      </c>
      <c r="C185" s="10">
        <f t="shared" si="3"/>
        <v>-310000</v>
      </c>
      <c r="D185" s="2">
        <f>Model!$K$36*'Daily Volumes'!C185</f>
        <v>185.99999999999997</v>
      </c>
    </row>
    <row r="186" spans="1:4" x14ac:dyDescent="0.2">
      <c r="A186" s="20">
        <v>37162</v>
      </c>
      <c r="B186" s="10">
        <f>Model!$G$13/30</f>
        <v>0</v>
      </c>
      <c r="C186" s="10">
        <f t="shared" si="3"/>
        <v>-310000</v>
      </c>
      <c r="D186" s="2">
        <f>Model!$K$36*'Daily Volumes'!C186</f>
        <v>185.99999999999997</v>
      </c>
    </row>
    <row r="187" spans="1:4" x14ac:dyDescent="0.2">
      <c r="A187" s="20">
        <v>37163</v>
      </c>
      <c r="B187" s="10">
        <f>Model!$G$13/30</f>
        <v>0</v>
      </c>
      <c r="C187" s="10">
        <f t="shared" si="3"/>
        <v>-310000</v>
      </c>
      <c r="D187" s="2">
        <f>Model!$K$36*'Daily Volumes'!C187</f>
        <v>185.99999999999997</v>
      </c>
    </row>
    <row r="188" spans="1:4" x14ac:dyDescent="0.2">
      <c r="A188" s="20">
        <v>37164</v>
      </c>
      <c r="B188" s="10">
        <f>Model!$G$13/30</f>
        <v>0</v>
      </c>
      <c r="C188" s="10">
        <f t="shared" si="3"/>
        <v>-310000</v>
      </c>
      <c r="D188" s="2">
        <f>Model!$K$36*'Daily Volumes'!C188</f>
        <v>185.99999999999997</v>
      </c>
    </row>
    <row r="189" spans="1:4" x14ac:dyDescent="0.2">
      <c r="A189" s="20">
        <v>37165</v>
      </c>
      <c r="B189" s="10">
        <f>Model!$G$14/31</f>
        <v>0</v>
      </c>
      <c r="C189" s="10">
        <f t="shared" si="3"/>
        <v>-310000</v>
      </c>
      <c r="D189" s="2">
        <f>Model!$K$36*'Daily Volumes'!C189</f>
        <v>185.99999999999997</v>
      </c>
    </row>
    <row r="190" spans="1:4" x14ac:dyDescent="0.2">
      <c r="A190" s="20">
        <v>37166</v>
      </c>
      <c r="B190" s="10">
        <f>Model!$G$14/31</f>
        <v>0</v>
      </c>
      <c r="C190" s="10">
        <f t="shared" si="3"/>
        <v>-310000</v>
      </c>
      <c r="D190" s="2">
        <f>Model!$K$36*'Daily Volumes'!C190</f>
        <v>185.99999999999997</v>
      </c>
    </row>
    <row r="191" spans="1:4" x14ac:dyDescent="0.2">
      <c r="A191" s="20">
        <v>37167</v>
      </c>
      <c r="B191" s="10">
        <f>Model!$G$14/31</f>
        <v>0</v>
      </c>
      <c r="C191" s="10">
        <f t="shared" si="3"/>
        <v>-310000</v>
      </c>
      <c r="D191" s="2">
        <f>Model!$K$36*'Daily Volumes'!C191</f>
        <v>185.99999999999997</v>
      </c>
    </row>
    <row r="192" spans="1:4" x14ac:dyDescent="0.2">
      <c r="A192" s="20">
        <v>37168</v>
      </c>
      <c r="B192" s="10">
        <f>Model!$G$14/31</f>
        <v>0</v>
      </c>
      <c r="C192" s="10">
        <f t="shared" si="3"/>
        <v>-310000</v>
      </c>
      <c r="D192" s="2">
        <f>Model!$K$36*'Daily Volumes'!C192</f>
        <v>185.99999999999997</v>
      </c>
    </row>
    <row r="193" spans="1:4" x14ac:dyDescent="0.2">
      <c r="A193" s="20">
        <v>37169</v>
      </c>
      <c r="B193" s="10">
        <f>Model!$G$14/31</f>
        <v>0</v>
      </c>
      <c r="C193" s="10">
        <f t="shared" si="3"/>
        <v>-310000</v>
      </c>
      <c r="D193" s="2">
        <f>Model!$K$36*'Daily Volumes'!C193</f>
        <v>185.99999999999997</v>
      </c>
    </row>
    <row r="194" spans="1:4" x14ac:dyDescent="0.2">
      <c r="A194" s="20">
        <v>37170</v>
      </c>
      <c r="B194" s="10">
        <f>Model!$G$14/31</f>
        <v>0</v>
      </c>
      <c r="C194" s="10">
        <f t="shared" si="3"/>
        <v>-310000</v>
      </c>
      <c r="D194" s="2">
        <f>Model!$K$36*'Daily Volumes'!C194</f>
        <v>185.99999999999997</v>
      </c>
    </row>
    <row r="195" spans="1:4" x14ac:dyDescent="0.2">
      <c r="A195" s="20">
        <v>37171</v>
      </c>
      <c r="B195" s="10">
        <f>Model!$G$14/31</f>
        <v>0</v>
      </c>
      <c r="C195" s="10">
        <f t="shared" si="3"/>
        <v>-310000</v>
      </c>
      <c r="D195" s="2">
        <f>Model!$K$36*'Daily Volumes'!C195</f>
        <v>185.99999999999997</v>
      </c>
    </row>
    <row r="196" spans="1:4" x14ac:dyDescent="0.2">
      <c r="A196" s="20">
        <v>37172</v>
      </c>
      <c r="B196" s="10">
        <f>Model!$G$14/31</f>
        <v>0</v>
      </c>
      <c r="C196" s="10">
        <f t="shared" si="3"/>
        <v>-310000</v>
      </c>
      <c r="D196" s="2">
        <f>Model!$K$36*'Daily Volumes'!C196</f>
        <v>185.99999999999997</v>
      </c>
    </row>
    <row r="197" spans="1:4" x14ac:dyDescent="0.2">
      <c r="A197" s="20">
        <v>37173</v>
      </c>
      <c r="B197" s="10">
        <f>Model!$G$14/31</f>
        <v>0</v>
      </c>
      <c r="C197" s="10">
        <f t="shared" si="3"/>
        <v>-310000</v>
      </c>
      <c r="D197" s="2">
        <f>Model!$K$36*'Daily Volumes'!C197</f>
        <v>185.99999999999997</v>
      </c>
    </row>
    <row r="198" spans="1:4" x14ac:dyDescent="0.2">
      <c r="A198" s="20">
        <v>37174</v>
      </c>
      <c r="B198" s="10">
        <f>Model!$G$14/31</f>
        <v>0</v>
      </c>
      <c r="C198" s="10">
        <f t="shared" si="3"/>
        <v>-310000</v>
      </c>
      <c r="D198" s="2">
        <f>Model!$K$36*'Daily Volumes'!C198</f>
        <v>185.99999999999997</v>
      </c>
    </row>
    <row r="199" spans="1:4" x14ac:dyDescent="0.2">
      <c r="A199" s="20">
        <v>37175</v>
      </c>
      <c r="B199" s="10">
        <f>Model!$G$14/31</f>
        <v>0</v>
      </c>
      <c r="C199" s="10">
        <f t="shared" si="3"/>
        <v>-310000</v>
      </c>
      <c r="D199" s="2">
        <f>Model!$K$36*'Daily Volumes'!C199</f>
        <v>185.99999999999997</v>
      </c>
    </row>
    <row r="200" spans="1:4" x14ac:dyDescent="0.2">
      <c r="A200" s="20">
        <v>37176</v>
      </c>
      <c r="B200" s="10">
        <f>Model!$G$14/31</f>
        <v>0</v>
      </c>
      <c r="C200" s="10">
        <f t="shared" si="3"/>
        <v>-310000</v>
      </c>
      <c r="D200" s="2">
        <f>Model!$K$36*'Daily Volumes'!C200</f>
        <v>185.99999999999997</v>
      </c>
    </row>
    <row r="201" spans="1:4" x14ac:dyDescent="0.2">
      <c r="A201" s="20">
        <v>37177</v>
      </c>
      <c r="B201" s="10">
        <f>Model!$G$14/31</f>
        <v>0</v>
      </c>
      <c r="C201" s="10">
        <f t="shared" si="3"/>
        <v>-310000</v>
      </c>
      <c r="D201" s="2">
        <f>Model!$K$36*'Daily Volumes'!C201</f>
        <v>185.99999999999997</v>
      </c>
    </row>
    <row r="202" spans="1:4" x14ac:dyDescent="0.2">
      <c r="A202" s="20">
        <v>37178</v>
      </c>
      <c r="B202" s="10">
        <f>Model!$G$14/31</f>
        <v>0</v>
      </c>
      <c r="C202" s="10">
        <f t="shared" si="3"/>
        <v>-310000</v>
      </c>
      <c r="D202" s="2">
        <f>Model!$K$36*'Daily Volumes'!C202</f>
        <v>185.99999999999997</v>
      </c>
    </row>
    <row r="203" spans="1:4" x14ac:dyDescent="0.2">
      <c r="A203" s="20">
        <v>37179</v>
      </c>
      <c r="B203" s="10">
        <f>Model!$G$14/31</f>
        <v>0</v>
      </c>
      <c r="C203" s="10">
        <f t="shared" si="3"/>
        <v>-310000</v>
      </c>
      <c r="D203" s="2">
        <f>Model!$K$36*'Daily Volumes'!C203</f>
        <v>185.99999999999997</v>
      </c>
    </row>
    <row r="204" spans="1:4" x14ac:dyDescent="0.2">
      <c r="A204" s="20">
        <v>37180</v>
      </c>
      <c r="B204" s="10">
        <f>Model!$G$14/31</f>
        <v>0</v>
      </c>
      <c r="C204" s="10">
        <f t="shared" si="3"/>
        <v>-310000</v>
      </c>
      <c r="D204" s="2">
        <f>Model!$K$36*'Daily Volumes'!C204</f>
        <v>185.99999999999997</v>
      </c>
    </row>
    <row r="205" spans="1:4" x14ac:dyDescent="0.2">
      <c r="A205" s="20">
        <v>37181</v>
      </c>
      <c r="B205" s="10">
        <f>Model!$G$14/31</f>
        <v>0</v>
      </c>
      <c r="C205" s="10">
        <f t="shared" si="3"/>
        <v>-310000</v>
      </c>
      <c r="D205" s="2">
        <f>Model!$K$36*'Daily Volumes'!C205</f>
        <v>185.99999999999997</v>
      </c>
    </row>
    <row r="206" spans="1:4" x14ac:dyDescent="0.2">
      <c r="A206" s="20">
        <v>37182</v>
      </c>
      <c r="B206" s="10">
        <f>Model!$G$14/31</f>
        <v>0</v>
      </c>
      <c r="C206" s="10">
        <f t="shared" si="3"/>
        <v>-310000</v>
      </c>
      <c r="D206" s="2">
        <f>Model!$K$36*'Daily Volumes'!C206</f>
        <v>185.99999999999997</v>
      </c>
    </row>
    <row r="207" spans="1:4" x14ac:dyDescent="0.2">
      <c r="A207" s="20">
        <v>37183</v>
      </c>
      <c r="B207" s="10">
        <f>Model!$G$14/31</f>
        <v>0</v>
      </c>
      <c r="C207" s="10">
        <f t="shared" si="3"/>
        <v>-310000</v>
      </c>
      <c r="D207" s="2">
        <f>Model!$K$36*'Daily Volumes'!C207</f>
        <v>185.99999999999997</v>
      </c>
    </row>
    <row r="208" spans="1:4" x14ac:dyDescent="0.2">
      <c r="A208" s="20">
        <v>37184</v>
      </c>
      <c r="B208" s="10">
        <f>Model!$G$14/31</f>
        <v>0</v>
      </c>
      <c r="C208" s="10">
        <f t="shared" si="3"/>
        <v>-310000</v>
      </c>
      <c r="D208" s="2">
        <f>Model!$K$36*'Daily Volumes'!C208</f>
        <v>185.99999999999997</v>
      </c>
    </row>
    <row r="209" spans="1:4" x14ac:dyDescent="0.2">
      <c r="A209" s="20">
        <v>37185</v>
      </c>
      <c r="B209" s="10">
        <f>Model!$G$14/31</f>
        <v>0</v>
      </c>
      <c r="C209" s="10">
        <f t="shared" si="3"/>
        <v>-310000</v>
      </c>
      <c r="D209" s="2">
        <f>Model!$K$36*'Daily Volumes'!C209</f>
        <v>185.99999999999997</v>
      </c>
    </row>
    <row r="210" spans="1:4" x14ac:dyDescent="0.2">
      <c r="A210" s="20">
        <v>37186</v>
      </c>
      <c r="B210" s="10">
        <f>Model!$G$14/31</f>
        <v>0</v>
      </c>
      <c r="C210" s="10">
        <f t="shared" si="3"/>
        <v>-310000</v>
      </c>
      <c r="D210" s="2">
        <f>Model!$K$36*'Daily Volumes'!C210</f>
        <v>185.99999999999997</v>
      </c>
    </row>
    <row r="211" spans="1:4" x14ac:dyDescent="0.2">
      <c r="A211" s="20">
        <v>37187</v>
      </c>
      <c r="B211" s="10">
        <f>Model!$G$14/31</f>
        <v>0</v>
      </c>
      <c r="C211" s="10">
        <f t="shared" si="3"/>
        <v>-310000</v>
      </c>
      <c r="D211" s="2">
        <f>Model!$K$36*'Daily Volumes'!C211</f>
        <v>185.99999999999997</v>
      </c>
    </row>
    <row r="212" spans="1:4" x14ac:dyDescent="0.2">
      <c r="A212" s="20">
        <v>37188</v>
      </c>
      <c r="B212" s="10">
        <f>Model!$G$14/31</f>
        <v>0</v>
      </c>
      <c r="C212" s="10">
        <f t="shared" si="3"/>
        <v>-310000</v>
      </c>
      <c r="D212" s="2">
        <f>Model!$K$36*'Daily Volumes'!C212</f>
        <v>185.99999999999997</v>
      </c>
    </row>
    <row r="213" spans="1:4" x14ac:dyDescent="0.2">
      <c r="A213" s="20">
        <v>37189</v>
      </c>
      <c r="B213" s="10">
        <f>Model!$G$14/31</f>
        <v>0</v>
      </c>
      <c r="C213" s="10">
        <f t="shared" si="3"/>
        <v>-310000</v>
      </c>
      <c r="D213" s="2">
        <f>Model!$K$36*'Daily Volumes'!C213</f>
        <v>185.99999999999997</v>
      </c>
    </row>
    <row r="214" spans="1:4" x14ac:dyDescent="0.2">
      <c r="A214" s="20">
        <v>37190</v>
      </c>
      <c r="B214" s="10">
        <f>Model!$G$14/31</f>
        <v>0</v>
      </c>
      <c r="C214" s="10">
        <f t="shared" si="3"/>
        <v>-310000</v>
      </c>
      <c r="D214" s="2">
        <f>Model!$K$36*'Daily Volumes'!C214</f>
        <v>185.99999999999997</v>
      </c>
    </row>
    <row r="215" spans="1:4" x14ac:dyDescent="0.2">
      <c r="A215" s="20">
        <v>37191</v>
      </c>
      <c r="B215" s="10">
        <f>Model!$G$14/31</f>
        <v>0</v>
      </c>
      <c r="C215" s="10">
        <f t="shared" si="3"/>
        <v>-310000</v>
      </c>
      <c r="D215" s="2">
        <f>Model!$K$36*'Daily Volumes'!C215</f>
        <v>185.99999999999997</v>
      </c>
    </row>
    <row r="216" spans="1:4" x14ac:dyDescent="0.2">
      <c r="A216" s="20">
        <v>37192</v>
      </c>
      <c r="B216" s="10">
        <f>Model!$G$14/31</f>
        <v>0</v>
      </c>
      <c r="C216" s="10">
        <f t="shared" si="3"/>
        <v>-310000</v>
      </c>
      <c r="D216" s="2">
        <f>Model!$K$36*'Daily Volumes'!C216</f>
        <v>185.99999999999997</v>
      </c>
    </row>
    <row r="217" spans="1:4" x14ac:dyDescent="0.2">
      <c r="A217" s="20">
        <v>37193</v>
      </c>
      <c r="B217" s="10">
        <f>Model!$G$14/31</f>
        <v>0</v>
      </c>
      <c r="C217" s="10">
        <f t="shared" si="3"/>
        <v>-310000</v>
      </c>
      <c r="D217" s="2">
        <f>Model!$K$36*'Daily Volumes'!C217</f>
        <v>185.99999999999997</v>
      </c>
    </row>
    <row r="218" spans="1:4" x14ac:dyDescent="0.2">
      <c r="A218" s="20">
        <v>37194</v>
      </c>
      <c r="B218" s="10">
        <f>Model!$G$14/31</f>
        <v>0</v>
      </c>
      <c r="C218" s="10">
        <f t="shared" si="3"/>
        <v>-310000</v>
      </c>
      <c r="D218" s="2">
        <f>Model!$K$36*'Daily Volumes'!C218</f>
        <v>185.99999999999997</v>
      </c>
    </row>
    <row r="219" spans="1:4" x14ac:dyDescent="0.2">
      <c r="A219" s="20">
        <v>37195</v>
      </c>
      <c r="B219" s="10">
        <f>Model!$G$14/31</f>
        <v>0</v>
      </c>
      <c r="C219" s="10">
        <f t="shared" si="3"/>
        <v>-310000</v>
      </c>
      <c r="D219" s="2">
        <f>Model!$K$36*'Daily Volumes'!C219</f>
        <v>185.99999999999997</v>
      </c>
    </row>
    <row r="220" spans="1:4" x14ac:dyDescent="0.2">
      <c r="A220" s="20">
        <v>37196</v>
      </c>
      <c r="B220" s="10">
        <f>Model!$G$15/30</f>
        <v>0</v>
      </c>
      <c r="C220" s="10">
        <f t="shared" si="3"/>
        <v>-310000</v>
      </c>
      <c r="D220" s="2">
        <f>Model!$K$36*'Daily Volumes'!C220</f>
        <v>185.99999999999997</v>
      </c>
    </row>
    <row r="221" spans="1:4" x14ac:dyDescent="0.2">
      <c r="A221" s="20">
        <v>37197</v>
      </c>
      <c r="B221" s="10">
        <f>Model!$G$15/30</f>
        <v>0</v>
      </c>
      <c r="C221" s="10">
        <f t="shared" si="3"/>
        <v>-310000</v>
      </c>
      <c r="D221" s="2">
        <f>Model!$K$36*'Daily Volumes'!C221</f>
        <v>185.99999999999997</v>
      </c>
    </row>
    <row r="222" spans="1:4" x14ac:dyDescent="0.2">
      <c r="A222" s="20">
        <v>37198</v>
      </c>
      <c r="B222" s="10">
        <f>Model!$G$15/30</f>
        <v>0</v>
      </c>
      <c r="C222" s="10">
        <f t="shared" si="3"/>
        <v>-310000</v>
      </c>
      <c r="D222" s="2">
        <f>Model!$K$36*'Daily Volumes'!C222</f>
        <v>185.99999999999997</v>
      </c>
    </row>
    <row r="223" spans="1:4" x14ac:dyDescent="0.2">
      <c r="A223" s="20">
        <v>37199</v>
      </c>
      <c r="B223" s="10">
        <f>Model!$G$15/30</f>
        <v>0</v>
      </c>
      <c r="C223" s="10">
        <f t="shared" si="3"/>
        <v>-310000</v>
      </c>
      <c r="D223" s="2">
        <f>Model!$K$36*'Daily Volumes'!C223</f>
        <v>185.99999999999997</v>
      </c>
    </row>
    <row r="224" spans="1:4" x14ac:dyDescent="0.2">
      <c r="A224" s="20">
        <v>37200</v>
      </c>
      <c r="B224" s="10">
        <f>Model!$G$15/30</f>
        <v>0</v>
      </c>
      <c r="C224" s="10">
        <f t="shared" si="3"/>
        <v>-310000</v>
      </c>
      <c r="D224" s="2">
        <f>Model!$K$36*'Daily Volumes'!C224</f>
        <v>185.99999999999997</v>
      </c>
    </row>
    <row r="225" spans="1:4" x14ac:dyDescent="0.2">
      <c r="A225" s="20">
        <v>37201</v>
      </c>
      <c r="B225" s="10">
        <f>Model!$G$15/30</f>
        <v>0</v>
      </c>
      <c r="C225" s="10">
        <f t="shared" si="3"/>
        <v>-310000</v>
      </c>
      <c r="D225" s="2">
        <f>Model!$K$36*'Daily Volumes'!C225</f>
        <v>185.99999999999997</v>
      </c>
    </row>
    <row r="226" spans="1:4" x14ac:dyDescent="0.2">
      <c r="A226" s="20">
        <v>37202</v>
      </c>
      <c r="B226" s="10">
        <f>Model!$G$15/30</f>
        <v>0</v>
      </c>
      <c r="C226" s="10">
        <f t="shared" si="3"/>
        <v>-310000</v>
      </c>
      <c r="D226" s="2">
        <f>Model!$K$36*'Daily Volumes'!C226</f>
        <v>185.99999999999997</v>
      </c>
    </row>
    <row r="227" spans="1:4" x14ac:dyDescent="0.2">
      <c r="A227" s="20">
        <v>37203</v>
      </c>
      <c r="B227" s="10">
        <f>Model!$G$15/30</f>
        <v>0</v>
      </c>
      <c r="C227" s="10">
        <f t="shared" si="3"/>
        <v>-310000</v>
      </c>
      <c r="D227" s="2">
        <f>Model!$K$36*'Daily Volumes'!C227</f>
        <v>185.99999999999997</v>
      </c>
    </row>
    <row r="228" spans="1:4" x14ac:dyDescent="0.2">
      <c r="A228" s="20">
        <v>37204</v>
      </c>
      <c r="B228" s="10">
        <f>Model!$G$15/30</f>
        <v>0</v>
      </c>
      <c r="C228" s="10">
        <f t="shared" si="3"/>
        <v>-310000</v>
      </c>
      <c r="D228" s="2">
        <f>Model!$K$36*'Daily Volumes'!C228</f>
        <v>185.99999999999997</v>
      </c>
    </row>
    <row r="229" spans="1:4" x14ac:dyDescent="0.2">
      <c r="A229" s="20">
        <v>37205</v>
      </c>
      <c r="B229" s="10">
        <f>Model!$G$15/30</f>
        <v>0</v>
      </c>
      <c r="C229" s="10">
        <f t="shared" si="3"/>
        <v>-310000</v>
      </c>
      <c r="D229" s="2">
        <f>Model!$K$36*'Daily Volumes'!C229</f>
        <v>185.99999999999997</v>
      </c>
    </row>
    <row r="230" spans="1:4" x14ac:dyDescent="0.2">
      <c r="A230" s="20">
        <v>37206</v>
      </c>
      <c r="B230" s="10">
        <f>Model!$G$15/30</f>
        <v>0</v>
      </c>
      <c r="C230" s="10">
        <f t="shared" si="3"/>
        <v>-310000</v>
      </c>
      <c r="D230" s="2">
        <f>Model!$K$36*'Daily Volumes'!C230</f>
        <v>185.99999999999997</v>
      </c>
    </row>
    <row r="231" spans="1:4" x14ac:dyDescent="0.2">
      <c r="A231" s="20">
        <v>37207</v>
      </c>
      <c r="B231" s="10">
        <f>Model!$G$15/30</f>
        <v>0</v>
      </c>
      <c r="C231" s="10">
        <f t="shared" si="3"/>
        <v>-310000</v>
      </c>
      <c r="D231" s="2">
        <f>Model!$K$36*'Daily Volumes'!C231</f>
        <v>185.99999999999997</v>
      </c>
    </row>
    <row r="232" spans="1:4" x14ac:dyDescent="0.2">
      <c r="A232" s="20">
        <v>37208</v>
      </c>
      <c r="B232" s="10">
        <f>Model!$G$15/30</f>
        <v>0</v>
      </c>
      <c r="C232" s="10">
        <f t="shared" si="3"/>
        <v>-310000</v>
      </c>
      <c r="D232" s="2">
        <f>Model!$K$36*'Daily Volumes'!C232</f>
        <v>185.99999999999997</v>
      </c>
    </row>
    <row r="233" spans="1:4" x14ac:dyDescent="0.2">
      <c r="A233" s="20">
        <v>37209</v>
      </c>
      <c r="B233" s="10">
        <f>Model!$G$15/30</f>
        <v>0</v>
      </c>
      <c r="C233" s="10">
        <f t="shared" ref="C233:C296" si="4">C232+B233</f>
        <v>-310000</v>
      </c>
      <c r="D233" s="2">
        <f>Model!$K$36*'Daily Volumes'!C233</f>
        <v>185.99999999999997</v>
      </c>
    </row>
    <row r="234" spans="1:4" x14ac:dyDescent="0.2">
      <c r="A234" s="20">
        <v>37210</v>
      </c>
      <c r="B234" s="10">
        <f>Model!$G$15/30</f>
        <v>0</v>
      </c>
      <c r="C234" s="10">
        <f t="shared" si="4"/>
        <v>-310000</v>
      </c>
      <c r="D234" s="2">
        <f>Model!$K$36*'Daily Volumes'!C234</f>
        <v>185.99999999999997</v>
      </c>
    </row>
    <row r="235" spans="1:4" x14ac:dyDescent="0.2">
      <c r="A235" s="20">
        <v>37211</v>
      </c>
      <c r="B235" s="10">
        <f>Model!$G$15/30</f>
        <v>0</v>
      </c>
      <c r="C235" s="10">
        <f t="shared" si="4"/>
        <v>-310000</v>
      </c>
      <c r="D235" s="2">
        <f>Model!$K$36*'Daily Volumes'!C235</f>
        <v>185.99999999999997</v>
      </c>
    </row>
    <row r="236" spans="1:4" x14ac:dyDescent="0.2">
      <c r="A236" s="20">
        <v>37212</v>
      </c>
      <c r="B236" s="10">
        <f>Model!$G$15/30</f>
        <v>0</v>
      </c>
      <c r="C236" s="10">
        <f t="shared" si="4"/>
        <v>-310000</v>
      </c>
      <c r="D236" s="2">
        <f>Model!$K$36*'Daily Volumes'!C236</f>
        <v>185.99999999999997</v>
      </c>
    </row>
    <row r="237" spans="1:4" x14ac:dyDescent="0.2">
      <c r="A237" s="20">
        <v>37213</v>
      </c>
      <c r="B237" s="10">
        <f>Model!$G$15/30</f>
        <v>0</v>
      </c>
      <c r="C237" s="10">
        <f t="shared" si="4"/>
        <v>-310000</v>
      </c>
      <c r="D237" s="2">
        <f>Model!$K$36*'Daily Volumes'!C237</f>
        <v>185.99999999999997</v>
      </c>
    </row>
    <row r="238" spans="1:4" x14ac:dyDescent="0.2">
      <c r="A238" s="20">
        <v>37214</v>
      </c>
      <c r="B238" s="10">
        <f>Model!$G$15/30</f>
        <v>0</v>
      </c>
      <c r="C238" s="10">
        <f t="shared" si="4"/>
        <v>-310000</v>
      </c>
      <c r="D238" s="2">
        <f>Model!$K$36*'Daily Volumes'!C238</f>
        <v>185.99999999999997</v>
      </c>
    </row>
    <row r="239" spans="1:4" x14ac:dyDescent="0.2">
      <c r="A239" s="20">
        <v>37215</v>
      </c>
      <c r="B239" s="10">
        <f>Model!$G$15/30</f>
        <v>0</v>
      </c>
      <c r="C239" s="10">
        <f t="shared" si="4"/>
        <v>-310000</v>
      </c>
      <c r="D239" s="2">
        <f>Model!$K$36*'Daily Volumes'!C239</f>
        <v>185.99999999999997</v>
      </c>
    </row>
    <row r="240" spans="1:4" x14ac:dyDescent="0.2">
      <c r="A240" s="20">
        <v>37216</v>
      </c>
      <c r="B240" s="10">
        <f>Model!$G$15/30</f>
        <v>0</v>
      </c>
      <c r="C240" s="10">
        <f t="shared" si="4"/>
        <v>-310000</v>
      </c>
      <c r="D240" s="2">
        <f>Model!$K$36*'Daily Volumes'!C240</f>
        <v>185.99999999999997</v>
      </c>
    </row>
    <row r="241" spans="1:4" x14ac:dyDescent="0.2">
      <c r="A241" s="20">
        <v>37217</v>
      </c>
      <c r="B241" s="10">
        <f>Model!$G$15/30</f>
        <v>0</v>
      </c>
      <c r="C241" s="10">
        <f t="shared" si="4"/>
        <v>-310000</v>
      </c>
      <c r="D241" s="2">
        <f>Model!$K$36*'Daily Volumes'!C241</f>
        <v>185.99999999999997</v>
      </c>
    </row>
    <row r="242" spans="1:4" x14ac:dyDescent="0.2">
      <c r="A242" s="20">
        <v>37218</v>
      </c>
      <c r="B242" s="10">
        <f>Model!$G$15/30</f>
        <v>0</v>
      </c>
      <c r="C242" s="10">
        <f t="shared" si="4"/>
        <v>-310000</v>
      </c>
      <c r="D242" s="2">
        <f>Model!$K$36*'Daily Volumes'!C242</f>
        <v>185.99999999999997</v>
      </c>
    </row>
    <row r="243" spans="1:4" x14ac:dyDescent="0.2">
      <c r="A243" s="20">
        <v>37219</v>
      </c>
      <c r="B243" s="10">
        <f>Model!$G$15/30</f>
        <v>0</v>
      </c>
      <c r="C243" s="10">
        <f t="shared" si="4"/>
        <v>-310000</v>
      </c>
      <c r="D243" s="2">
        <f>Model!$K$36*'Daily Volumes'!C243</f>
        <v>185.99999999999997</v>
      </c>
    </row>
    <row r="244" spans="1:4" x14ac:dyDescent="0.2">
      <c r="A244" s="20">
        <v>37220</v>
      </c>
      <c r="B244" s="10">
        <f>Model!$G$15/30</f>
        <v>0</v>
      </c>
      <c r="C244" s="10">
        <f t="shared" si="4"/>
        <v>-310000</v>
      </c>
      <c r="D244" s="2">
        <f>Model!$K$36*'Daily Volumes'!C244</f>
        <v>185.99999999999997</v>
      </c>
    </row>
    <row r="245" spans="1:4" x14ac:dyDescent="0.2">
      <c r="A245" s="20">
        <v>37221</v>
      </c>
      <c r="B245" s="10">
        <f>Model!$G$15/30</f>
        <v>0</v>
      </c>
      <c r="C245" s="10">
        <f t="shared" si="4"/>
        <v>-310000</v>
      </c>
      <c r="D245" s="2">
        <f>Model!$K$36*'Daily Volumes'!C245</f>
        <v>185.99999999999997</v>
      </c>
    </row>
    <row r="246" spans="1:4" x14ac:dyDescent="0.2">
      <c r="A246" s="20">
        <v>37222</v>
      </c>
      <c r="B246" s="10">
        <f>Model!$G$15/30</f>
        <v>0</v>
      </c>
      <c r="C246" s="10">
        <f t="shared" si="4"/>
        <v>-310000</v>
      </c>
      <c r="D246" s="2">
        <f>Model!$K$36*'Daily Volumes'!C246</f>
        <v>185.99999999999997</v>
      </c>
    </row>
    <row r="247" spans="1:4" x14ac:dyDescent="0.2">
      <c r="A247" s="20">
        <v>37223</v>
      </c>
      <c r="B247" s="10">
        <f>Model!$G$15/30</f>
        <v>0</v>
      </c>
      <c r="C247" s="10">
        <f t="shared" si="4"/>
        <v>-310000</v>
      </c>
      <c r="D247" s="2">
        <f>Model!$K$36*'Daily Volumes'!C247</f>
        <v>185.99999999999997</v>
      </c>
    </row>
    <row r="248" spans="1:4" x14ac:dyDescent="0.2">
      <c r="A248" s="20">
        <v>37224</v>
      </c>
      <c r="B248" s="10">
        <f>Model!$G$15/30</f>
        <v>0</v>
      </c>
      <c r="C248" s="10">
        <f t="shared" si="4"/>
        <v>-310000</v>
      </c>
      <c r="D248" s="2">
        <f>Model!$K$36*'Daily Volumes'!C248</f>
        <v>185.99999999999997</v>
      </c>
    </row>
    <row r="249" spans="1:4" x14ac:dyDescent="0.2">
      <c r="A249" s="20">
        <v>37225</v>
      </c>
      <c r="B249" s="10">
        <f>Model!$G$15/30</f>
        <v>0</v>
      </c>
      <c r="C249" s="10">
        <f t="shared" si="4"/>
        <v>-310000</v>
      </c>
      <c r="D249" s="2">
        <f>Model!$K$36*'Daily Volumes'!C249</f>
        <v>185.99999999999997</v>
      </c>
    </row>
    <row r="250" spans="1:4" x14ac:dyDescent="0.2">
      <c r="A250" s="20">
        <v>37226</v>
      </c>
      <c r="B250" s="10">
        <f>Model!$G$16/31</f>
        <v>10000</v>
      </c>
      <c r="C250" s="10">
        <f t="shared" si="4"/>
        <v>-300000</v>
      </c>
      <c r="D250" s="2">
        <f>Model!$K$36*'Daily Volumes'!C250</f>
        <v>179.99999999999997</v>
      </c>
    </row>
    <row r="251" spans="1:4" x14ac:dyDescent="0.2">
      <c r="A251" s="20">
        <v>37227</v>
      </c>
      <c r="B251" s="10">
        <f>Model!$G$16/31</f>
        <v>10000</v>
      </c>
      <c r="C251" s="10">
        <f t="shared" si="4"/>
        <v>-290000</v>
      </c>
      <c r="D251" s="2">
        <f>Model!$K$36*'Daily Volumes'!C251</f>
        <v>173.99999999999997</v>
      </c>
    </row>
    <row r="252" spans="1:4" x14ac:dyDescent="0.2">
      <c r="A252" s="20">
        <v>37228</v>
      </c>
      <c r="B252" s="10">
        <f>Model!$G$16/31</f>
        <v>10000</v>
      </c>
      <c r="C252" s="10">
        <f t="shared" si="4"/>
        <v>-280000</v>
      </c>
      <c r="D252" s="2">
        <f>Model!$K$36*'Daily Volumes'!C252</f>
        <v>167.99999999999997</v>
      </c>
    </row>
    <row r="253" spans="1:4" x14ac:dyDescent="0.2">
      <c r="A253" s="20">
        <v>37229</v>
      </c>
      <c r="B253" s="10">
        <f>Model!$G$16/31</f>
        <v>10000</v>
      </c>
      <c r="C253" s="10">
        <f t="shared" si="4"/>
        <v>-270000</v>
      </c>
      <c r="D253" s="2">
        <f>Model!$K$36*'Daily Volumes'!C253</f>
        <v>162</v>
      </c>
    </row>
    <row r="254" spans="1:4" x14ac:dyDescent="0.2">
      <c r="A254" s="20">
        <v>37230</v>
      </c>
      <c r="B254" s="10">
        <f>Model!$G$16/31</f>
        <v>10000</v>
      </c>
      <c r="C254" s="10">
        <f t="shared" si="4"/>
        <v>-260000</v>
      </c>
      <c r="D254" s="2">
        <f>Model!$K$36*'Daily Volumes'!C254</f>
        <v>156</v>
      </c>
    </row>
    <row r="255" spans="1:4" x14ac:dyDescent="0.2">
      <c r="A255" s="20">
        <v>37231</v>
      </c>
      <c r="B255" s="10">
        <f>Model!$G$16/31</f>
        <v>10000</v>
      </c>
      <c r="C255" s="10">
        <f t="shared" si="4"/>
        <v>-250000</v>
      </c>
      <c r="D255" s="2">
        <f>Model!$K$36*'Daily Volumes'!C255</f>
        <v>150</v>
      </c>
    </row>
    <row r="256" spans="1:4" x14ac:dyDescent="0.2">
      <c r="A256" s="20">
        <v>37232</v>
      </c>
      <c r="B256" s="10">
        <f>Model!$G$16/31</f>
        <v>10000</v>
      </c>
      <c r="C256" s="10">
        <f t="shared" si="4"/>
        <v>-240000</v>
      </c>
      <c r="D256" s="2">
        <f>Model!$K$36*'Daily Volumes'!C256</f>
        <v>144</v>
      </c>
    </row>
    <row r="257" spans="1:4" x14ac:dyDescent="0.2">
      <c r="A257" s="20">
        <v>37233</v>
      </c>
      <c r="B257" s="10">
        <f>Model!$G$16/31</f>
        <v>10000</v>
      </c>
      <c r="C257" s="10">
        <f t="shared" si="4"/>
        <v>-230000</v>
      </c>
      <c r="D257" s="2">
        <f>Model!$K$36*'Daily Volumes'!C257</f>
        <v>138</v>
      </c>
    </row>
    <row r="258" spans="1:4" x14ac:dyDescent="0.2">
      <c r="A258" s="20">
        <v>37234</v>
      </c>
      <c r="B258" s="10">
        <f>Model!$G$16/31</f>
        <v>10000</v>
      </c>
      <c r="C258" s="10">
        <f t="shared" si="4"/>
        <v>-220000</v>
      </c>
      <c r="D258" s="2">
        <f>Model!$K$36*'Daily Volumes'!C258</f>
        <v>132</v>
      </c>
    </row>
    <row r="259" spans="1:4" x14ac:dyDescent="0.2">
      <c r="A259" s="20">
        <v>37235</v>
      </c>
      <c r="B259" s="10">
        <f>Model!$G$16/31</f>
        <v>10000</v>
      </c>
      <c r="C259" s="10">
        <f t="shared" si="4"/>
        <v>-210000</v>
      </c>
      <c r="D259" s="2">
        <f>Model!$K$36*'Daily Volumes'!C259</f>
        <v>125.99999999999999</v>
      </c>
    </row>
    <row r="260" spans="1:4" x14ac:dyDescent="0.2">
      <c r="A260" s="20">
        <v>37236</v>
      </c>
      <c r="B260" s="10">
        <f>Model!$G$16/31</f>
        <v>10000</v>
      </c>
      <c r="C260" s="10">
        <f t="shared" si="4"/>
        <v>-200000</v>
      </c>
      <c r="D260" s="2">
        <f>Model!$K$36*'Daily Volumes'!C260</f>
        <v>119.99999999999999</v>
      </c>
    </row>
    <row r="261" spans="1:4" x14ac:dyDescent="0.2">
      <c r="A261" s="20">
        <v>37237</v>
      </c>
      <c r="B261" s="10">
        <f>Model!$G$16/31</f>
        <v>10000</v>
      </c>
      <c r="C261" s="10">
        <f t="shared" si="4"/>
        <v>-190000</v>
      </c>
      <c r="D261" s="2">
        <f>Model!$K$36*'Daily Volumes'!C261</f>
        <v>113.99999999999999</v>
      </c>
    </row>
    <row r="262" spans="1:4" x14ac:dyDescent="0.2">
      <c r="A262" s="20">
        <v>37238</v>
      </c>
      <c r="B262" s="10">
        <f>Model!$G$16/31</f>
        <v>10000</v>
      </c>
      <c r="C262" s="10">
        <f t="shared" si="4"/>
        <v>-180000</v>
      </c>
      <c r="D262" s="2">
        <f>Model!$K$36*'Daily Volumes'!C262</f>
        <v>107.99999999999999</v>
      </c>
    </row>
    <row r="263" spans="1:4" x14ac:dyDescent="0.2">
      <c r="A263" s="20">
        <v>37239</v>
      </c>
      <c r="B263" s="10">
        <f>Model!$G$16/31</f>
        <v>10000</v>
      </c>
      <c r="C263" s="10">
        <f t="shared" si="4"/>
        <v>-170000</v>
      </c>
      <c r="D263" s="2">
        <f>Model!$K$36*'Daily Volumes'!C263</f>
        <v>101.99999999999999</v>
      </c>
    </row>
    <row r="264" spans="1:4" x14ac:dyDescent="0.2">
      <c r="A264" s="20">
        <v>37240</v>
      </c>
      <c r="B264" s="10">
        <f>Model!$G$16/31</f>
        <v>10000</v>
      </c>
      <c r="C264" s="10">
        <f t="shared" si="4"/>
        <v>-160000</v>
      </c>
      <c r="D264" s="2">
        <f>Model!$K$36*'Daily Volumes'!C264</f>
        <v>95.999999999999986</v>
      </c>
    </row>
    <row r="265" spans="1:4" x14ac:dyDescent="0.2">
      <c r="A265" s="20">
        <v>37241</v>
      </c>
      <c r="B265" s="10">
        <f>Model!$G$16/31</f>
        <v>10000</v>
      </c>
      <c r="C265" s="10">
        <f t="shared" si="4"/>
        <v>-150000</v>
      </c>
      <c r="D265" s="2">
        <f>Model!$K$36*'Daily Volumes'!C265</f>
        <v>89.999999999999986</v>
      </c>
    </row>
    <row r="266" spans="1:4" x14ac:dyDescent="0.2">
      <c r="A266" s="20">
        <v>37242</v>
      </c>
      <c r="B266" s="10">
        <f>Model!$G$16/31</f>
        <v>10000</v>
      </c>
      <c r="C266" s="10">
        <f t="shared" si="4"/>
        <v>-140000</v>
      </c>
      <c r="D266" s="2">
        <f>Model!$K$36*'Daily Volumes'!C266</f>
        <v>83.999999999999986</v>
      </c>
    </row>
    <row r="267" spans="1:4" x14ac:dyDescent="0.2">
      <c r="A267" s="20">
        <v>37243</v>
      </c>
      <c r="B267" s="10">
        <f>Model!$G$16/31</f>
        <v>10000</v>
      </c>
      <c r="C267" s="10">
        <f t="shared" si="4"/>
        <v>-130000</v>
      </c>
      <c r="D267" s="2">
        <f>Model!$K$36*'Daily Volumes'!C267</f>
        <v>78</v>
      </c>
    </row>
    <row r="268" spans="1:4" x14ac:dyDescent="0.2">
      <c r="A268" s="20">
        <v>37244</v>
      </c>
      <c r="B268" s="10">
        <f>Model!$G$16/31</f>
        <v>10000</v>
      </c>
      <c r="C268" s="10">
        <f t="shared" si="4"/>
        <v>-120000</v>
      </c>
      <c r="D268" s="2">
        <f>Model!$K$36*'Daily Volumes'!C268</f>
        <v>72</v>
      </c>
    </row>
    <row r="269" spans="1:4" x14ac:dyDescent="0.2">
      <c r="A269" s="20">
        <v>37245</v>
      </c>
      <c r="B269" s="10">
        <f>Model!$G$16/31</f>
        <v>10000</v>
      </c>
      <c r="C269" s="10">
        <f t="shared" si="4"/>
        <v>-110000</v>
      </c>
      <c r="D269" s="2">
        <f>Model!$K$36*'Daily Volumes'!C269</f>
        <v>66</v>
      </c>
    </row>
    <row r="270" spans="1:4" x14ac:dyDescent="0.2">
      <c r="A270" s="20">
        <v>37246</v>
      </c>
      <c r="B270" s="10">
        <f>Model!$G$16/31</f>
        <v>10000</v>
      </c>
      <c r="C270" s="10">
        <f t="shared" si="4"/>
        <v>-100000</v>
      </c>
      <c r="D270" s="2">
        <f>Model!$K$36*'Daily Volumes'!C270</f>
        <v>59.999999999999993</v>
      </c>
    </row>
    <row r="271" spans="1:4" x14ac:dyDescent="0.2">
      <c r="A271" s="20">
        <v>37247</v>
      </c>
      <c r="B271" s="10">
        <f>Model!$G$16/31</f>
        <v>10000</v>
      </c>
      <c r="C271" s="10">
        <f t="shared" si="4"/>
        <v>-90000</v>
      </c>
      <c r="D271" s="2">
        <f>Model!$K$36*'Daily Volumes'!C271</f>
        <v>53.999999999999993</v>
      </c>
    </row>
    <row r="272" spans="1:4" x14ac:dyDescent="0.2">
      <c r="A272" s="20">
        <v>37248</v>
      </c>
      <c r="B272" s="10">
        <f>Model!$G$16/31</f>
        <v>10000</v>
      </c>
      <c r="C272" s="10">
        <f t="shared" si="4"/>
        <v>-80000</v>
      </c>
      <c r="D272" s="2">
        <f>Model!$K$36*'Daily Volumes'!C272</f>
        <v>47.999999999999993</v>
      </c>
    </row>
    <row r="273" spans="1:4" x14ac:dyDescent="0.2">
      <c r="A273" s="20">
        <v>37249</v>
      </c>
      <c r="B273" s="10">
        <f>Model!$G$16/31</f>
        <v>10000</v>
      </c>
      <c r="C273" s="10">
        <f t="shared" si="4"/>
        <v>-70000</v>
      </c>
      <c r="D273" s="2">
        <f>Model!$K$36*'Daily Volumes'!C273</f>
        <v>41.999999999999993</v>
      </c>
    </row>
    <row r="274" spans="1:4" x14ac:dyDescent="0.2">
      <c r="A274" s="20">
        <v>37250</v>
      </c>
      <c r="B274" s="10">
        <f>Model!$G$16/31</f>
        <v>10000</v>
      </c>
      <c r="C274" s="10">
        <f t="shared" si="4"/>
        <v>-60000</v>
      </c>
      <c r="D274" s="2">
        <f>Model!$K$36*'Daily Volumes'!C274</f>
        <v>36</v>
      </c>
    </row>
    <row r="275" spans="1:4" x14ac:dyDescent="0.2">
      <c r="A275" s="20">
        <v>37251</v>
      </c>
      <c r="B275" s="10">
        <f>Model!$G$16/31</f>
        <v>10000</v>
      </c>
      <c r="C275" s="10">
        <f t="shared" si="4"/>
        <v>-50000</v>
      </c>
      <c r="D275" s="2">
        <f>Model!$K$36*'Daily Volumes'!C275</f>
        <v>29.999999999999996</v>
      </c>
    </row>
    <row r="276" spans="1:4" x14ac:dyDescent="0.2">
      <c r="A276" s="20">
        <v>37252</v>
      </c>
      <c r="B276" s="10">
        <f>Model!$G$16/31</f>
        <v>10000</v>
      </c>
      <c r="C276" s="10">
        <f t="shared" si="4"/>
        <v>-40000</v>
      </c>
      <c r="D276" s="2">
        <f>Model!$K$36*'Daily Volumes'!C276</f>
        <v>23.999999999999996</v>
      </c>
    </row>
    <row r="277" spans="1:4" x14ac:dyDescent="0.2">
      <c r="A277" s="20">
        <v>37253</v>
      </c>
      <c r="B277" s="10">
        <f>Model!$G$16/31</f>
        <v>10000</v>
      </c>
      <c r="C277" s="10">
        <f t="shared" si="4"/>
        <v>-30000</v>
      </c>
      <c r="D277" s="2">
        <f>Model!$K$36*'Daily Volumes'!C277</f>
        <v>18</v>
      </c>
    </row>
    <row r="278" spans="1:4" x14ac:dyDescent="0.2">
      <c r="A278" s="20">
        <v>37254</v>
      </c>
      <c r="B278" s="10">
        <f>Model!$G$16/31</f>
        <v>10000</v>
      </c>
      <c r="C278" s="10">
        <f t="shared" si="4"/>
        <v>-20000</v>
      </c>
      <c r="D278" s="2">
        <f>Model!$K$36*'Daily Volumes'!C278</f>
        <v>11.999999999999998</v>
      </c>
    </row>
    <row r="279" spans="1:4" x14ac:dyDescent="0.2">
      <c r="A279" s="20">
        <v>37255</v>
      </c>
      <c r="B279" s="10">
        <f>Model!$G$16/31</f>
        <v>10000</v>
      </c>
      <c r="C279" s="10">
        <f t="shared" si="4"/>
        <v>-10000</v>
      </c>
      <c r="D279" s="2">
        <f>Model!$K$36*'Daily Volumes'!C279</f>
        <v>5.9999999999999991</v>
      </c>
    </row>
    <row r="280" spans="1:4" x14ac:dyDescent="0.2">
      <c r="A280" s="20">
        <v>37256</v>
      </c>
      <c r="B280" s="10">
        <f>Model!$G$16/31</f>
        <v>10000</v>
      </c>
      <c r="C280" s="10">
        <f t="shared" si="4"/>
        <v>0</v>
      </c>
      <c r="D280" s="2">
        <f>Model!$K$36*'Daily Volumes'!C280</f>
        <v>0</v>
      </c>
    </row>
    <row r="281" spans="1:4" x14ac:dyDescent="0.2">
      <c r="A281" s="20">
        <v>37257</v>
      </c>
      <c r="B281" s="10">
        <f>Model!$G$17/31</f>
        <v>0</v>
      </c>
      <c r="C281" s="10">
        <f t="shared" si="4"/>
        <v>0</v>
      </c>
      <c r="D281" s="2">
        <f>Model!$K$36*'Daily Volumes'!C281</f>
        <v>0</v>
      </c>
    </row>
    <row r="282" spans="1:4" x14ac:dyDescent="0.2">
      <c r="A282" s="20">
        <v>37258</v>
      </c>
      <c r="B282" s="10">
        <f>Model!$G$17/31</f>
        <v>0</v>
      </c>
      <c r="C282" s="10">
        <f t="shared" si="4"/>
        <v>0</v>
      </c>
      <c r="D282" s="2">
        <f>Model!$K$36*'Daily Volumes'!C282</f>
        <v>0</v>
      </c>
    </row>
    <row r="283" spans="1:4" x14ac:dyDescent="0.2">
      <c r="A283" s="20">
        <v>37259</v>
      </c>
      <c r="B283" s="10">
        <f>Model!$G$17/31</f>
        <v>0</v>
      </c>
      <c r="C283" s="10">
        <f t="shared" si="4"/>
        <v>0</v>
      </c>
      <c r="D283" s="2">
        <f>Model!$K$36*'Daily Volumes'!C283</f>
        <v>0</v>
      </c>
    </row>
    <row r="284" spans="1:4" x14ac:dyDescent="0.2">
      <c r="A284" s="20">
        <v>37260</v>
      </c>
      <c r="B284" s="10">
        <f>Model!$G$17/31</f>
        <v>0</v>
      </c>
      <c r="C284" s="10">
        <f t="shared" si="4"/>
        <v>0</v>
      </c>
      <c r="D284" s="2">
        <f>Model!$K$36*'Daily Volumes'!C284</f>
        <v>0</v>
      </c>
    </row>
    <row r="285" spans="1:4" x14ac:dyDescent="0.2">
      <c r="A285" s="20">
        <v>37261</v>
      </c>
      <c r="B285" s="10">
        <f>Model!$G$17/31</f>
        <v>0</v>
      </c>
      <c r="C285" s="10">
        <f t="shared" si="4"/>
        <v>0</v>
      </c>
      <c r="D285" s="2">
        <f>Model!$K$36*'Daily Volumes'!C285</f>
        <v>0</v>
      </c>
    </row>
    <row r="286" spans="1:4" x14ac:dyDescent="0.2">
      <c r="A286" s="20">
        <v>37262</v>
      </c>
      <c r="B286" s="10">
        <f>Model!$G$17/31</f>
        <v>0</v>
      </c>
      <c r="C286" s="10">
        <f t="shared" si="4"/>
        <v>0</v>
      </c>
      <c r="D286" s="2">
        <f>Model!$K$36*'Daily Volumes'!C286</f>
        <v>0</v>
      </c>
    </row>
    <row r="287" spans="1:4" x14ac:dyDescent="0.2">
      <c r="A287" s="20">
        <v>37263</v>
      </c>
      <c r="B287" s="10">
        <f>Model!$G$17/31</f>
        <v>0</v>
      </c>
      <c r="C287" s="10">
        <f t="shared" si="4"/>
        <v>0</v>
      </c>
      <c r="D287" s="2">
        <f>Model!$K$36*'Daily Volumes'!C287</f>
        <v>0</v>
      </c>
    </row>
    <row r="288" spans="1:4" x14ac:dyDescent="0.2">
      <c r="A288" s="20">
        <v>37264</v>
      </c>
      <c r="B288" s="10">
        <f>Model!$G$17/31</f>
        <v>0</v>
      </c>
      <c r="C288" s="10">
        <f t="shared" si="4"/>
        <v>0</v>
      </c>
      <c r="D288" s="2">
        <f>Model!$K$36*'Daily Volumes'!C288</f>
        <v>0</v>
      </c>
    </row>
    <row r="289" spans="1:4" x14ac:dyDescent="0.2">
      <c r="A289" s="20">
        <v>37265</v>
      </c>
      <c r="B289" s="10">
        <f>Model!$G$17/31</f>
        <v>0</v>
      </c>
      <c r="C289" s="10">
        <f t="shared" si="4"/>
        <v>0</v>
      </c>
      <c r="D289" s="2">
        <f>Model!$K$36*'Daily Volumes'!C289</f>
        <v>0</v>
      </c>
    </row>
    <row r="290" spans="1:4" x14ac:dyDescent="0.2">
      <c r="A290" s="20">
        <v>37266</v>
      </c>
      <c r="B290" s="10">
        <f>Model!$G$17/31</f>
        <v>0</v>
      </c>
      <c r="C290" s="10">
        <f t="shared" si="4"/>
        <v>0</v>
      </c>
      <c r="D290" s="2">
        <f>Model!$K$36*'Daily Volumes'!C290</f>
        <v>0</v>
      </c>
    </row>
    <row r="291" spans="1:4" x14ac:dyDescent="0.2">
      <c r="A291" s="20">
        <v>37267</v>
      </c>
      <c r="B291" s="10">
        <f>Model!$G$17/31</f>
        <v>0</v>
      </c>
      <c r="C291" s="10">
        <f t="shared" si="4"/>
        <v>0</v>
      </c>
      <c r="D291" s="2">
        <f>Model!$K$36*'Daily Volumes'!C291</f>
        <v>0</v>
      </c>
    </row>
    <row r="292" spans="1:4" x14ac:dyDescent="0.2">
      <c r="A292" s="20">
        <v>37268</v>
      </c>
      <c r="B292" s="10">
        <f>Model!$G$17/31</f>
        <v>0</v>
      </c>
      <c r="C292" s="10">
        <f t="shared" si="4"/>
        <v>0</v>
      </c>
      <c r="D292" s="2">
        <f>Model!$K$36*'Daily Volumes'!C292</f>
        <v>0</v>
      </c>
    </row>
    <row r="293" spans="1:4" x14ac:dyDescent="0.2">
      <c r="A293" s="20">
        <v>37269</v>
      </c>
      <c r="B293" s="10">
        <f>Model!$G$17/31</f>
        <v>0</v>
      </c>
      <c r="C293" s="10">
        <f t="shared" si="4"/>
        <v>0</v>
      </c>
      <c r="D293" s="2">
        <f>Model!$K$36*'Daily Volumes'!C293</f>
        <v>0</v>
      </c>
    </row>
    <row r="294" spans="1:4" x14ac:dyDescent="0.2">
      <c r="A294" s="20">
        <v>37270</v>
      </c>
      <c r="B294" s="10">
        <f>Model!$G$17/31</f>
        <v>0</v>
      </c>
      <c r="C294" s="10">
        <f t="shared" si="4"/>
        <v>0</v>
      </c>
      <c r="D294" s="2">
        <f>Model!$K$36*'Daily Volumes'!C294</f>
        <v>0</v>
      </c>
    </row>
    <row r="295" spans="1:4" x14ac:dyDescent="0.2">
      <c r="A295" s="20">
        <v>37271</v>
      </c>
      <c r="B295" s="10">
        <f>Model!$G$17/31</f>
        <v>0</v>
      </c>
      <c r="C295" s="10">
        <f t="shared" si="4"/>
        <v>0</v>
      </c>
      <c r="D295" s="2">
        <f>Model!$K$36*'Daily Volumes'!C295</f>
        <v>0</v>
      </c>
    </row>
    <row r="296" spans="1:4" x14ac:dyDescent="0.2">
      <c r="A296" s="20">
        <v>37272</v>
      </c>
      <c r="B296" s="10">
        <f>Model!$G$17/31</f>
        <v>0</v>
      </c>
      <c r="C296" s="10">
        <f t="shared" si="4"/>
        <v>0</v>
      </c>
      <c r="D296" s="2">
        <f>Model!$K$36*'Daily Volumes'!C296</f>
        <v>0</v>
      </c>
    </row>
    <row r="297" spans="1:4" x14ac:dyDescent="0.2">
      <c r="A297" s="20">
        <v>37273</v>
      </c>
      <c r="B297" s="10">
        <f>Model!$G$17/31</f>
        <v>0</v>
      </c>
      <c r="C297" s="10">
        <f t="shared" ref="C297:C360" si="5">C296+B297</f>
        <v>0</v>
      </c>
      <c r="D297" s="2">
        <f>Model!$K$36*'Daily Volumes'!C297</f>
        <v>0</v>
      </c>
    </row>
    <row r="298" spans="1:4" x14ac:dyDescent="0.2">
      <c r="A298" s="20">
        <v>37274</v>
      </c>
      <c r="B298" s="10">
        <f>Model!$G$17/31</f>
        <v>0</v>
      </c>
      <c r="C298" s="10">
        <f t="shared" si="5"/>
        <v>0</v>
      </c>
      <c r="D298" s="2">
        <f>Model!$K$36*'Daily Volumes'!C298</f>
        <v>0</v>
      </c>
    </row>
    <row r="299" spans="1:4" x14ac:dyDescent="0.2">
      <c r="A299" s="20">
        <v>37275</v>
      </c>
      <c r="B299" s="10">
        <f>Model!$G$17/31</f>
        <v>0</v>
      </c>
      <c r="C299" s="10">
        <f t="shared" si="5"/>
        <v>0</v>
      </c>
      <c r="D299" s="2">
        <f>Model!$K$36*'Daily Volumes'!C299</f>
        <v>0</v>
      </c>
    </row>
    <row r="300" spans="1:4" x14ac:dyDescent="0.2">
      <c r="A300" s="20">
        <v>37276</v>
      </c>
      <c r="B300" s="10">
        <f>Model!$G$17/31</f>
        <v>0</v>
      </c>
      <c r="C300" s="10">
        <f t="shared" si="5"/>
        <v>0</v>
      </c>
      <c r="D300" s="2">
        <f>Model!$K$36*'Daily Volumes'!C300</f>
        <v>0</v>
      </c>
    </row>
    <row r="301" spans="1:4" x14ac:dyDescent="0.2">
      <c r="A301" s="20">
        <v>37277</v>
      </c>
      <c r="B301" s="10">
        <f>Model!$G$17/31</f>
        <v>0</v>
      </c>
      <c r="C301" s="10">
        <f t="shared" si="5"/>
        <v>0</v>
      </c>
      <c r="D301" s="2">
        <f>Model!$K$36*'Daily Volumes'!C301</f>
        <v>0</v>
      </c>
    </row>
    <row r="302" spans="1:4" x14ac:dyDescent="0.2">
      <c r="A302" s="20">
        <v>37278</v>
      </c>
      <c r="B302" s="10">
        <f>Model!$G$17/31</f>
        <v>0</v>
      </c>
      <c r="C302" s="10">
        <f t="shared" si="5"/>
        <v>0</v>
      </c>
      <c r="D302" s="2">
        <f>Model!$K$36*'Daily Volumes'!C302</f>
        <v>0</v>
      </c>
    </row>
    <row r="303" spans="1:4" x14ac:dyDescent="0.2">
      <c r="A303" s="20">
        <v>37279</v>
      </c>
      <c r="B303" s="10">
        <f>Model!$G$17/31</f>
        <v>0</v>
      </c>
      <c r="C303" s="10">
        <f t="shared" si="5"/>
        <v>0</v>
      </c>
      <c r="D303" s="2">
        <f>Model!$K$36*'Daily Volumes'!C303</f>
        <v>0</v>
      </c>
    </row>
    <row r="304" spans="1:4" x14ac:dyDescent="0.2">
      <c r="A304" s="20">
        <v>37280</v>
      </c>
      <c r="B304" s="10">
        <f>Model!$G$17/31</f>
        <v>0</v>
      </c>
      <c r="C304" s="10">
        <f t="shared" si="5"/>
        <v>0</v>
      </c>
      <c r="D304" s="2">
        <f>Model!$K$36*'Daily Volumes'!C304</f>
        <v>0</v>
      </c>
    </row>
    <row r="305" spans="1:4" x14ac:dyDescent="0.2">
      <c r="A305" s="20">
        <v>37281</v>
      </c>
      <c r="B305" s="10">
        <f>Model!$G$17/31</f>
        <v>0</v>
      </c>
      <c r="C305" s="10">
        <f t="shared" si="5"/>
        <v>0</v>
      </c>
      <c r="D305" s="2">
        <f>Model!$K$36*'Daily Volumes'!C305</f>
        <v>0</v>
      </c>
    </row>
    <row r="306" spans="1:4" x14ac:dyDescent="0.2">
      <c r="A306" s="20">
        <v>37282</v>
      </c>
      <c r="B306" s="10">
        <f>Model!$G$17/31</f>
        <v>0</v>
      </c>
      <c r="C306" s="10">
        <f t="shared" si="5"/>
        <v>0</v>
      </c>
      <c r="D306" s="2">
        <f>Model!$K$36*'Daily Volumes'!C306</f>
        <v>0</v>
      </c>
    </row>
    <row r="307" spans="1:4" x14ac:dyDescent="0.2">
      <c r="A307" s="20">
        <v>37283</v>
      </c>
      <c r="B307" s="10">
        <f>Model!$G$17/31</f>
        <v>0</v>
      </c>
      <c r="C307" s="10">
        <f t="shared" si="5"/>
        <v>0</v>
      </c>
      <c r="D307" s="2">
        <f>Model!$K$36*'Daily Volumes'!C307</f>
        <v>0</v>
      </c>
    </row>
    <row r="308" spans="1:4" x14ac:dyDescent="0.2">
      <c r="A308" s="20">
        <v>37284</v>
      </c>
      <c r="B308" s="10">
        <f>Model!$G$17/31</f>
        <v>0</v>
      </c>
      <c r="C308" s="10">
        <f t="shared" si="5"/>
        <v>0</v>
      </c>
      <c r="D308" s="2">
        <f>Model!$K$36*'Daily Volumes'!C308</f>
        <v>0</v>
      </c>
    </row>
    <row r="309" spans="1:4" x14ac:dyDescent="0.2">
      <c r="A309" s="20">
        <v>37285</v>
      </c>
      <c r="B309" s="10">
        <f>Model!$G$17/31</f>
        <v>0</v>
      </c>
      <c r="C309" s="10">
        <f t="shared" si="5"/>
        <v>0</v>
      </c>
      <c r="D309" s="2">
        <f>Model!$K$36*'Daily Volumes'!C309</f>
        <v>0</v>
      </c>
    </row>
    <row r="310" spans="1:4" x14ac:dyDescent="0.2">
      <c r="A310" s="20">
        <v>37286</v>
      </c>
      <c r="B310" s="10">
        <f>Model!$G$17/31</f>
        <v>0</v>
      </c>
      <c r="C310" s="10">
        <f t="shared" si="5"/>
        <v>0</v>
      </c>
      <c r="D310" s="2">
        <f>Model!$K$36*'Daily Volumes'!C310</f>
        <v>0</v>
      </c>
    </row>
    <row r="311" spans="1:4" x14ac:dyDescent="0.2">
      <c r="A311" s="20">
        <v>37287</v>
      </c>
      <c r="B311" s="10">
        <f>Model!$G$17/31</f>
        <v>0</v>
      </c>
      <c r="C311" s="10">
        <f t="shared" si="5"/>
        <v>0</v>
      </c>
      <c r="D311" s="2">
        <f>Model!$K$36*'Daily Volumes'!C311</f>
        <v>0</v>
      </c>
    </row>
    <row r="312" spans="1:4" x14ac:dyDescent="0.2">
      <c r="A312" s="20">
        <v>37288</v>
      </c>
      <c r="B312" s="10">
        <f>Model!$G$18/28</f>
        <v>0</v>
      </c>
      <c r="C312" s="10">
        <f t="shared" si="5"/>
        <v>0</v>
      </c>
      <c r="D312" s="2">
        <f>Model!$K$36*'Daily Volumes'!C312</f>
        <v>0</v>
      </c>
    </row>
    <row r="313" spans="1:4" x14ac:dyDescent="0.2">
      <c r="A313" s="20">
        <v>37289</v>
      </c>
      <c r="B313" s="10">
        <f>Model!$G$18/28</f>
        <v>0</v>
      </c>
      <c r="C313" s="10">
        <f t="shared" si="5"/>
        <v>0</v>
      </c>
      <c r="D313" s="2">
        <f>Model!$K$36*'Daily Volumes'!C313</f>
        <v>0</v>
      </c>
    </row>
    <row r="314" spans="1:4" x14ac:dyDescent="0.2">
      <c r="A314" s="20">
        <v>37290</v>
      </c>
      <c r="B314" s="10">
        <f>Model!$G$18/28</f>
        <v>0</v>
      </c>
      <c r="C314" s="10">
        <f t="shared" si="5"/>
        <v>0</v>
      </c>
      <c r="D314" s="2">
        <f>Model!$K$36*'Daily Volumes'!C314</f>
        <v>0</v>
      </c>
    </row>
    <row r="315" spans="1:4" x14ac:dyDescent="0.2">
      <c r="A315" s="20">
        <v>37291</v>
      </c>
      <c r="B315" s="10">
        <f>Model!$G$18/28</f>
        <v>0</v>
      </c>
      <c r="C315" s="10">
        <f t="shared" si="5"/>
        <v>0</v>
      </c>
      <c r="D315" s="2">
        <f>Model!$K$36*'Daily Volumes'!C315</f>
        <v>0</v>
      </c>
    </row>
    <row r="316" spans="1:4" x14ac:dyDescent="0.2">
      <c r="A316" s="20">
        <v>37292</v>
      </c>
      <c r="B316" s="10">
        <f>Model!$G$18/28</f>
        <v>0</v>
      </c>
      <c r="C316" s="10">
        <f t="shared" si="5"/>
        <v>0</v>
      </c>
      <c r="D316" s="2">
        <f>Model!$K$36*'Daily Volumes'!C316</f>
        <v>0</v>
      </c>
    </row>
    <row r="317" spans="1:4" x14ac:dyDescent="0.2">
      <c r="A317" s="20">
        <v>37293</v>
      </c>
      <c r="B317" s="10">
        <f>Model!$G$18/28</f>
        <v>0</v>
      </c>
      <c r="C317" s="10">
        <f t="shared" si="5"/>
        <v>0</v>
      </c>
      <c r="D317" s="2">
        <f>Model!$K$36*'Daily Volumes'!C317</f>
        <v>0</v>
      </c>
    </row>
    <row r="318" spans="1:4" x14ac:dyDescent="0.2">
      <c r="A318" s="20">
        <v>37294</v>
      </c>
      <c r="B318" s="10">
        <f>Model!$G$18/28</f>
        <v>0</v>
      </c>
      <c r="C318" s="10">
        <f t="shared" si="5"/>
        <v>0</v>
      </c>
      <c r="D318" s="2">
        <f>Model!$K$36*'Daily Volumes'!C318</f>
        <v>0</v>
      </c>
    </row>
    <row r="319" spans="1:4" x14ac:dyDescent="0.2">
      <c r="A319" s="20">
        <v>37295</v>
      </c>
      <c r="B319" s="10">
        <f>Model!$G$18/28</f>
        <v>0</v>
      </c>
      <c r="C319" s="10">
        <f t="shared" si="5"/>
        <v>0</v>
      </c>
      <c r="D319" s="2">
        <f>Model!$K$36*'Daily Volumes'!C319</f>
        <v>0</v>
      </c>
    </row>
    <row r="320" spans="1:4" x14ac:dyDescent="0.2">
      <c r="A320" s="20">
        <v>37296</v>
      </c>
      <c r="B320" s="10">
        <f>Model!$G$18/28</f>
        <v>0</v>
      </c>
      <c r="C320" s="10">
        <f t="shared" si="5"/>
        <v>0</v>
      </c>
      <c r="D320" s="2">
        <f>Model!$K$36*'Daily Volumes'!C320</f>
        <v>0</v>
      </c>
    </row>
    <row r="321" spans="1:4" x14ac:dyDescent="0.2">
      <c r="A321" s="20">
        <v>37297</v>
      </c>
      <c r="B321" s="10">
        <f>Model!$G$18/28</f>
        <v>0</v>
      </c>
      <c r="C321" s="10">
        <f t="shared" si="5"/>
        <v>0</v>
      </c>
      <c r="D321" s="2">
        <f>Model!$K$36*'Daily Volumes'!C321</f>
        <v>0</v>
      </c>
    </row>
    <row r="322" spans="1:4" x14ac:dyDescent="0.2">
      <c r="A322" s="20">
        <v>37298</v>
      </c>
      <c r="B322" s="10">
        <f>Model!$G$18/28</f>
        <v>0</v>
      </c>
      <c r="C322" s="10">
        <f t="shared" si="5"/>
        <v>0</v>
      </c>
      <c r="D322" s="2">
        <f>Model!$K$36*'Daily Volumes'!C322</f>
        <v>0</v>
      </c>
    </row>
    <row r="323" spans="1:4" x14ac:dyDescent="0.2">
      <c r="A323" s="20">
        <v>37299</v>
      </c>
      <c r="B323" s="10">
        <f>Model!$G$18/28</f>
        <v>0</v>
      </c>
      <c r="C323" s="10">
        <f t="shared" si="5"/>
        <v>0</v>
      </c>
      <c r="D323" s="2">
        <f>Model!$K$36*'Daily Volumes'!C323</f>
        <v>0</v>
      </c>
    </row>
    <row r="324" spans="1:4" x14ac:dyDescent="0.2">
      <c r="A324" s="20">
        <v>37300</v>
      </c>
      <c r="B324" s="10">
        <f>Model!$G$18/28</f>
        <v>0</v>
      </c>
      <c r="C324" s="10">
        <f t="shared" si="5"/>
        <v>0</v>
      </c>
      <c r="D324" s="2">
        <f>Model!$K$36*'Daily Volumes'!C324</f>
        <v>0</v>
      </c>
    </row>
    <row r="325" spans="1:4" x14ac:dyDescent="0.2">
      <c r="A325" s="20">
        <v>37301</v>
      </c>
      <c r="B325" s="10">
        <f>Model!$G$18/28</f>
        <v>0</v>
      </c>
      <c r="C325" s="10">
        <f t="shared" si="5"/>
        <v>0</v>
      </c>
      <c r="D325" s="2">
        <f>Model!$K$36*'Daily Volumes'!C325</f>
        <v>0</v>
      </c>
    </row>
    <row r="326" spans="1:4" x14ac:dyDescent="0.2">
      <c r="A326" s="20">
        <v>37302</v>
      </c>
      <c r="B326" s="10">
        <f>Model!$G$18/28</f>
        <v>0</v>
      </c>
      <c r="C326" s="10">
        <f t="shared" si="5"/>
        <v>0</v>
      </c>
      <c r="D326" s="2">
        <f>Model!$K$36*'Daily Volumes'!C326</f>
        <v>0</v>
      </c>
    </row>
    <row r="327" spans="1:4" x14ac:dyDescent="0.2">
      <c r="A327" s="20">
        <v>37303</v>
      </c>
      <c r="B327" s="10">
        <f>Model!$G$18/28</f>
        <v>0</v>
      </c>
      <c r="C327" s="10">
        <f t="shared" si="5"/>
        <v>0</v>
      </c>
      <c r="D327" s="2">
        <f>Model!$K$36*'Daily Volumes'!C327</f>
        <v>0</v>
      </c>
    </row>
    <row r="328" spans="1:4" x14ac:dyDescent="0.2">
      <c r="A328" s="20">
        <v>37304</v>
      </c>
      <c r="B328" s="10">
        <f>Model!$G$18/28</f>
        <v>0</v>
      </c>
      <c r="C328" s="10">
        <f t="shared" si="5"/>
        <v>0</v>
      </c>
      <c r="D328" s="2">
        <f>Model!$K$36*'Daily Volumes'!C328</f>
        <v>0</v>
      </c>
    </row>
    <row r="329" spans="1:4" x14ac:dyDescent="0.2">
      <c r="A329" s="20">
        <v>37305</v>
      </c>
      <c r="B329" s="10">
        <f>Model!$G$18/28</f>
        <v>0</v>
      </c>
      <c r="C329" s="10">
        <f t="shared" si="5"/>
        <v>0</v>
      </c>
      <c r="D329" s="2">
        <f>Model!$K$36*'Daily Volumes'!C329</f>
        <v>0</v>
      </c>
    </row>
    <row r="330" spans="1:4" x14ac:dyDescent="0.2">
      <c r="A330" s="20">
        <v>37306</v>
      </c>
      <c r="B330" s="10">
        <f>Model!$G$18/28</f>
        <v>0</v>
      </c>
      <c r="C330" s="10">
        <f t="shared" si="5"/>
        <v>0</v>
      </c>
      <c r="D330" s="2">
        <f>Model!$K$36*'Daily Volumes'!C330</f>
        <v>0</v>
      </c>
    </row>
    <row r="331" spans="1:4" x14ac:dyDescent="0.2">
      <c r="A331" s="20">
        <v>37307</v>
      </c>
      <c r="B331" s="10">
        <f>Model!$G$18/28</f>
        <v>0</v>
      </c>
      <c r="C331" s="10">
        <f t="shared" si="5"/>
        <v>0</v>
      </c>
      <c r="D331" s="2">
        <f>Model!$K$36*'Daily Volumes'!C331</f>
        <v>0</v>
      </c>
    </row>
    <row r="332" spans="1:4" x14ac:dyDescent="0.2">
      <c r="A332" s="20">
        <v>37308</v>
      </c>
      <c r="B332" s="10">
        <f>Model!$G$18/28</f>
        <v>0</v>
      </c>
      <c r="C332" s="10">
        <f t="shared" si="5"/>
        <v>0</v>
      </c>
      <c r="D332" s="2">
        <f>Model!$K$36*'Daily Volumes'!C332</f>
        <v>0</v>
      </c>
    </row>
    <row r="333" spans="1:4" x14ac:dyDescent="0.2">
      <c r="A333" s="20">
        <v>37309</v>
      </c>
      <c r="B333" s="10">
        <f>Model!$G$18/28</f>
        <v>0</v>
      </c>
      <c r="C333" s="10">
        <f t="shared" si="5"/>
        <v>0</v>
      </c>
      <c r="D333" s="2">
        <f>Model!$K$36*'Daily Volumes'!C333</f>
        <v>0</v>
      </c>
    </row>
    <row r="334" spans="1:4" x14ac:dyDescent="0.2">
      <c r="A334" s="20">
        <v>37310</v>
      </c>
      <c r="B334" s="10">
        <f>Model!$G$18/28</f>
        <v>0</v>
      </c>
      <c r="C334" s="10">
        <f t="shared" si="5"/>
        <v>0</v>
      </c>
      <c r="D334" s="2">
        <f>Model!$K$36*'Daily Volumes'!C334</f>
        <v>0</v>
      </c>
    </row>
    <row r="335" spans="1:4" x14ac:dyDescent="0.2">
      <c r="A335" s="20">
        <v>37311</v>
      </c>
      <c r="B335" s="10">
        <f>Model!$G$18/28</f>
        <v>0</v>
      </c>
      <c r="C335" s="10">
        <f t="shared" si="5"/>
        <v>0</v>
      </c>
      <c r="D335" s="2">
        <f>Model!$K$36*'Daily Volumes'!C335</f>
        <v>0</v>
      </c>
    </row>
    <row r="336" spans="1:4" x14ac:dyDescent="0.2">
      <c r="A336" s="20">
        <v>37312</v>
      </c>
      <c r="B336" s="10">
        <f>Model!$G$18/28</f>
        <v>0</v>
      </c>
      <c r="C336" s="10">
        <f t="shared" si="5"/>
        <v>0</v>
      </c>
      <c r="D336" s="2">
        <f>Model!$K$36*'Daily Volumes'!C336</f>
        <v>0</v>
      </c>
    </row>
    <row r="337" spans="1:4" x14ac:dyDescent="0.2">
      <c r="A337" s="20">
        <v>37313</v>
      </c>
      <c r="B337" s="10">
        <f>Model!$G$18/28</f>
        <v>0</v>
      </c>
      <c r="C337" s="10">
        <f t="shared" si="5"/>
        <v>0</v>
      </c>
      <c r="D337" s="2">
        <f>Model!$K$36*'Daily Volumes'!C337</f>
        <v>0</v>
      </c>
    </row>
    <row r="338" spans="1:4" x14ac:dyDescent="0.2">
      <c r="A338" s="20">
        <v>37314</v>
      </c>
      <c r="B338" s="10">
        <f>Model!$G$18/28</f>
        <v>0</v>
      </c>
      <c r="C338" s="10">
        <f t="shared" si="5"/>
        <v>0</v>
      </c>
      <c r="D338" s="2">
        <f>Model!$K$36*'Daily Volumes'!C338</f>
        <v>0</v>
      </c>
    </row>
    <row r="339" spans="1:4" x14ac:dyDescent="0.2">
      <c r="A339" s="20">
        <v>37315</v>
      </c>
      <c r="B339" s="10">
        <f>Model!$G$18/28</f>
        <v>0</v>
      </c>
      <c r="C339" s="10">
        <f t="shared" si="5"/>
        <v>0</v>
      </c>
      <c r="D339" s="2">
        <f>Model!$K$36*'Daily Volumes'!C339</f>
        <v>0</v>
      </c>
    </row>
    <row r="340" spans="1:4" x14ac:dyDescent="0.2">
      <c r="A340" s="20">
        <v>37316</v>
      </c>
      <c r="B340" s="10">
        <f>Model!$G$19/31</f>
        <v>0</v>
      </c>
      <c r="C340" s="10">
        <f t="shared" si="5"/>
        <v>0</v>
      </c>
      <c r="D340" s="2">
        <f>Model!$K$36*'Daily Volumes'!C340</f>
        <v>0</v>
      </c>
    </row>
    <row r="341" spans="1:4" x14ac:dyDescent="0.2">
      <c r="A341" s="20">
        <v>37317</v>
      </c>
      <c r="B341" s="10">
        <f>Model!$G$19/31</f>
        <v>0</v>
      </c>
      <c r="C341" s="10">
        <f t="shared" si="5"/>
        <v>0</v>
      </c>
      <c r="D341" s="2">
        <f>Model!$K$36*'Daily Volumes'!C341</f>
        <v>0</v>
      </c>
    </row>
    <row r="342" spans="1:4" x14ac:dyDescent="0.2">
      <c r="A342" s="20">
        <v>37318</v>
      </c>
      <c r="B342" s="10">
        <f>Model!$G$19/31</f>
        <v>0</v>
      </c>
      <c r="C342" s="10">
        <f t="shared" si="5"/>
        <v>0</v>
      </c>
      <c r="D342" s="2">
        <f>Model!$K$36*'Daily Volumes'!C342</f>
        <v>0</v>
      </c>
    </row>
    <row r="343" spans="1:4" x14ac:dyDescent="0.2">
      <c r="A343" s="20">
        <v>37319</v>
      </c>
      <c r="B343" s="10">
        <f>Model!$G$19/31</f>
        <v>0</v>
      </c>
      <c r="C343" s="10">
        <f t="shared" si="5"/>
        <v>0</v>
      </c>
      <c r="D343" s="2">
        <f>Model!$K$36*'Daily Volumes'!C343</f>
        <v>0</v>
      </c>
    </row>
    <row r="344" spans="1:4" x14ac:dyDescent="0.2">
      <c r="A344" s="20">
        <v>37320</v>
      </c>
      <c r="B344" s="10">
        <f>Model!$G$19/31</f>
        <v>0</v>
      </c>
      <c r="C344" s="10">
        <f t="shared" si="5"/>
        <v>0</v>
      </c>
      <c r="D344" s="2">
        <f>Model!$K$36*'Daily Volumes'!C344</f>
        <v>0</v>
      </c>
    </row>
    <row r="345" spans="1:4" x14ac:dyDescent="0.2">
      <c r="A345" s="20">
        <v>37321</v>
      </c>
      <c r="B345" s="10">
        <f>Model!$G$19/31</f>
        <v>0</v>
      </c>
      <c r="C345" s="10">
        <f t="shared" si="5"/>
        <v>0</v>
      </c>
      <c r="D345" s="2">
        <f>Model!$K$36*'Daily Volumes'!C345</f>
        <v>0</v>
      </c>
    </row>
    <row r="346" spans="1:4" x14ac:dyDescent="0.2">
      <c r="A346" s="20">
        <v>37322</v>
      </c>
      <c r="B346" s="10">
        <f>Model!$G$19/31</f>
        <v>0</v>
      </c>
      <c r="C346" s="10">
        <f t="shared" si="5"/>
        <v>0</v>
      </c>
      <c r="D346" s="2">
        <f>Model!$K$36*'Daily Volumes'!C346</f>
        <v>0</v>
      </c>
    </row>
    <row r="347" spans="1:4" x14ac:dyDescent="0.2">
      <c r="A347" s="20">
        <v>37323</v>
      </c>
      <c r="B347" s="10">
        <f>Model!$G$19/31</f>
        <v>0</v>
      </c>
      <c r="C347" s="10">
        <f t="shared" si="5"/>
        <v>0</v>
      </c>
      <c r="D347" s="2">
        <f>Model!$K$36*'Daily Volumes'!C347</f>
        <v>0</v>
      </c>
    </row>
    <row r="348" spans="1:4" x14ac:dyDescent="0.2">
      <c r="A348" s="20">
        <v>37324</v>
      </c>
      <c r="B348" s="10">
        <f>Model!$G$19/31</f>
        <v>0</v>
      </c>
      <c r="C348" s="10">
        <f t="shared" si="5"/>
        <v>0</v>
      </c>
      <c r="D348" s="2">
        <f>Model!$K$36*'Daily Volumes'!C348</f>
        <v>0</v>
      </c>
    </row>
    <row r="349" spans="1:4" x14ac:dyDescent="0.2">
      <c r="A349" s="20">
        <v>37325</v>
      </c>
      <c r="B349" s="10">
        <f>Model!$G$19/31</f>
        <v>0</v>
      </c>
      <c r="C349" s="10">
        <f t="shared" si="5"/>
        <v>0</v>
      </c>
      <c r="D349" s="2">
        <f>Model!$K$36*'Daily Volumes'!C349</f>
        <v>0</v>
      </c>
    </row>
    <row r="350" spans="1:4" x14ac:dyDescent="0.2">
      <c r="A350" s="20">
        <v>37326</v>
      </c>
      <c r="B350" s="10">
        <f>Model!$G$19/31</f>
        <v>0</v>
      </c>
      <c r="C350" s="10">
        <f t="shared" si="5"/>
        <v>0</v>
      </c>
      <c r="D350" s="2">
        <f>Model!$K$36*'Daily Volumes'!C350</f>
        <v>0</v>
      </c>
    </row>
    <row r="351" spans="1:4" x14ac:dyDescent="0.2">
      <c r="A351" s="20">
        <v>37327</v>
      </c>
      <c r="B351" s="10">
        <f>Model!$G$19/31</f>
        <v>0</v>
      </c>
      <c r="C351" s="10">
        <f t="shared" si="5"/>
        <v>0</v>
      </c>
      <c r="D351" s="2">
        <f>Model!$K$36*'Daily Volumes'!C351</f>
        <v>0</v>
      </c>
    </row>
    <row r="352" spans="1:4" x14ac:dyDescent="0.2">
      <c r="A352" s="20">
        <v>37328</v>
      </c>
      <c r="B352" s="10">
        <f>Model!$G$19/31</f>
        <v>0</v>
      </c>
      <c r="C352" s="10">
        <f t="shared" si="5"/>
        <v>0</v>
      </c>
      <c r="D352" s="2">
        <f>Model!$K$36*'Daily Volumes'!C352</f>
        <v>0</v>
      </c>
    </row>
    <row r="353" spans="1:4" x14ac:dyDescent="0.2">
      <c r="A353" s="20">
        <v>37329</v>
      </c>
      <c r="B353" s="10">
        <f>Model!$G$19/31</f>
        <v>0</v>
      </c>
      <c r="C353" s="10">
        <f t="shared" si="5"/>
        <v>0</v>
      </c>
      <c r="D353" s="2">
        <f>Model!$K$36*'Daily Volumes'!C353</f>
        <v>0</v>
      </c>
    </row>
    <row r="354" spans="1:4" x14ac:dyDescent="0.2">
      <c r="A354" s="20">
        <v>37330</v>
      </c>
      <c r="B354" s="10">
        <f>Model!$G$19/31</f>
        <v>0</v>
      </c>
      <c r="C354" s="10">
        <f t="shared" si="5"/>
        <v>0</v>
      </c>
      <c r="D354" s="2">
        <f>Model!$K$36*'Daily Volumes'!C354</f>
        <v>0</v>
      </c>
    </row>
    <row r="355" spans="1:4" x14ac:dyDescent="0.2">
      <c r="A355" s="20">
        <v>37331</v>
      </c>
      <c r="B355" s="10">
        <f>Model!$G$19/31</f>
        <v>0</v>
      </c>
      <c r="C355" s="10">
        <f t="shared" si="5"/>
        <v>0</v>
      </c>
      <c r="D355" s="2">
        <f>Model!$K$36*'Daily Volumes'!C355</f>
        <v>0</v>
      </c>
    </row>
    <row r="356" spans="1:4" x14ac:dyDescent="0.2">
      <c r="A356" s="20">
        <v>37332</v>
      </c>
      <c r="B356" s="10">
        <f>Model!$G$19/31</f>
        <v>0</v>
      </c>
      <c r="C356" s="10">
        <f t="shared" si="5"/>
        <v>0</v>
      </c>
      <c r="D356" s="2">
        <f>Model!$K$36*'Daily Volumes'!C356</f>
        <v>0</v>
      </c>
    </row>
    <row r="357" spans="1:4" x14ac:dyDescent="0.2">
      <c r="A357" s="20">
        <v>37333</v>
      </c>
      <c r="B357" s="10">
        <f>Model!$G$19/31</f>
        <v>0</v>
      </c>
      <c r="C357" s="10">
        <f t="shared" si="5"/>
        <v>0</v>
      </c>
      <c r="D357" s="2">
        <f>Model!$K$36*'Daily Volumes'!C357</f>
        <v>0</v>
      </c>
    </row>
    <row r="358" spans="1:4" x14ac:dyDescent="0.2">
      <c r="A358" s="20">
        <v>37334</v>
      </c>
      <c r="B358" s="10">
        <f>Model!$G$19/31</f>
        <v>0</v>
      </c>
      <c r="C358" s="10">
        <f t="shared" si="5"/>
        <v>0</v>
      </c>
      <c r="D358" s="2">
        <f>Model!$K$36*'Daily Volumes'!C358</f>
        <v>0</v>
      </c>
    </row>
    <row r="359" spans="1:4" x14ac:dyDescent="0.2">
      <c r="A359" s="20">
        <v>37335</v>
      </c>
      <c r="B359" s="10">
        <f>Model!$G$19/31</f>
        <v>0</v>
      </c>
      <c r="C359" s="10">
        <f t="shared" si="5"/>
        <v>0</v>
      </c>
      <c r="D359" s="2">
        <f>Model!$K$36*'Daily Volumes'!C359</f>
        <v>0</v>
      </c>
    </row>
    <row r="360" spans="1:4" x14ac:dyDescent="0.2">
      <c r="A360" s="20">
        <v>37336</v>
      </c>
      <c r="B360" s="10">
        <f>Model!$G$19/31</f>
        <v>0</v>
      </c>
      <c r="C360" s="10">
        <f t="shared" si="5"/>
        <v>0</v>
      </c>
      <c r="D360" s="2">
        <f>Model!$K$36*'Daily Volumes'!C360</f>
        <v>0</v>
      </c>
    </row>
    <row r="361" spans="1:4" x14ac:dyDescent="0.2">
      <c r="A361" s="20">
        <v>37337</v>
      </c>
      <c r="B361" s="10">
        <f>Model!$G$19/31</f>
        <v>0</v>
      </c>
      <c r="C361" s="10">
        <f t="shared" ref="C361:C424" si="6">C360+B361</f>
        <v>0</v>
      </c>
      <c r="D361" s="2">
        <f>Model!$K$36*'Daily Volumes'!C361</f>
        <v>0</v>
      </c>
    </row>
    <row r="362" spans="1:4" x14ac:dyDescent="0.2">
      <c r="A362" s="20">
        <v>37338</v>
      </c>
      <c r="B362" s="10">
        <f>Model!$G$19/31</f>
        <v>0</v>
      </c>
      <c r="C362" s="10">
        <f t="shared" si="6"/>
        <v>0</v>
      </c>
      <c r="D362" s="2">
        <f>Model!$K$36*'Daily Volumes'!C362</f>
        <v>0</v>
      </c>
    </row>
    <row r="363" spans="1:4" x14ac:dyDescent="0.2">
      <c r="A363" s="20">
        <v>37339</v>
      </c>
      <c r="B363" s="10">
        <f>Model!$G$19/31</f>
        <v>0</v>
      </c>
      <c r="C363" s="10">
        <f t="shared" si="6"/>
        <v>0</v>
      </c>
      <c r="D363" s="2">
        <f>Model!$K$36*'Daily Volumes'!C363</f>
        <v>0</v>
      </c>
    </row>
    <row r="364" spans="1:4" x14ac:dyDescent="0.2">
      <c r="A364" s="20">
        <v>37340</v>
      </c>
      <c r="B364" s="10">
        <f>Model!$G$19/31</f>
        <v>0</v>
      </c>
      <c r="C364" s="10">
        <f t="shared" si="6"/>
        <v>0</v>
      </c>
      <c r="D364" s="2">
        <f>Model!$K$36*'Daily Volumes'!C364</f>
        <v>0</v>
      </c>
    </row>
    <row r="365" spans="1:4" x14ac:dyDescent="0.2">
      <c r="A365" s="20">
        <v>37341</v>
      </c>
      <c r="B365" s="10">
        <f>Model!$G$19/31</f>
        <v>0</v>
      </c>
      <c r="C365" s="10">
        <f t="shared" si="6"/>
        <v>0</v>
      </c>
      <c r="D365" s="2">
        <f>Model!$K$36*'Daily Volumes'!C365</f>
        <v>0</v>
      </c>
    </row>
    <row r="366" spans="1:4" x14ac:dyDescent="0.2">
      <c r="A366" s="20">
        <v>37342</v>
      </c>
      <c r="B366" s="10">
        <f>Model!$G$19/31</f>
        <v>0</v>
      </c>
      <c r="C366" s="10">
        <f t="shared" si="6"/>
        <v>0</v>
      </c>
      <c r="D366" s="2">
        <f>Model!$K$36*'Daily Volumes'!C366</f>
        <v>0</v>
      </c>
    </row>
    <row r="367" spans="1:4" x14ac:dyDescent="0.2">
      <c r="A367" s="20">
        <v>37343</v>
      </c>
      <c r="B367" s="10">
        <f>Model!$G$19/31</f>
        <v>0</v>
      </c>
      <c r="C367" s="10">
        <f t="shared" si="6"/>
        <v>0</v>
      </c>
      <c r="D367" s="2">
        <f>Model!$K$36*'Daily Volumes'!C367</f>
        <v>0</v>
      </c>
    </row>
    <row r="368" spans="1:4" x14ac:dyDescent="0.2">
      <c r="A368" s="20">
        <v>37344</v>
      </c>
      <c r="B368" s="10">
        <f>Model!$G$19/31</f>
        <v>0</v>
      </c>
      <c r="C368" s="10">
        <f t="shared" si="6"/>
        <v>0</v>
      </c>
      <c r="D368" s="2">
        <f>Model!$K$36*'Daily Volumes'!C368</f>
        <v>0</v>
      </c>
    </row>
    <row r="369" spans="1:4" x14ac:dyDescent="0.2">
      <c r="A369" s="20">
        <v>37345</v>
      </c>
      <c r="B369" s="10">
        <f>Model!$G$19/31</f>
        <v>0</v>
      </c>
      <c r="C369" s="10">
        <f t="shared" si="6"/>
        <v>0</v>
      </c>
      <c r="D369" s="2">
        <f>Model!$K$36*'Daily Volumes'!C369</f>
        <v>0</v>
      </c>
    </row>
    <row r="370" spans="1:4" x14ac:dyDescent="0.2">
      <c r="A370" s="20">
        <v>37346</v>
      </c>
      <c r="B370" s="10">
        <f>Model!$G$19/31</f>
        <v>0</v>
      </c>
      <c r="C370" s="10">
        <f t="shared" si="6"/>
        <v>0</v>
      </c>
      <c r="D370" s="2">
        <f>Model!$K$36*'Daily Volumes'!C370</f>
        <v>0</v>
      </c>
    </row>
    <row r="371" spans="1:4" x14ac:dyDescent="0.2">
      <c r="A371" s="20">
        <v>37347</v>
      </c>
      <c r="B371" s="10">
        <f>Model!$G$20/30</f>
        <v>0</v>
      </c>
      <c r="C371" s="10">
        <f t="shared" si="6"/>
        <v>0</v>
      </c>
      <c r="D371" s="2">
        <f>Model!$K$36*'Daily Volumes'!C371</f>
        <v>0</v>
      </c>
    </row>
    <row r="372" spans="1:4" x14ac:dyDescent="0.2">
      <c r="A372" s="20">
        <v>37348</v>
      </c>
      <c r="B372" s="10">
        <f>Model!$G$20/30</f>
        <v>0</v>
      </c>
      <c r="C372" s="10">
        <f t="shared" si="6"/>
        <v>0</v>
      </c>
      <c r="D372" s="2">
        <f>Model!$K$36*'Daily Volumes'!C372</f>
        <v>0</v>
      </c>
    </row>
    <row r="373" spans="1:4" x14ac:dyDescent="0.2">
      <c r="A373" s="20">
        <v>37349</v>
      </c>
      <c r="B373" s="10">
        <f>Model!$G$20/30</f>
        <v>0</v>
      </c>
      <c r="C373" s="10">
        <f t="shared" si="6"/>
        <v>0</v>
      </c>
      <c r="D373" s="2">
        <f>Model!$K$36*'Daily Volumes'!C373</f>
        <v>0</v>
      </c>
    </row>
    <row r="374" spans="1:4" x14ac:dyDescent="0.2">
      <c r="A374" s="20">
        <v>37350</v>
      </c>
      <c r="B374" s="10">
        <f>Model!$G$20/30</f>
        <v>0</v>
      </c>
      <c r="C374" s="10">
        <f t="shared" si="6"/>
        <v>0</v>
      </c>
      <c r="D374" s="2">
        <f>Model!$K$36*'Daily Volumes'!C374</f>
        <v>0</v>
      </c>
    </row>
    <row r="375" spans="1:4" x14ac:dyDescent="0.2">
      <c r="A375" s="20">
        <v>37351</v>
      </c>
      <c r="B375" s="10">
        <f>Model!$G$20/30</f>
        <v>0</v>
      </c>
      <c r="C375" s="10">
        <f t="shared" si="6"/>
        <v>0</v>
      </c>
      <c r="D375" s="2">
        <f>Model!$K$36*'Daily Volumes'!C375</f>
        <v>0</v>
      </c>
    </row>
    <row r="376" spans="1:4" x14ac:dyDescent="0.2">
      <c r="A376" s="20">
        <v>37352</v>
      </c>
      <c r="B376" s="10">
        <f>Model!$G$20/30</f>
        <v>0</v>
      </c>
      <c r="C376" s="10">
        <f t="shared" si="6"/>
        <v>0</v>
      </c>
      <c r="D376" s="2">
        <f>Model!$K$36*'Daily Volumes'!C376</f>
        <v>0</v>
      </c>
    </row>
    <row r="377" spans="1:4" x14ac:dyDescent="0.2">
      <c r="A377" s="20">
        <v>37353</v>
      </c>
      <c r="B377" s="10">
        <f>Model!$G$20/30</f>
        <v>0</v>
      </c>
      <c r="C377" s="10">
        <f t="shared" si="6"/>
        <v>0</v>
      </c>
      <c r="D377" s="2">
        <f>Model!$K$36*'Daily Volumes'!C377</f>
        <v>0</v>
      </c>
    </row>
    <row r="378" spans="1:4" x14ac:dyDescent="0.2">
      <c r="A378" s="20">
        <v>37354</v>
      </c>
      <c r="B378" s="10">
        <f>Model!$G$20/30</f>
        <v>0</v>
      </c>
      <c r="C378" s="10">
        <f t="shared" si="6"/>
        <v>0</v>
      </c>
      <c r="D378" s="2">
        <f>Model!$K$36*'Daily Volumes'!C378</f>
        <v>0</v>
      </c>
    </row>
    <row r="379" spans="1:4" x14ac:dyDescent="0.2">
      <c r="A379" s="20">
        <v>37355</v>
      </c>
      <c r="B379" s="10">
        <f>Model!$G$20/30</f>
        <v>0</v>
      </c>
      <c r="C379" s="10">
        <f t="shared" si="6"/>
        <v>0</v>
      </c>
      <c r="D379" s="2">
        <f>Model!$K$36*'Daily Volumes'!C379</f>
        <v>0</v>
      </c>
    </row>
    <row r="380" spans="1:4" x14ac:dyDescent="0.2">
      <c r="A380" s="20">
        <v>37356</v>
      </c>
      <c r="B380" s="10">
        <f>Model!$G$20/30</f>
        <v>0</v>
      </c>
      <c r="C380" s="10">
        <f t="shared" si="6"/>
        <v>0</v>
      </c>
      <c r="D380" s="2">
        <f>Model!$K$36*'Daily Volumes'!C380</f>
        <v>0</v>
      </c>
    </row>
    <row r="381" spans="1:4" x14ac:dyDescent="0.2">
      <c r="A381" s="20">
        <v>37357</v>
      </c>
      <c r="B381" s="10">
        <f>Model!$G$20/30</f>
        <v>0</v>
      </c>
      <c r="C381" s="10">
        <f t="shared" si="6"/>
        <v>0</v>
      </c>
      <c r="D381" s="2">
        <f>Model!$K$36*'Daily Volumes'!C381</f>
        <v>0</v>
      </c>
    </row>
    <row r="382" spans="1:4" x14ac:dyDescent="0.2">
      <c r="A382" s="20">
        <v>37358</v>
      </c>
      <c r="B382" s="10">
        <f>Model!$G$20/30</f>
        <v>0</v>
      </c>
      <c r="C382" s="10">
        <f t="shared" si="6"/>
        <v>0</v>
      </c>
      <c r="D382" s="2">
        <f>Model!$K$36*'Daily Volumes'!C382</f>
        <v>0</v>
      </c>
    </row>
    <row r="383" spans="1:4" x14ac:dyDescent="0.2">
      <c r="A383" s="20">
        <v>37359</v>
      </c>
      <c r="B383" s="10">
        <f>Model!$G$20/30</f>
        <v>0</v>
      </c>
      <c r="C383" s="10">
        <f t="shared" si="6"/>
        <v>0</v>
      </c>
      <c r="D383" s="2">
        <f>Model!$K$36*'Daily Volumes'!C383</f>
        <v>0</v>
      </c>
    </row>
    <row r="384" spans="1:4" x14ac:dyDescent="0.2">
      <c r="A384" s="20">
        <v>37360</v>
      </c>
      <c r="B384" s="10">
        <f>Model!$G$20/30</f>
        <v>0</v>
      </c>
      <c r="C384" s="10">
        <f t="shared" si="6"/>
        <v>0</v>
      </c>
      <c r="D384" s="2">
        <f>Model!$K$36*'Daily Volumes'!C384</f>
        <v>0</v>
      </c>
    </row>
    <row r="385" spans="1:4" x14ac:dyDescent="0.2">
      <c r="A385" s="20">
        <v>37361</v>
      </c>
      <c r="B385" s="10">
        <f>Model!$G$20/30</f>
        <v>0</v>
      </c>
      <c r="C385" s="10">
        <f t="shared" si="6"/>
        <v>0</v>
      </c>
      <c r="D385" s="2">
        <f>Model!$K$36*'Daily Volumes'!C385</f>
        <v>0</v>
      </c>
    </row>
    <row r="386" spans="1:4" x14ac:dyDescent="0.2">
      <c r="A386" s="20">
        <v>37362</v>
      </c>
      <c r="B386" s="10">
        <f>Model!$G$20/30</f>
        <v>0</v>
      </c>
      <c r="C386" s="10">
        <f t="shared" si="6"/>
        <v>0</v>
      </c>
      <c r="D386" s="2">
        <f>Model!$K$36*'Daily Volumes'!C386</f>
        <v>0</v>
      </c>
    </row>
    <row r="387" spans="1:4" x14ac:dyDescent="0.2">
      <c r="A387" s="20">
        <v>37363</v>
      </c>
      <c r="B387" s="10">
        <f>Model!$G$20/30</f>
        <v>0</v>
      </c>
      <c r="C387" s="10">
        <f t="shared" si="6"/>
        <v>0</v>
      </c>
      <c r="D387" s="2">
        <f>Model!$K$36*'Daily Volumes'!C387</f>
        <v>0</v>
      </c>
    </row>
    <row r="388" spans="1:4" x14ac:dyDescent="0.2">
      <c r="A388" s="20">
        <v>37364</v>
      </c>
      <c r="B388" s="10">
        <f>Model!$G$20/30</f>
        <v>0</v>
      </c>
      <c r="C388" s="10">
        <f t="shared" si="6"/>
        <v>0</v>
      </c>
      <c r="D388" s="2">
        <f>Model!$K$36*'Daily Volumes'!C388</f>
        <v>0</v>
      </c>
    </row>
    <row r="389" spans="1:4" x14ac:dyDescent="0.2">
      <c r="A389" s="20">
        <v>37365</v>
      </c>
      <c r="B389" s="10">
        <f>Model!$G$20/30</f>
        <v>0</v>
      </c>
      <c r="C389" s="10">
        <f t="shared" si="6"/>
        <v>0</v>
      </c>
      <c r="D389" s="2">
        <f>Model!$K$36*'Daily Volumes'!C389</f>
        <v>0</v>
      </c>
    </row>
    <row r="390" spans="1:4" x14ac:dyDescent="0.2">
      <c r="A390" s="20">
        <v>37366</v>
      </c>
      <c r="B390" s="10">
        <f>Model!$G$20/30</f>
        <v>0</v>
      </c>
      <c r="C390" s="10">
        <f t="shared" si="6"/>
        <v>0</v>
      </c>
      <c r="D390" s="2">
        <f>Model!$K$36*'Daily Volumes'!C390</f>
        <v>0</v>
      </c>
    </row>
    <row r="391" spans="1:4" x14ac:dyDescent="0.2">
      <c r="A391" s="20">
        <v>37367</v>
      </c>
      <c r="B391" s="10">
        <f>Model!$G$20/30</f>
        <v>0</v>
      </c>
      <c r="C391" s="10">
        <f t="shared" si="6"/>
        <v>0</v>
      </c>
      <c r="D391" s="2">
        <f>Model!$K$36*'Daily Volumes'!C391</f>
        <v>0</v>
      </c>
    </row>
    <row r="392" spans="1:4" x14ac:dyDescent="0.2">
      <c r="A392" s="20">
        <v>37368</v>
      </c>
      <c r="B392" s="10">
        <f>Model!$G$20/30</f>
        <v>0</v>
      </c>
      <c r="C392" s="10">
        <f t="shared" si="6"/>
        <v>0</v>
      </c>
      <c r="D392" s="2">
        <f>Model!$K$36*'Daily Volumes'!C392</f>
        <v>0</v>
      </c>
    </row>
    <row r="393" spans="1:4" x14ac:dyDescent="0.2">
      <c r="A393" s="20">
        <v>37369</v>
      </c>
      <c r="B393" s="10">
        <f>Model!$G$20/30</f>
        <v>0</v>
      </c>
      <c r="C393" s="10">
        <f t="shared" si="6"/>
        <v>0</v>
      </c>
      <c r="D393" s="2">
        <f>Model!$K$36*'Daily Volumes'!C393</f>
        <v>0</v>
      </c>
    </row>
    <row r="394" spans="1:4" x14ac:dyDescent="0.2">
      <c r="A394" s="20">
        <v>37370</v>
      </c>
      <c r="B394" s="10">
        <f>Model!$G$20/30</f>
        <v>0</v>
      </c>
      <c r="C394" s="10">
        <f t="shared" si="6"/>
        <v>0</v>
      </c>
      <c r="D394" s="2">
        <f>Model!$K$36*'Daily Volumes'!C394</f>
        <v>0</v>
      </c>
    </row>
    <row r="395" spans="1:4" x14ac:dyDescent="0.2">
      <c r="A395" s="20">
        <v>37371</v>
      </c>
      <c r="B395" s="10">
        <f>Model!$G$20/30</f>
        <v>0</v>
      </c>
      <c r="C395" s="10">
        <f t="shared" si="6"/>
        <v>0</v>
      </c>
      <c r="D395" s="2">
        <f>Model!$K$36*'Daily Volumes'!C395</f>
        <v>0</v>
      </c>
    </row>
    <row r="396" spans="1:4" x14ac:dyDescent="0.2">
      <c r="A396" s="20">
        <v>37372</v>
      </c>
      <c r="B396" s="10">
        <f>Model!$G$20/30</f>
        <v>0</v>
      </c>
      <c r="C396" s="10">
        <f t="shared" si="6"/>
        <v>0</v>
      </c>
      <c r="D396" s="2">
        <f>Model!$K$36*'Daily Volumes'!C396</f>
        <v>0</v>
      </c>
    </row>
    <row r="397" spans="1:4" x14ac:dyDescent="0.2">
      <c r="A397" s="20">
        <v>37373</v>
      </c>
      <c r="B397" s="10">
        <f>Model!$G$20/30</f>
        <v>0</v>
      </c>
      <c r="C397" s="10">
        <f t="shared" si="6"/>
        <v>0</v>
      </c>
      <c r="D397" s="2">
        <f>Model!$K$36*'Daily Volumes'!C397</f>
        <v>0</v>
      </c>
    </row>
    <row r="398" spans="1:4" x14ac:dyDescent="0.2">
      <c r="A398" s="20">
        <v>37374</v>
      </c>
      <c r="B398" s="10">
        <f>Model!$G$20/30</f>
        <v>0</v>
      </c>
      <c r="C398" s="10">
        <f t="shared" si="6"/>
        <v>0</v>
      </c>
      <c r="D398" s="2">
        <f>Model!$K$36*'Daily Volumes'!C398</f>
        <v>0</v>
      </c>
    </row>
    <row r="399" spans="1:4" x14ac:dyDescent="0.2">
      <c r="A399" s="20">
        <v>37375</v>
      </c>
      <c r="B399" s="10">
        <f>Model!$G$20/30</f>
        <v>0</v>
      </c>
      <c r="C399" s="10">
        <f t="shared" si="6"/>
        <v>0</v>
      </c>
      <c r="D399" s="2">
        <f>Model!$K$36*'Daily Volumes'!C399</f>
        <v>0</v>
      </c>
    </row>
    <row r="400" spans="1:4" x14ac:dyDescent="0.2">
      <c r="A400" s="20">
        <v>37376</v>
      </c>
      <c r="B400" s="10">
        <f>Model!$G$20/30</f>
        <v>0</v>
      </c>
      <c r="C400" s="10">
        <f t="shared" si="6"/>
        <v>0</v>
      </c>
      <c r="D400" s="2">
        <f>Model!$K$36*'Daily Volumes'!C400</f>
        <v>0</v>
      </c>
    </row>
    <row r="401" spans="1:4" x14ac:dyDescent="0.2">
      <c r="A401" s="20">
        <v>37377</v>
      </c>
      <c r="B401" s="10">
        <f>Model!$G$21/31</f>
        <v>0</v>
      </c>
      <c r="C401" s="10">
        <f t="shared" si="6"/>
        <v>0</v>
      </c>
      <c r="D401" s="2">
        <f>Model!$K$36*'Daily Volumes'!C401</f>
        <v>0</v>
      </c>
    </row>
    <row r="402" spans="1:4" x14ac:dyDescent="0.2">
      <c r="A402" s="20">
        <v>37378</v>
      </c>
      <c r="B402" s="10">
        <f>Model!$G$21/31</f>
        <v>0</v>
      </c>
      <c r="C402" s="10">
        <f t="shared" si="6"/>
        <v>0</v>
      </c>
      <c r="D402" s="2">
        <f>Model!$K$36*'Daily Volumes'!C402</f>
        <v>0</v>
      </c>
    </row>
    <row r="403" spans="1:4" x14ac:dyDescent="0.2">
      <c r="A403" s="20">
        <v>37379</v>
      </c>
      <c r="B403" s="10">
        <f>Model!$G$21/31</f>
        <v>0</v>
      </c>
      <c r="C403" s="10">
        <f t="shared" si="6"/>
        <v>0</v>
      </c>
      <c r="D403" s="2">
        <f>Model!$K$36*'Daily Volumes'!C403</f>
        <v>0</v>
      </c>
    </row>
    <row r="404" spans="1:4" x14ac:dyDescent="0.2">
      <c r="A404" s="20">
        <v>37380</v>
      </c>
      <c r="B404" s="10">
        <f>Model!$G$21/31</f>
        <v>0</v>
      </c>
      <c r="C404" s="10">
        <f t="shared" si="6"/>
        <v>0</v>
      </c>
      <c r="D404" s="2">
        <f>Model!$K$36*'Daily Volumes'!C404</f>
        <v>0</v>
      </c>
    </row>
    <row r="405" spans="1:4" x14ac:dyDescent="0.2">
      <c r="A405" s="20">
        <v>37381</v>
      </c>
      <c r="B405" s="10">
        <f>Model!$G$21/31</f>
        <v>0</v>
      </c>
      <c r="C405" s="10">
        <f t="shared" si="6"/>
        <v>0</v>
      </c>
      <c r="D405" s="2">
        <f>Model!$K$36*'Daily Volumes'!C405</f>
        <v>0</v>
      </c>
    </row>
    <row r="406" spans="1:4" x14ac:dyDescent="0.2">
      <c r="A406" s="20">
        <v>37382</v>
      </c>
      <c r="B406" s="10">
        <f>Model!$G$21/31</f>
        <v>0</v>
      </c>
      <c r="C406" s="10">
        <f t="shared" si="6"/>
        <v>0</v>
      </c>
      <c r="D406" s="2">
        <f>Model!$K$36*'Daily Volumes'!C406</f>
        <v>0</v>
      </c>
    </row>
    <row r="407" spans="1:4" x14ac:dyDescent="0.2">
      <c r="A407" s="20">
        <v>37383</v>
      </c>
      <c r="B407" s="10">
        <f>Model!$G$21/31</f>
        <v>0</v>
      </c>
      <c r="C407" s="10">
        <f t="shared" si="6"/>
        <v>0</v>
      </c>
      <c r="D407" s="2">
        <f>Model!$K$36*'Daily Volumes'!C407</f>
        <v>0</v>
      </c>
    </row>
    <row r="408" spans="1:4" x14ac:dyDescent="0.2">
      <c r="A408" s="20">
        <v>37384</v>
      </c>
      <c r="B408" s="10">
        <f>Model!$G$21/31</f>
        <v>0</v>
      </c>
      <c r="C408" s="10">
        <f t="shared" si="6"/>
        <v>0</v>
      </c>
      <c r="D408" s="2">
        <f>Model!$K$36*'Daily Volumes'!C408</f>
        <v>0</v>
      </c>
    </row>
    <row r="409" spans="1:4" x14ac:dyDescent="0.2">
      <c r="A409" s="20">
        <v>37385</v>
      </c>
      <c r="B409" s="10">
        <f>Model!$G$21/31</f>
        <v>0</v>
      </c>
      <c r="C409" s="10">
        <f t="shared" si="6"/>
        <v>0</v>
      </c>
      <c r="D409" s="2">
        <f>Model!$K$36*'Daily Volumes'!C409</f>
        <v>0</v>
      </c>
    </row>
    <row r="410" spans="1:4" x14ac:dyDescent="0.2">
      <c r="A410" s="20">
        <v>37386</v>
      </c>
      <c r="B410" s="10">
        <f>Model!$G$21/31</f>
        <v>0</v>
      </c>
      <c r="C410" s="10">
        <f t="shared" si="6"/>
        <v>0</v>
      </c>
      <c r="D410" s="2">
        <f>Model!$K$36*'Daily Volumes'!C410</f>
        <v>0</v>
      </c>
    </row>
    <row r="411" spans="1:4" x14ac:dyDescent="0.2">
      <c r="A411" s="20">
        <v>37387</v>
      </c>
      <c r="B411" s="10">
        <f>Model!$G$21/31</f>
        <v>0</v>
      </c>
      <c r="C411" s="10">
        <f t="shared" si="6"/>
        <v>0</v>
      </c>
      <c r="D411" s="2">
        <f>Model!$K$36*'Daily Volumes'!C411</f>
        <v>0</v>
      </c>
    </row>
    <row r="412" spans="1:4" x14ac:dyDescent="0.2">
      <c r="A412" s="20">
        <v>37388</v>
      </c>
      <c r="B412" s="10">
        <f>Model!$G$21/31</f>
        <v>0</v>
      </c>
      <c r="C412" s="10">
        <f t="shared" si="6"/>
        <v>0</v>
      </c>
      <c r="D412" s="2">
        <f>Model!$K$36*'Daily Volumes'!C412</f>
        <v>0</v>
      </c>
    </row>
    <row r="413" spans="1:4" x14ac:dyDescent="0.2">
      <c r="A413" s="20">
        <v>37389</v>
      </c>
      <c r="B413" s="10">
        <f>Model!$G$21/31</f>
        <v>0</v>
      </c>
      <c r="C413" s="10">
        <f t="shared" si="6"/>
        <v>0</v>
      </c>
      <c r="D413" s="2">
        <f>Model!$K$36*'Daily Volumes'!C413</f>
        <v>0</v>
      </c>
    </row>
    <row r="414" spans="1:4" x14ac:dyDescent="0.2">
      <c r="A414" s="20">
        <v>37390</v>
      </c>
      <c r="B414" s="10">
        <f>Model!$G$21/31</f>
        <v>0</v>
      </c>
      <c r="C414" s="10">
        <f t="shared" si="6"/>
        <v>0</v>
      </c>
      <c r="D414" s="2">
        <f>Model!$K$36*'Daily Volumes'!C414</f>
        <v>0</v>
      </c>
    </row>
    <row r="415" spans="1:4" x14ac:dyDescent="0.2">
      <c r="A415" s="20">
        <v>37391</v>
      </c>
      <c r="B415" s="10">
        <f>Model!$G$21/31</f>
        <v>0</v>
      </c>
      <c r="C415" s="10">
        <f t="shared" si="6"/>
        <v>0</v>
      </c>
      <c r="D415" s="2">
        <f>Model!$K$36*'Daily Volumes'!C415</f>
        <v>0</v>
      </c>
    </row>
    <row r="416" spans="1:4" x14ac:dyDescent="0.2">
      <c r="A416" s="20">
        <v>37392</v>
      </c>
      <c r="B416" s="10">
        <f>Model!$G$21/31</f>
        <v>0</v>
      </c>
      <c r="C416" s="10">
        <f t="shared" si="6"/>
        <v>0</v>
      </c>
      <c r="D416" s="2">
        <f>Model!$K$36*'Daily Volumes'!C416</f>
        <v>0</v>
      </c>
    </row>
    <row r="417" spans="1:4" x14ac:dyDescent="0.2">
      <c r="A417" s="20">
        <v>37393</v>
      </c>
      <c r="B417" s="10">
        <f>Model!$G$21/31</f>
        <v>0</v>
      </c>
      <c r="C417" s="10">
        <f t="shared" si="6"/>
        <v>0</v>
      </c>
      <c r="D417" s="2">
        <f>Model!$K$36*'Daily Volumes'!C417</f>
        <v>0</v>
      </c>
    </row>
    <row r="418" spans="1:4" x14ac:dyDescent="0.2">
      <c r="A418" s="20">
        <v>37394</v>
      </c>
      <c r="B418" s="10">
        <f>Model!$G$21/31</f>
        <v>0</v>
      </c>
      <c r="C418" s="10">
        <f t="shared" si="6"/>
        <v>0</v>
      </c>
      <c r="D418" s="2">
        <f>Model!$K$36*'Daily Volumes'!C418</f>
        <v>0</v>
      </c>
    </row>
    <row r="419" spans="1:4" x14ac:dyDescent="0.2">
      <c r="A419" s="20">
        <v>37395</v>
      </c>
      <c r="B419" s="10">
        <f>Model!$G$21/31</f>
        <v>0</v>
      </c>
      <c r="C419" s="10">
        <f t="shared" si="6"/>
        <v>0</v>
      </c>
      <c r="D419" s="2">
        <f>Model!$K$36*'Daily Volumes'!C419</f>
        <v>0</v>
      </c>
    </row>
    <row r="420" spans="1:4" x14ac:dyDescent="0.2">
      <c r="A420" s="20">
        <v>37396</v>
      </c>
      <c r="B420" s="10">
        <f>Model!$G$21/31</f>
        <v>0</v>
      </c>
      <c r="C420" s="10">
        <f t="shared" si="6"/>
        <v>0</v>
      </c>
      <c r="D420" s="2">
        <f>Model!$K$36*'Daily Volumes'!C420</f>
        <v>0</v>
      </c>
    </row>
    <row r="421" spans="1:4" x14ac:dyDescent="0.2">
      <c r="A421" s="20">
        <v>37397</v>
      </c>
      <c r="B421" s="10">
        <f>Model!$G$21/31</f>
        <v>0</v>
      </c>
      <c r="C421" s="10">
        <f t="shared" si="6"/>
        <v>0</v>
      </c>
      <c r="D421" s="2">
        <f>Model!$K$36*'Daily Volumes'!C421</f>
        <v>0</v>
      </c>
    </row>
    <row r="422" spans="1:4" x14ac:dyDescent="0.2">
      <c r="A422" s="20">
        <v>37398</v>
      </c>
      <c r="B422" s="10">
        <f>Model!$G$21/31</f>
        <v>0</v>
      </c>
      <c r="C422" s="10">
        <f t="shared" si="6"/>
        <v>0</v>
      </c>
      <c r="D422" s="2">
        <f>Model!$K$36*'Daily Volumes'!C422</f>
        <v>0</v>
      </c>
    </row>
    <row r="423" spans="1:4" x14ac:dyDescent="0.2">
      <c r="A423" s="20">
        <v>37399</v>
      </c>
      <c r="B423" s="10">
        <f>Model!$G$21/31</f>
        <v>0</v>
      </c>
      <c r="C423" s="10">
        <f t="shared" si="6"/>
        <v>0</v>
      </c>
      <c r="D423" s="2">
        <f>Model!$K$36*'Daily Volumes'!C423</f>
        <v>0</v>
      </c>
    </row>
    <row r="424" spans="1:4" x14ac:dyDescent="0.2">
      <c r="A424" s="20">
        <v>37400</v>
      </c>
      <c r="B424" s="10">
        <f>Model!$G$21/31</f>
        <v>0</v>
      </c>
      <c r="C424" s="10">
        <f t="shared" si="6"/>
        <v>0</v>
      </c>
      <c r="D424" s="2">
        <f>Model!$K$36*'Daily Volumes'!C424</f>
        <v>0</v>
      </c>
    </row>
    <row r="425" spans="1:4" x14ac:dyDescent="0.2">
      <c r="A425" s="20">
        <v>37401</v>
      </c>
      <c r="B425" s="10">
        <f>Model!$G$21/31</f>
        <v>0</v>
      </c>
      <c r="C425" s="10">
        <f t="shared" ref="C425:C488" si="7">C424+B425</f>
        <v>0</v>
      </c>
      <c r="D425" s="2">
        <f>Model!$K$36*'Daily Volumes'!C425</f>
        <v>0</v>
      </c>
    </row>
    <row r="426" spans="1:4" x14ac:dyDescent="0.2">
      <c r="A426" s="20">
        <v>37402</v>
      </c>
      <c r="B426" s="10">
        <f>Model!$G$21/31</f>
        <v>0</v>
      </c>
      <c r="C426" s="10">
        <f t="shared" si="7"/>
        <v>0</v>
      </c>
      <c r="D426" s="2">
        <f>Model!$K$36*'Daily Volumes'!C426</f>
        <v>0</v>
      </c>
    </row>
    <row r="427" spans="1:4" x14ac:dyDescent="0.2">
      <c r="A427" s="20">
        <v>37403</v>
      </c>
      <c r="B427" s="10">
        <f>Model!$G$21/31</f>
        <v>0</v>
      </c>
      <c r="C427" s="10">
        <f t="shared" si="7"/>
        <v>0</v>
      </c>
      <c r="D427" s="2">
        <f>Model!$K$36*'Daily Volumes'!C427</f>
        <v>0</v>
      </c>
    </row>
    <row r="428" spans="1:4" x14ac:dyDescent="0.2">
      <c r="A428" s="20">
        <v>37404</v>
      </c>
      <c r="B428" s="10">
        <f>Model!$G$21/31</f>
        <v>0</v>
      </c>
      <c r="C428" s="10">
        <f t="shared" si="7"/>
        <v>0</v>
      </c>
      <c r="D428" s="2">
        <f>Model!$K$36*'Daily Volumes'!C428</f>
        <v>0</v>
      </c>
    </row>
    <row r="429" spans="1:4" x14ac:dyDescent="0.2">
      <c r="A429" s="20">
        <v>37405</v>
      </c>
      <c r="B429" s="10">
        <f>Model!$G$21/31</f>
        <v>0</v>
      </c>
      <c r="C429" s="10">
        <f t="shared" si="7"/>
        <v>0</v>
      </c>
      <c r="D429" s="2">
        <f>Model!$K$36*'Daily Volumes'!C429</f>
        <v>0</v>
      </c>
    </row>
    <row r="430" spans="1:4" x14ac:dyDescent="0.2">
      <c r="A430" s="20">
        <v>37406</v>
      </c>
      <c r="B430" s="10">
        <f>Model!$G$21/31</f>
        <v>0</v>
      </c>
      <c r="C430" s="10">
        <f t="shared" si="7"/>
        <v>0</v>
      </c>
      <c r="D430" s="2">
        <f>Model!$K$36*'Daily Volumes'!C430</f>
        <v>0</v>
      </c>
    </row>
    <row r="431" spans="1:4" x14ac:dyDescent="0.2">
      <c r="A431" s="20">
        <v>37407</v>
      </c>
      <c r="B431" s="10">
        <f>Model!$G$21/31</f>
        <v>0</v>
      </c>
      <c r="C431" s="10">
        <f t="shared" si="7"/>
        <v>0</v>
      </c>
      <c r="D431" s="2">
        <f>Model!$K$36*'Daily Volumes'!C431</f>
        <v>0</v>
      </c>
    </row>
    <row r="432" spans="1:4" x14ac:dyDescent="0.2">
      <c r="A432" s="20">
        <v>37408</v>
      </c>
      <c r="B432" s="10">
        <f>Model!$G$22/30</f>
        <v>0</v>
      </c>
      <c r="C432" s="10">
        <f t="shared" si="7"/>
        <v>0</v>
      </c>
      <c r="D432" s="2">
        <f>Model!$K$36*'Daily Volumes'!C432</f>
        <v>0</v>
      </c>
    </row>
    <row r="433" spans="1:4" x14ac:dyDescent="0.2">
      <c r="A433" s="20">
        <v>37409</v>
      </c>
      <c r="B433" s="10">
        <f>Model!$G$22/30</f>
        <v>0</v>
      </c>
      <c r="C433" s="10">
        <f t="shared" si="7"/>
        <v>0</v>
      </c>
      <c r="D433" s="2">
        <f>Model!$K$36*'Daily Volumes'!C433</f>
        <v>0</v>
      </c>
    </row>
    <row r="434" spans="1:4" x14ac:dyDescent="0.2">
      <c r="A434" s="20">
        <v>37410</v>
      </c>
      <c r="B434" s="10">
        <f>Model!$G$22/30</f>
        <v>0</v>
      </c>
      <c r="C434" s="10">
        <f t="shared" si="7"/>
        <v>0</v>
      </c>
      <c r="D434" s="2">
        <f>Model!$K$36*'Daily Volumes'!C434</f>
        <v>0</v>
      </c>
    </row>
    <row r="435" spans="1:4" x14ac:dyDescent="0.2">
      <c r="A435" s="20">
        <v>37411</v>
      </c>
      <c r="B435" s="10">
        <f>Model!$G$22/30</f>
        <v>0</v>
      </c>
      <c r="C435" s="10">
        <f t="shared" si="7"/>
        <v>0</v>
      </c>
      <c r="D435" s="2">
        <f>Model!$K$36*'Daily Volumes'!C435</f>
        <v>0</v>
      </c>
    </row>
    <row r="436" spans="1:4" x14ac:dyDescent="0.2">
      <c r="A436" s="20">
        <v>37412</v>
      </c>
      <c r="B436" s="10">
        <f>Model!$G$22/30</f>
        <v>0</v>
      </c>
      <c r="C436" s="10">
        <f t="shared" si="7"/>
        <v>0</v>
      </c>
      <c r="D436" s="2">
        <f>Model!$K$36*'Daily Volumes'!C436</f>
        <v>0</v>
      </c>
    </row>
    <row r="437" spans="1:4" x14ac:dyDescent="0.2">
      <c r="A437" s="20">
        <v>37413</v>
      </c>
      <c r="B437" s="10">
        <f>Model!$G$22/30</f>
        <v>0</v>
      </c>
      <c r="C437" s="10">
        <f t="shared" si="7"/>
        <v>0</v>
      </c>
      <c r="D437" s="2">
        <f>Model!$K$36*'Daily Volumes'!C437</f>
        <v>0</v>
      </c>
    </row>
    <row r="438" spans="1:4" x14ac:dyDescent="0.2">
      <c r="A438" s="20">
        <v>37414</v>
      </c>
      <c r="B438" s="10">
        <f>Model!$G$22/30</f>
        <v>0</v>
      </c>
      <c r="C438" s="10">
        <f t="shared" si="7"/>
        <v>0</v>
      </c>
      <c r="D438" s="2">
        <f>Model!$K$36*'Daily Volumes'!C438</f>
        <v>0</v>
      </c>
    </row>
    <row r="439" spans="1:4" x14ac:dyDescent="0.2">
      <c r="A439" s="20">
        <v>37415</v>
      </c>
      <c r="B439" s="10">
        <f>Model!$G$22/30</f>
        <v>0</v>
      </c>
      <c r="C439" s="10">
        <f t="shared" si="7"/>
        <v>0</v>
      </c>
      <c r="D439" s="2">
        <f>Model!$K$36*'Daily Volumes'!C439</f>
        <v>0</v>
      </c>
    </row>
    <row r="440" spans="1:4" x14ac:dyDescent="0.2">
      <c r="A440" s="20">
        <v>37416</v>
      </c>
      <c r="B440" s="10">
        <f>Model!$G$22/30</f>
        <v>0</v>
      </c>
      <c r="C440" s="10">
        <f t="shared" si="7"/>
        <v>0</v>
      </c>
      <c r="D440" s="2">
        <f>Model!$K$36*'Daily Volumes'!C440</f>
        <v>0</v>
      </c>
    </row>
    <row r="441" spans="1:4" x14ac:dyDescent="0.2">
      <c r="A441" s="20">
        <v>37417</v>
      </c>
      <c r="B441" s="10">
        <f>Model!$G$22/30</f>
        <v>0</v>
      </c>
      <c r="C441" s="10">
        <f t="shared" si="7"/>
        <v>0</v>
      </c>
      <c r="D441" s="2">
        <f>Model!$K$36*'Daily Volumes'!C441</f>
        <v>0</v>
      </c>
    </row>
    <row r="442" spans="1:4" x14ac:dyDescent="0.2">
      <c r="A442" s="20">
        <v>37418</v>
      </c>
      <c r="B442" s="10">
        <f>Model!$G$22/30</f>
        <v>0</v>
      </c>
      <c r="C442" s="10">
        <f t="shared" si="7"/>
        <v>0</v>
      </c>
      <c r="D442" s="2">
        <f>Model!$K$36*'Daily Volumes'!C442</f>
        <v>0</v>
      </c>
    </row>
    <row r="443" spans="1:4" x14ac:dyDescent="0.2">
      <c r="A443" s="20">
        <v>37419</v>
      </c>
      <c r="B443" s="10">
        <f>Model!$G$22/30</f>
        <v>0</v>
      </c>
      <c r="C443" s="10">
        <f t="shared" si="7"/>
        <v>0</v>
      </c>
      <c r="D443" s="2">
        <f>Model!$K$36*'Daily Volumes'!C443</f>
        <v>0</v>
      </c>
    </row>
    <row r="444" spans="1:4" x14ac:dyDescent="0.2">
      <c r="A444" s="20">
        <v>37420</v>
      </c>
      <c r="B444" s="10">
        <f>Model!$G$22/30</f>
        <v>0</v>
      </c>
      <c r="C444" s="10">
        <f t="shared" si="7"/>
        <v>0</v>
      </c>
      <c r="D444" s="2">
        <f>Model!$K$36*'Daily Volumes'!C444</f>
        <v>0</v>
      </c>
    </row>
    <row r="445" spans="1:4" x14ac:dyDescent="0.2">
      <c r="A445" s="20">
        <v>37421</v>
      </c>
      <c r="B445" s="10">
        <f>Model!$G$22/30</f>
        <v>0</v>
      </c>
      <c r="C445" s="10">
        <f t="shared" si="7"/>
        <v>0</v>
      </c>
      <c r="D445" s="2">
        <f>Model!$K$36*'Daily Volumes'!C445</f>
        <v>0</v>
      </c>
    </row>
    <row r="446" spans="1:4" x14ac:dyDescent="0.2">
      <c r="A446" s="20">
        <v>37422</v>
      </c>
      <c r="B446" s="10">
        <f>Model!$G$22/30</f>
        <v>0</v>
      </c>
      <c r="C446" s="10">
        <f t="shared" si="7"/>
        <v>0</v>
      </c>
      <c r="D446" s="2">
        <f>Model!$K$36*'Daily Volumes'!C446</f>
        <v>0</v>
      </c>
    </row>
    <row r="447" spans="1:4" x14ac:dyDescent="0.2">
      <c r="A447" s="20">
        <v>37423</v>
      </c>
      <c r="B447" s="10">
        <f>Model!$G$22/30</f>
        <v>0</v>
      </c>
      <c r="C447" s="10">
        <f t="shared" si="7"/>
        <v>0</v>
      </c>
      <c r="D447" s="2">
        <f>Model!$K$36*'Daily Volumes'!C447</f>
        <v>0</v>
      </c>
    </row>
    <row r="448" spans="1:4" x14ac:dyDescent="0.2">
      <c r="A448" s="20">
        <v>37424</v>
      </c>
      <c r="B448" s="10">
        <f>Model!$G$22/30</f>
        <v>0</v>
      </c>
      <c r="C448" s="10">
        <f t="shared" si="7"/>
        <v>0</v>
      </c>
      <c r="D448" s="2">
        <f>Model!$K$36*'Daily Volumes'!C448</f>
        <v>0</v>
      </c>
    </row>
    <row r="449" spans="1:4" x14ac:dyDescent="0.2">
      <c r="A449" s="20">
        <v>37425</v>
      </c>
      <c r="B449" s="10">
        <f>Model!$G$22/30</f>
        <v>0</v>
      </c>
      <c r="C449" s="10">
        <f t="shared" si="7"/>
        <v>0</v>
      </c>
      <c r="D449" s="2">
        <f>Model!$K$36*'Daily Volumes'!C449</f>
        <v>0</v>
      </c>
    </row>
    <row r="450" spans="1:4" x14ac:dyDescent="0.2">
      <c r="A450" s="20">
        <v>37426</v>
      </c>
      <c r="B450" s="10">
        <f>Model!$G$22/30</f>
        <v>0</v>
      </c>
      <c r="C450" s="10">
        <f t="shared" si="7"/>
        <v>0</v>
      </c>
      <c r="D450" s="2">
        <f>Model!$K$36*'Daily Volumes'!C450</f>
        <v>0</v>
      </c>
    </row>
    <row r="451" spans="1:4" x14ac:dyDescent="0.2">
      <c r="A451" s="20">
        <v>37427</v>
      </c>
      <c r="B451" s="10">
        <f>Model!$G$22/30</f>
        <v>0</v>
      </c>
      <c r="C451" s="10">
        <f t="shared" si="7"/>
        <v>0</v>
      </c>
      <c r="D451" s="2">
        <f>Model!$K$36*'Daily Volumes'!C451</f>
        <v>0</v>
      </c>
    </row>
    <row r="452" spans="1:4" x14ac:dyDescent="0.2">
      <c r="A452" s="20">
        <v>37428</v>
      </c>
      <c r="B452" s="10">
        <f>Model!$G$22/30</f>
        <v>0</v>
      </c>
      <c r="C452" s="10">
        <f t="shared" si="7"/>
        <v>0</v>
      </c>
      <c r="D452" s="2">
        <f>Model!$K$36*'Daily Volumes'!C452</f>
        <v>0</v>
      </c>
    </row>
    <row r="453" spans="1:4" x14ac:dyDescent="0.2">
      <c r="A453" s="20">
        <v>37429</v>
      </c>
      <c r="B453" s="10">
        <f>Model!$G$22/30</f>
        <v>0</v>
      </c>
      <c r="C453" s="10">
        <f t="shared" si="7"/>
        <v>0</v>
      </c>
      <c r="D453" s="2">
        <f>Model!$K$36*'Daily Volumes'!C453</f>
        <v>0</v>
      </c>
    </row>
    <row r="454" spans="1:4" x14ac:dyDescent="0.2">
      <c r="A454" s="20">
        <v>37430</v>
      </c>
      <c r="B454" s="10">
        <f>Model!$G$22/30</f>
        <v>0</v>
      </c>
      <c r="C454" s="10">
        <f t="shared" si="7"/>
        <v>0</v>
      </c>
      <c r="D454" s="2">
        <f>Model!$K$36*'Daily Volumes'!C454</f>
        <v>0</v>
      </c>
    </row>
    <row r="455" spans="1:4" x14ac:dyDescent="0.2">
      <c r="A455" s="20">
        <v>37431</v>
      </c>
      <c r="B455" s="10">
        <f>Model!$G$22/30</f>
        <v>0</v>
      </c>
      <c r="C455" s="10">
        <f t="shared" si="7"/>
        <v>0</v>
      </c>
      <c r="D455" s="2">
        <f>Model!$K$36*'Daily Volumes'!C455</f>
        <v>0</v>
      </c>
    </row>
    <row r="456" spans="1:4" x14ac:dyDescent="0.2">
      <c r="A456" s="20">
        <v>37432</v>
      </c>
      <c r="B456" s="10">
        <f>Model!$G$22/30</f>
        <v>0</v>
      </c>
      <c r="C456" s="10">
        <f t="shared" si="7"/>
        <v>0</v>
      </c>
      <c r="D456" s="2">
        <f>Model!$K$36*'Daily Volumes'!C456</f>
        <v>0</v>
      </c>
    </row>
    <row r="457" spans="1:4" x14ac:dyDescent="0.2">
      <c r="A457" s="20">
        <v>37433</v>
      </c>
      <c r="B457" s="10">
        <f>Model!$G$22/30</f>
        <v>0</v>
      </c>
      <c r="C457" s="10">
        <f t="shared" si="7"/>
        <v>0</v>
      </c>
      <c r="D457" s="2">
        <f>Model!$K$36*'Daily Volumes'!C457</f>
        <v>0</v>
      </c>
    </row>
    <row r="458" spans="1:4" x14ac:dyDescent="0.2">
      <c r="A458" s="20">
        <v>37434</v>
      </c>
      <c r="B458" s="10">
        <f>Model!$G$22/30</f>
        <v>0</v>
      </c>
      <c r="C458" s="10">
        <f t="shared" si="7"/>
        <v>0</v>
      </c>
      <c r="D458" s="2">
        <f>Model!$K$36*'Daily Volumes'!C458</f>
        <v>0</v>
      </c>
    </row>
    <row r="459" spans="1:4" x14ac:dyDescent="0.2">
      <c r="A459" s="20">
        <v>37435</v>
      </c>
      <c r="B459" s="10">
        <f>Model!$G$22/30</f>
        <v>0</v>
      </c>
      <c r="C459" s="10">
        <f t="shared" si="7"/>
        <v>0</v>
      </c>
      <c r="D459" s="2">
        <f>Model!$K$36*'Daily Volumes'!C459</f>
        <v>0</v>
      </c>
    </row>
    <row r="460" spans="1:4" x14ac:dyDescent="0.2">
      <c r="A460" s="20">
        <v>37436</v>
      </c>
      <c r="B460" s="10">
        <f>Model!$G$22/30</f>
        <v>0</v>
      </c>
      <c r="C460" s="10">
        <f t="shared" si="7"/>
        <v>0</v>
      </c>
      <c r="D460" s="2">
        <f>Model!$K$36*'Daily Volumes'!C460</f>
        <v>0</v>
      </c>
    </row>
    <row r="461" spans="1:4" x14ac:dyDescent="0.2">
      <c r="A461" s="20">
        <v>37437</v>
      </c>
      <c r="B461" s="10">
        <f>Model!$G$22/30</f>
        <v>0</v>
      </c>
      <c r="C461" s="10">
        <f t="shared" si="7"/>
        <v>0</v>
      </c>
      <c r="D461" s="2">
        <f>Model!$K$36*'Daily Volumes'!C461</f>
        <v>0</v>
      </c>
    </row>
    <row r="462" spans="1:4" x14ac:dyDescent="0.2">
      <c r="A462" s="20">
        <v>37438</v>
      </c>
      <c r="B462" s="10">
        <f>Model!$G$23/31</f>
        <v>0</v>
      </c>
      <c r="C462" s="10">
        <f t="shared" si="7"/>
        <v>0</v>
      </c>
      <c r="D462" s="2">
        <f>Model!$K$36*'Daily Volumes'!C462</f>
        <v>0</v>
      </c>
    </row>
    <row r="463" spans="1:4" x14ac:dyDescent="0.2">
      <c r="A463" s="20">
        <v>37439</v>
      </c>
      <c r="B463" s="10">
        <f>Model!$G$23/31</f>
        <v>0</v>
      </c>
      <c r="C463" s="10">
        <f t="shared" si="7"/>
        <v>0</v>
      </c>
      <c r="D463" s="2">
        <f>Model!$K$36*'Daily Volumes'!C463</f>
        <v>0</v>
      </c>
    </row>
    <row r="464" spans="1:4" x14ac:dyDescent="0.2">
      <c r="A464" s="20">
        <v>37440</v>
      </c>
      <c r="B464" s="10">
        <f>Model!$G$23/31</f>
        <v>0</v>
      </c>
      <c r="C464" s="10">
        <f t="shared" si="7"/>
        <v>0</v>
      </c>
      <c r="D464" s="2">
        <f>Model!$K$36*'Daily Volumes'!C464</f>
        <v>0</v>
      </c>
    </row>
    <row r="465" spans="1:4" x14ac:dyDescent="0.2">
      <c r="A465" s="20">
        <v>37441</v>
      </c>
      <c r="B465" s="10">
        <f>Model!$G$23/31</f>
        <v>0</v>
      </c>
      <c r="C465" s="10">
        <f t="shared" si="7"/>
        <v>0</v>
      </c>
      <c r="D465" s="2">
        <f>Model!$K$36*'Daily Volumes'!C465</f>
        <v>0</v>
      </c>
    </row>
    <row r="466" spans="1:4" x14ac:dyDescent="0.2">
      <c r="A466" s="20">
        <v>37442</v>
      </c>
      <c r="B466" s="10">
        <f>Model!$G$23/31</f>
        <v>0</v>
      </c>
      <c r="C466" s="10">
        <f t="shared" si="7"/>
        <v>0</v>
      </c>
      <c r="D466" s="2">
        <f>Model!$K$36*'Daily Volumes'!C466</f>
        <v>0</v>
      </c>
    </row>
    <row r="467" spans="1:4" x14ac:dyDescent="0.2">
      <c r="A467" s="20">
        <v>37443</v>
      </c>
      <c r="B467" s="10">
        <f>Model!$G$23/31</f>
        <v>0</v>
      </c>
      <c r="C467" s="10">
        <f t="shared" si="7"/>
        <v>0</v>
      </c>
      <c r="D467" s="2">
        <f>Model!$K$36*'Daily Volumes'!C467</f>
        <v>0</v>
      </c>
    </row>
    <row r="468" spans="1:4" x14ac:dyDescent="0.2">
      <c r="A468" s="20">
        <v>37444</v>
      </c>
      <c r="B468" s="10">
        <f>Model!$G$23/31</f>
        <v>0</v>
      </c>
      <c r="C468" s="10">
        <f t="shared" si="7"/>
        <v>0</v>
      </c>
      <c r="D468" s="2">
        <f>Model!$K$36*'Daily Volumes'!C468</f>
        <v>0</v>
      </c>
    </row>
    <row r="469" spans="1:4" x14ac:dyDescent="0.2">
      <c r="A469" s="20">
        <v>37445</v>
      </c>
      <c r="B469" s="10">
        <f>Model!$G$23/31</f>
        <v>0</v>
      </c>
      <c r="C469" s="10">
        <f t="shared" si="7"/>
        <v>0</v>
      </c>
      <c r="D469" s="2">
        <f>Model!$K$36*'Daily Volumes'!C469</f>
        <v>0</v>
      </c>
    </row>
    <row r="470" spans="1:4" x14ac:dyDescent="0.2">
      <c r="A470" s="20">
        <v>37446</v>
      </c>
      <c r="B470" s="10">
        <f>Model!$G$23/31</f>
        <v>0</v>
      </c>
      <c r="C470" s="10">
        <f t="shared" si="7"/>
        <v>0</v>
      </c>
      <c r="D470" s="2">
        <f>Model!$K$36*'Daily Volumes'!C470</f>
        <v>0</v>
      </c>
    </row>
    <row r="471" spans="1:4" x14ac:dyDescent="0.2">
      <c r="A471" s="20">
        <v>37447</v>
      </c>
      <c r="B471" s="10">
        <f>Model!$G$23/31</f>
        <v>0</v>
      </c>
      <c r="C471" s="10">
        <f t="shared" si="7"/>
        <v>0</v>
      </c>
      <c r="D471" s="2">
        <f>Model!$K$36*'Daily Volumes'!C471</f>
        <v>0</v>
      </c>
    </row>
    <row r="472" spans="1:4" x14ac:dyDescent="0.2">
      <c r="A472" s="20">
        <v>37448</v>
      </c>
      <c r="B472" s="10">
        <f>Model!$G$23/31</f>
        <v>0</v>
      </c>
      <c r="C472" s="10">
        <f t="shared" si="7"/>
        <v>0</v>
      </c>
      <c r="D472" s="2">
        <f>Model!$K$36*'Daily Volumes'!C472</f>
        <v>0</v>
      </c>
    </row>
    <row r="473" spans="1:4" x14ac:dyDescent="0.2">
      <c r="A473" s="20">
        <v>37449</v>
      </c>
      <c r="B473" s="10">
        <f>Model!$G$23/31</f>
        <v>0</v>
      </c>
      <c r="C473" s="10">
        <f t="shared" si="7"/>
        <v>0</v>
      </c>
      <c r="D473" s="2">
        <f>Model!$K$36*'Daily Volumes'!C473</f>
        <v>0</v>
      </c>
    </row>
    <row r="474" spans="1:4" x14ac:dyDescent="0.2">
      <c r="A474" s="20">
        <v>37450</v>
      </c>
      <c r="B474" s="10">
        <f>Model!$G$23/31</f>
        <v>0</v>
      </c>
      <c r="C474" s="10">
        <f t="shared" si="7"/>
        <v>0</v>
      </c>
      <c r="D474" s="2">
        <f>Model!$K$36*'Daily Volumes'!C474</f>
        <v>0</v>
      </c>
    </row>
    <row r="475" spans="1:4" x14ac:dyDescent="0.2">
      <c r="A475" s="20">
        <v>37451</v>
      </c>
      <c r="B475" s="10">
        <f>Model!$G$23/31</f>
        <v>0</v>
      </c>
      <c r="C475" s="10">
        <f t="shared" si="7"/>
        <v>0</v>
      </c>
      <c r="D475" s="2">
        <f>Model!$K$36*'Daily Volumes'!C475</f>
        <v>0</v>
      </c>
    </row>
    <row r="476" spans="1:4" x14ac:dyDescent="0.2">
      <c r="A476" s="20">
        <v>37452</v>
      </c>
      <c r="B476" s="10">
        <f>Model!$G$23/31</f>
        <v>0</v>
      </c>
      <c r="C476" s="10">
        <f t="shared" si="7"/>
        <v>0</v>
      </c>
      <c r="D476" s="2">
        <f>Model!$K$36*'Daily Volumes'!C476</f>
        <v>0</v>
      </c>
    </row>
    <row r="477" spans="1:4" x14ac:dyDescent="0.2">
      <c r="A477" s="20">
        <v>37453</v>
      </c>
      <c r="B477" s="10">
        <f>Model!$G$23/31</f>
        <v>0</v>
      </c>
      <c r="C477" s="10">
        <f t="shared" si="7"/>
        <v>0</v>
      </c>
      <c r="D477" s="2">
        <f>Model!$K$36*'Daily Volumes'!C477</f>
        <v>0</v>
      </c>
    </row>
    <row r="478" spans="1:4" x14ac:dyDescent="0.2">
      <c r="A478" s="20">
        <v>37454</v>
      </c>
      <c r="B478" s="10">
        <f>Model!$G$23/31</f>
        <v>0</v>
      </c>
      <c r="C478" s="10">
        <f t="shared" si="7"/>
        <v>0</v>
      </c>
      <c r="D478" s="2">
        <f>Model!$K$36*'Daily Volumes'!C478</f>
        <v>0</v>
      </c>
    </row>
    <row r="479" spans="1:4" x14ac:dyDescent="0.2">
      <c r="A479" s="20">
        <v>37455</v>
      </c>
      <c r="B479" s="10">
        <f>Model!$G$23/31</f>
        <v>0</v>
      </c>
      <c r="C479" s="10">
        <f t="shared" si="7"/>
        <v>0</v>
      </c>
      <c r="D479" s="2">
        <f>Model!$K$36*'Daily Volumes'!C479</f>
        <v>0</v>
      </c>
    </row>
    <row r="480" spans="1:4" x14ac:dyDescent="0.2">
      <c r="A480" s="20">
        <v>37456</v>
      </c>
      <c r="B480" s="10">
        <f>Model!$G$23/31</f>
        <v>0</v>
      </c>
      <c r="C480" s="10">
        <f t="shared" si="7"/>
        <v>0</v>
      </c>
      <c r="D480" s="2">
        <f>Model!$K$36*'Daily Volumes'!C480</f>
        <v>0</v>
      </c>
    </row>
    <row r="481" spans="1:4" x14ac:dyDescent="0.2">
      <c r="A481" s="20">
        <v>37457</v>
      </c>
      <c r="B481" s="10">
        <f>Model!$G$23/31</f>
        <v>0</v>
      </c>
      <c r="C481" s="10">
        <f t="shared" si="7"/>
        <v>0</v>
      </c>
      <c r="D481" s="2">
        <f>Model!$K$36*'Daily Volumes'!C481</f>
        <v>0</v>
      </c>
    </row>
    <row r="482" spans="1:4" x14ac:dyDescent="0.2">
      <c r="A482" s="20">
        <v>37458</v>
      </c>
      <c r="B482" s="10">
        <f>Model!$G$23/31</f>
        <v>0</v>
      </c>
      <c r="C482" s="10">
        <f t="shared" si="7"/>
        <v>0</v>
      </c>
      <c r="D482" s="2">
        <f>Model!$K$36*'Daily Volumes'!C482</f>
        <v>0</v>
      </c>
    </row>
    <row r="483" spans="1:4" x14ac:dyDescent="0.2">
      <c r="A483" s="20">
        <v>37459</v>
      </c>
      <c r="B483" s="10">
        <f>Model!$G$23/31</f>
        <v>0</v>
      </c>
      <c r="C483" s="10">
        <f t="shared" si="7"/>
        <v>0</v>
      </c>
      <c r="D483" s="2">
        <f>Model!$K$36*'Daily Volumes'!C483</f>
        <v>0</v>
      </c>
    </row>
    <row r="484" spans="1:4" x14ac:dyDescent="0.2">
      <c r="A484" s="20">
        <v>37460</v>
      </c>
      <c r="B484" s="10">
        <f>Model!$G$23/31</f>
        <v>0</v>
      </c>
      <c r="C484" s="10">
        <f t="shared" si="7"/>
        <v>0</v>
      </c>
      <c r="D484" s="2">
        <f>Model!$K$36*'Daily Volumes'!C484</f>
        <v>0</v>
      </c>
    </row>
    <row r="485" spans="1:4" x14ac:dyDescent="0.2">
      <c r="A485" s="20">
        <v>37461</v>
      </c>
      <c r="B485" s="10">
        <f>Model!$G$23/31</f>
        <v>0</v>
      </c>
      <c r="C485" s="10">
        <f t="shared" si="7"/>
        <v>0</v>
      </c>
      <c r="D485" s="2">
        <f>Model!$K$36*'Daily Volumes'!C485</f>
        <v>0</v>
      </c>
    </row>
    <row r="486" spans="1:4" x14ac:dyDescent="0.2">
      <c r="A486" s="20">
        <v>37462</v>
      </c>
      <c r="B486" s="10">
        <f>Model!$G$23/31</f>
        <v>0</v>
      </c>
      <c r="C486" s="10">
        <f t="shared" si="7"/>
        <v>0</v>
      </c>
      <c r="D486" s="2">
        <f>Model!$K$36*'Daily Volumes'!C486</f>
        <v>0</v>
      </c>
    </row>
    <row r="487" spans="1:4" x14ac:dyDescent="0.2">
      <c r="A487" s="20">
        <v>37463</v>
      </c>
      <c r="B487" s="10">
        <f>Model!$G$23/31</f>
        <v>0</v>
      </c>
      <c r="C487" s="10">
        <f t="shared" si="7"/>
        <v>0</v>
      </c>
      <c r="D487" s="2">
        <f>Model!$K$36*'Daily Volumes'!C487</f>
        <v>0</v>
      </c>
    </row>
    <row r="488" spans="1:4" x14ac:dyDescent="0.2">
      <c r="A488" s="20">
        <v>37464</v>
      </c>
      <c r="B488" s="10">
        <f>Model!$G$23/31</f>
        <v>0</v>
      </c>
      <c r="C488" s="10">
        <f t="shared" si="7"/>
        <v>0</v>
      </c>
      <c r="D488" s="2">
        <f>Model!$K$36*'Daily Volumes'!C488</f>
        <v>0</v>
      </c>
    </row>
    <row r="489" spans="1:4" x14ac:dyDescent="0.2">
      <c r="A489" s="20">
        <v>37465</v>
      </c>
      <c r="B489" s="10">
        <f>Model!$G$23/31</f>
        <v>0</v>
      </c>
      <c r="C489" s="10">
        <f t="shared" ref="C489:C552" si="8">C488+B489</f>
        <v>0</v>
      </c>
      <c r="D489" s="2">
        <f>Model!$K$36*'Daily Volumes'!C489</f>
        <v>0</v>
      </c>
    </row>
    <row r="490" spans="1:4" x14ac:dyDescent="0.2">
      <c r="A490" s="20">
        <v>37466</v>
      </c>
      <c r="B490" s="10">
        <f>Model!$G$23/31</f>
        <v>0</v>
      </c>
      <c r="C490" s="10">
        <f t="shared" si="8"/>
        <v>0</v>
      </c>
      <c r="D490" s="2">
        <f>Model!$K$36*'Daily Volumes'!C490</f>
        <v>0</v>
      </c>
    </row>
    <row r="491" spans="1:4" x14ac:dyDescent="0.2">
      <c r="A491" s="20">
        <v>37467</v>
      </c>
      <c r="B491" s="10">
        <f>Model!$G$23/31</f>
        <v>0</v>
      </c>
      <c r="C491" s="10">
        <f t="shared" si="8"/>
        <v>0</v>
      </c>
      <c r="D491" s="2">
        <f>Model!$K$36*'Daily Volumes'!C491</f>
        <v>0</v>
      </c>
    </row>
    <row r="492" spans="1:4" x14ac:dyDescent="0.2">
      <c r="A492" s="20">
        <v>37468</v>
      </c>
      <c r="B492" s="10">
        <f>Model!$G$23/31</f>
        <v>0</v>
      </c>
      <c r="C492" s="10">
        <f t="shared" si="8"/>
        <v>0</v>
      </c>
      <c r="D492" s="2">
        <f>Model!$K$36*'Daily Volumes'!C492</f>
        <v>0</v>
      </c>
    </row>
    <row r="493" spans="1:4" x14ac:dyDescent="0.2">
      <c r="A493" s="20">
        <v>37469</v>
      </c>
      <c r="B493" s="10">
        <f>Model!$G$24/31</f>
        <v>0</v>
      </c>
      <c r="C493" s="10">
        <f t="shared" si="8"/>
        <v>0</v>
      </c>
      <c r="D493" s="2">
        <f>Model!$K$36*'Daily Volumes'!C493</f>
        <v>0</v>
      </c>
    </row>
    <row r="494" spans="1:4" x14ac:dyDescent="0.2">
      <c r="A494" s="20">
        <v>37470</v>
      </c>
      <c r="B494" s="10">
        <f>Model!$G$24/31</f>
        <v>0</v>
      </c>
      <c r="C494" s="10">
        <f t="shared" si="8"/>
        <v>0</v>
      </c>
      <c r="D494" s="2">
        <f>Model!$K$36*'Daily Volumes'!C494</f>
        <v>0</v>
      </c>
    </row>
    <row r="495" spans="1:4" x14ac:dyDescent="0.2">
      <c r="A495" s="20">
        <v>37471</v>
      </c>
      <c r="B495" s="10">
        <f>Model!$G$24/31</f>
        <v>0</v>
      </c>
      <c r="C495" s="10">
        <f t="shared" si="8"/>
        <v>0</v>
      </c>
      <c r="D495" s="2">
        <f>Model!$K$36*'Daily Volumes'!C495</f>
        <v>0</v>
      </c>
    </row>
    <row r="496" spans="1:4" x14ac:dyDescent="0.2">
      <c r="A496" s="20">
        <v>37472</v>
      </c>
      <c r="B496" s="10">
        <f>Model!$G$24/31</f>
        <v>0</v>
      </c>
      <c r="C496" s="10">
        <f t="shared" si="8"/>
        <v>0</v>
      </c>
      <c r="D496" s="2">
        <f>Model!$K$36*'Daily Volumes'!C496</f>
        <v>0</v>
      </c>
    </row>
    <row r="497" spans="1:4" x14ac:dyDescent="0.2">
      <c r="A497" s="20">
        <v>37473</v>
      </c>
      <c r="B497" s="10">
        <f>Model!$G$24/31</f>
        <v>0</v>
      </c>
      <c r="C497" s="10">
        <f t="shared" si="8"/>
        <v>0</v>
      </c>
      <c r="D497" s="2">
        <f>Model!$K$36*'Daily Volumes'!C497</f>
        <v>0</v>
      </c>
    </row>
    <row r="498" spans="1:4" x14ac:dyDescent="0.2">
      <c r="A498" s="20">
        <v>37474</v>
      </c>
      <c r="B498" s="10">
        <f>Model!$G$24/31</f>
        <v>0</v>
      </c>
      <c r="C498" s="10">
        <f t="shared" si="8"/>
        <v>0</v>
      </c>
      <c r="D498" s="2">
        <f>Model!$K$36*'Daily Volumes'!C498</f>
        <v>0</v>
      </c>
    </row>
    <row r="499" spans="1:4" x14ac:dyDescent="0.2">
      <c r="A499" s="20">
        <v>37475</v>
      </c>
      <c r="B499" s="10">
        <f>Model!$G$24/31</f>
        <v>0</v>
      </c>
      <c r="C499" s="10">
        <f t="shared" si="8"/>
        <v>0</v>
      </c>
      <c r="D499" s="2">
        <f>Model!$K$36*'Daily Volumes'!C499</f>
        <v>0</v>
      </c>
    </row>
    <row r="500" spans="1:4" x14ac:dyDescent="0.2">
      <c r="A500" s="20">
        <v>37476</v>
      </c>
      <c r="B500" s="10">
        <f>Model!$G$24/31</f>
        <v>0</v>
      </c>
      <c r="C500" s="10">
        <f t="shared" si="8"/>
        <v>0</v>
      </c>
      <c r="D500" s="2">
        <f>Model!$K$36*'Daily Volumes'!C500</f>
        <v>0</v>
      </c>
    </row>
    <row r="501" spans="1:4" x14ac:dyDescent="0.2">
      <c r="A501" s="20">
        <v>37477</v>
      </c>
      <c r="B501" s="10">
        <f>Model!$G$24/31</f>
        <v>0</v>
      </c>
      <c r="C501" s="10">
        <f t="shared" si="8"/>
        <v>0</v>
      </c>
      <c r="D501" s="2">
        <f>Model!$K$36*'Daily Volumes'!C501</f>
        <v>0</v>
      </c>
    </row>
    <row r="502" spans="1:4" x14ac:dyDescent="0.2">
      <c r="A502" s="20">
        <v>37478</v>
      </c>
      <c r="B502" s="10">
        <f>Model!$G$24/31</f>
        <v>0</v>
      </c>
      <c r="C502" s="10">
        <f t="shared" si="8"/>
        <v>0</v>
      </c>
      <c r="D502" s="2">
        <f>Model!$K$36*'Daily Volumes'!C502</f>
        <v>0</v>
      </c>
    </row>
    <row r="503" spans="1:4" x14ac:dyDescent="0.2">
      <c r="A503" s="20">
        <v>37479</v>
      </c>
      <c r="B503" s="10">
        <f>Model!$G$24/31</f>
        <v>0</v>
      </c>
      <c r="C503" s="10">
        <f t="shared" si="8"/>
        <v>0</v>
      </c>
      <c r="D503" s="2">
        <f>Model!$K$36*'Daily Volumes'!C503</f>
        <v>0</v>
      </c>
    </row>
    <row r="504" spans="1:4" x14ac:dyDescent="0.2">
      <c r="A504" s="20">
        <v>37480</v>
      </c>
      <c r="B504" s="10">
        <f>Model!$G$24/31</f>
        <v>0</v>
      </c>
      <c r="C504" s="10">
        <f t="shared" si="8"/>
        <v>0</v>
      </c>
      <c r="D504" s="2">
        <f>Model!$K$36*'Daily Volumes'!C504</f>
        <v>0</v>
      </c>
    </row>
    <row r="505" spans="1:4" x14ac:dyDescent="0.2">
      <c r="A505" s="20">
        <v>37481</v>
      </c>
      <c r="B505" s="10">
        <f>Model!$G$24/31</f>
        <v>0</v>
      </c>
      <c r="C505" s="10">
        <f t="shared" si="8"/>
        <v>0</v>
      </c>
      <c r="D505" s="2">
        <f>Model!$K$36*'Daily Volumes'!C505</f>
        <v>0</v>
      </c>
    </row>
    <row r="506" spans="1:4" x14ac:dyDescent="0.2">
      <c r="A506" s="20">
        <v>37482</v>
      </c>
      <c r="B506" s="10">
        <f>Model!$G$24/31</f>
        <v>0</v>
      </c>
      <c r="C506" s="10">
        <f t="shared" si="8"/>
        <v>0</v>
      </c>
      <c r="D506" s="2">
        <f>Model!$K$36*'Daily Volumes'!C506</f>
        <v>0</v>
      </c>
    </row>
    <row r="507" spans="1:4" x14ac:dyDescent="0.2">
      <c r="A507" s="20">
        <v>37483</v>
      </c>
      <c r="B507" s="10">
        <f>Model!$G$24/31</f>
        <v>0</v>
      </c>
      <c r="C507" s="10">
        <f t="shared" si="8"/>
        <v>0</v>
      </c>
      <c r="D507" s="2">
        <f>Model!$K$36*'Daily Volumes'!C507</f>
        <v>0</v>
      </c>
    </row>
    <row r="508" spans="1:4" x14ac:dyDescent="0.2">
      <c r="A508" s="20">
        <v>37484</v>
      </c>
      <c r="B508" s="10">
        <f>Model!$G$24/31</f>
        <v>0</v>
      </c>
      <c r="C508" s="10">
        <f t="shared" si="8"/>
        <v>0</v>
      </c>
      <c r="D508" s="2">
        <f>Model!$K$36*'Daily Volumes'!C508</f>
        <v>0</v>
      </c>
    </row>
    <row r="509" spans="1:4" x14ac:dyDescent="0.2">
      <c r="A509" s="20">
        <v>37485</v>
      </c>
      <c r="B509" s="10">
        <f>Model!$G$24/31</f>
        <v>0</v>
      </c>
      <c r="C509" s="10">
        <f t="shared" si="8"/>
        <v>0</v>
      </c>
      <c r="D509" s="2">
        <f>Model!$K$36*'Daily Volumes'!C509</f>
        <v>0</v>
      </c>
    </row>
    <row r="510" spans="1:4" x14ac:dyDescent="0.2">
      <c r="A510" s="20">
        <v>37486</v>
      </c>
      <c r="B510" s="10">
        <f>Model!$G$24/31</f>
        <v>0</v>
      </c>
      <c r="C510" s="10">
        <f t="shared" si="8"/>
        <v>0</v>
      </c>
      <c r="D510" s="2">
        <f>Model!$K$36*'Daily Volumes'!C510</f>
        <v>0</v>
      </c>
    </row>
    <row r="511" spans="1:4" x14ac:dyDescent="0.2">
      <c r="A511" s="20">
        <v>37487</v>
      </c>
      <c r="B511" s="10">
        <f>Model!$G$24/31</f>
        <v>0</v>
      </c>
      <c r="C511" s="10">
        <f t="shared" si="8"/>
        <v>0</v>
      </c>
      <c r="D511" s="2">
        <f>Model!$K$36*'Daily Volumes'!C511</f>
        <v>0</v>
      </c>
    </row>
    <row r="512" spans="1:4" x14ac:dyDescent="0.2">
      <c r="A512" s="20">
        <v>37488</v>
      </c>
      <c r="B512" s="10">
        <f>Model!$G$24/31</f>
        <v>0</v>
      </c>
      <c r="C512" s="10">
        <f t="shared" si="8"/>
        <v>0</v>
      </c>
      <c r="D512" s="2">
        <f>Model!$K$36*'Daily Volumes'!C512</f>
        <v>0</v>
      </c>
    </row>
    <row r="513" spans="1:4" x14ac:dyDescent="0.2">
      <c r="A513" s="20">
        <v>37489</v>
      </c>
      <c r="B513" s="10">
        <f>Model!$G$24/31</f>
        <v>0</v>
      </c>
      <c r="C513" s="10">
        <f t="shared" si="8"/>
        <v>0</v>
      </c>
      <c r="D513" s="2">
        <f>Model!$K$36*'Daily Volumes'!C513</f>
        <v>0</v>
      </c>
    </row>
    <row r="514" spans="1:4" x14ac:dyDescent="0.2">
      <c r="A514" s="20">
        <v>37490</v>
      </c>
      <c r="B514" s="10">
        <f>Model!$G$24/31</f>
        <v>0</v>
      </c>
      <c r="C514" s="10">
        <f t="shared" si="8"/>
        <v>0</v>
      </c>
      <c r="D514" s="2">
        <f>Model!$K$36*'Daily Volumes'!C514</f>
        <v>0</v>
      </c>
    </row>
    <row r="515" spans="1:4" x14ac:dyDescent="0.2">
      <c r="A515" s="20">
        <v>37491</v>
      </c>
      <c r="B515" s="10">
        <f>Model!$G$24/31</f>
        <v>0</v>
      </c>
      <c r="C515" s="10">
        <f t="shared" si="8"/>
        <v>0</v>
      </c>
      <c r="D515" s="2">
        <f>Model!$K$36*'Daily Volumes'!C515</f>
        <v>0</v>
      </c>
    </row>
    <row r="516" spans="1:4" x14ac:dyDescent="0.2">
      <c r="A516" s="20">
        <v>37492</v>
      </c>
      <c r="B516" s="10">
        <f>Model!$G$24/31</f>
        <v>0</v>
      </c>
      <c r="C516" s="10">
        <f t="shared" si="8"/>
        <v>0</v>
      </c>
      <c r="D516" s="2">
        <f>Model!$K$36*'Daily Volumes'!C516</f>
        <v>0</v>
      </c>
    </row>
    <row r="517" spans="1:4" x14ac:dyDescent="0.2">
      <c r="A517" s="20">
        <v>37493</v>
      </c>
      <c r="B517" s="10">
        <f>Model!$G$24/31</f>
        <v>0</v>
      </c>
      <c r="C517" s="10">
        <f t="shared" si="8"/>
        <v>0</v>
      </c>
      <c r="D517" s="2">
        <f>Model!$K$36*'Daily Volumes'!C517</f>
        <v>0</v>
      </c>
    </row>
    <row r="518" spans="1:4" x14ac:dyDescent="0.2">
      <c r="A518" s="20">
        <v>37494</v>
      </c>
      <c r="B518" s="10">
        <f>Model!$G$24/31</f>
        <v>0</v>
      </c>
      <c r="C518" s="10">
        <f t="shared" si="8"/>
        <v>0</v>
      </c>
      <c r="D518" s="2">
        <f>Model!$K$36*'Daily Volumes'!C518</f>
        <v>0</v>
      </c>
    </row>
    <row r="519" spans="1:4" x14ac:dyDescent="0.2">
      <c r="A519" s="20">
        <v>37495</v>
      </c>
      <c r="B519" s="10">
        <f>Model!$G$24/31</f>
        <v>0</v>
      </c>
      <c r="C519" s="10">
        <f t="shared" si="8"/>
        <v>0</v>
      </c>
      <c r="D519" s="2">
        <f>Model!$K$36*'Daily Volumes'!C519</f>
        <v>0</v>
      </c>
    </row>
    <row r="520" spans="1:4" x14ac:dyDescent="0.2">
      <c r="A520" s="20">
        <v>37496</v>
      </c>
      <c r="B520" s="10">
        <f>Model!$G$24/31</f>
        <v>0</v>
      </c>
      <c r="C520" s="10">
        <f t="shared" si="8"/>
        <v>0</v>
      </c>
      <c r="D520" s="2">
        <f>Model!$K$36*'Daily Volumes'!C520</f>
        <v>0</v>
      </c>
    </row>
    <row r="521" spans="1:4" x14ac:dyDescent="0.2">
      <c r="A521" s="20">
        <v>37497</v>
      </c>
      <c r="B521" s="10">
        <f>Model!$G$24/31</f>
        <v>0</v>
      </c>
      <c r="C521" s="10">
        <f t="shared" si="8"/>
        <v>0</v>
      </c>
      <c r="D521" s="2">
        <f>Model!$K$36*'Daily Volumes'!C521</f>
        <v>0</v>
      </c>
    </row>
    <row r="522" spans="1:4" x14ac:dyDescent="0.2">
      <c r="A522" s="20">
        <v>37498</v>
      </c>
      <c r="B522" s="10">
        <f>Model!$G$24/31</f>
        <v>0</v>
      </c>
      <c r="C522" s="10">
        <f t="shared" si="8"/>
        <v>0</v>
      </c>
      <c r="D522" s="2">
        <f>Model!$K$36*'Daily Volumes'!C522</f>
        <v>0</v>
      </c>
    </row>
    <row r="523" spans="1:4" x14ac:dyDescent="0.2">
      <c r="A523" s="20">
        <v>37499</v>
      </c>
      <c r="B523" s="10">
        <f>Model!$G$24/31</f>
        <v>0</v>
      </c>
      <c r="C523" s="10">
        <f t="shared" si="8"/>
        <v>0</v>
      </c>
      <c r="D523" s="2">
        <f>Model!$K$36*'Daily Volumes'!C523</f>
        <v>0</v>
      </c>
    </row>
    <row r="524" spans="1:4" x14ac:dyDescent="0.2">
      <c r="A524" s="20">
        <v>37500</v>
      </c>
      <c r="B524" s="10">
        <f>Model!$G$25/30</f>
        <v>0</v>
      </c>
      <c r="C524" s="10">
        <f t="shared" si="8"/>
        <v>0</v>
      </c>
      <c r="D524" s="2">
        <f>Model!$K$36*'Daily Volumes'!C524</f>
        <v>0</v>
      </c>
    </row>
    <row r="525" spans="1:4" x14ac:dyDescent="0.2">
      <c r="A525" s="20">
        <v>37501</v>
      </c>
      <c r="B525" s="10">
        <f>Model!$G$25/30</f>
        <v>0</v>
      </c>
      <c r="C525" s="10">
        <f t="shared" si="8"/>
        <v>0</v>
      </c>
      <c r="D525" s="2">
        <f>Model!$K$36*'Daily Volumes'!C525</f>
        <v>0</v>
      </c>
    </row>
    <row r="526" spans="1:4" x14ac:dyDescent="0.2">
      <c r="A526" s="20">
        <v>37502</v>
      </c>
      <c r="B526" s="10">
        <f>Model!$G$25/30</f>
        <v>0</v>
      </c>
      <c r="C526" s="10">
        <f t="shared" si="8"/>
        <v>0</v>
      </c>
      <c r="D526" s="2">
        <f>Model!$K$36*'Daily Volumes'!C526</f>
        <v>0</v>
      </c>
    </row>
    <row r="527" spans="1:4" x14ac:dyDescent="0.2">
      <c r="A527" s="20">
        <v>37503</v>
      </c>
      <c r="B527" s="10">
        <f>Model!$G$25/30</f>
        <v>0</v>
      </c>
      <c r="C527" s="10">
        <f t="shared" si="8"/>
        <v>0</v>
      </c>
      <c r="D527" s="2">
        <f>Model!$K$36*'Daily Volumes'!C527</f>
        <v>0</v>
      </c>
    </row>
    <row r="528" spans="1:4" x14ac:dyDescent="0.2">
      <c r="A528" s="20">
        <v>37504</v>
      </c>
      <c r="B528" s="10">
        <f>Model!$G$25/30</f>
        <v>0</v>
      </c>
      <c r="C528" s="10">
        <f t="shared" si="8"/>
        <v>0</v>
      </c>
      <c r="D528" s="2">
        <f>Model!$K$36*'Daily Volumes'!C528</f>
        <v>0</v>
      </c>
    </row>
    <row r="529" spans="1:4" x14ac:dyDescent="0.2">
      <c r="A529" s="20">
        <v>37505</v>
      </c>
      <c r="B529" s="10">
        <f>Model!$G$25/30</f>
        <v>0</v>
      </c>
      <c r="C529" s="10">
        <f t="shared" si="8"/>
        <v>0</v>
      </c>
      <c r="D529" s="2">
        <f>Model!$K$36*'Daily Volumes'!C529</f>
        <v>0</v>
      </c>
    </row>
    <row r="530" spans="1:4" x14ac:dyDescent="0.2">
      <c r="A530" s="20">
        <v>37506</v>
      </c>
      <c r="B530" s="10">
        <f>Model!$G$25/30</f>
        <v>0</v>
      </c>
      <c r="C530" s="10">
        <f t="shared" si="8"/>
        <v>0</v>
      </c>
      <c r="D530" s="2">
        <f>Model!$K$36*'Daily Volumes'!C530</f>
        <v>0</v>
      </c>
    </row>
    <row r="531" spans="1:4" x14ac:dyDescent="0.2">
      <c r="A531" s="20">
        <v>37507</v>
      </c>
      <c r="B531" s="10">
        <f>Model!$G$25/30</f>
        <v>0</v>
      </c>
      <c r="C531" s="10">
        <f t="shared" si="8"/>
        <v>0</v>
      </c>
      <c r="D531" s="2">
        <f>Model!$K$36*'Daily Volumes'!C531</f>
        <v>0</v>
      </c>
    </row>
    <row r="532" spans="1:4" x14ac:dyDescent="0.2">
      <c r="A532" s="20">
        <v>37508</v>
      </c>
      <c r="B532" s="10">
        <f>Model!$G$25/30</f>
        <v>0</v>
      </c>
      <c r="C532" s="10">
        <f t="shared" si="8"/>
        <v>0</v>
      </c>
      <c r="D532" s="2">
        <f>Model!$K$36*'Daily Volumes'!C532</f>
        <v>0</v>
      </c>
    </row>
    <row r="533" spans="1:4" x14ac:dyDescent="0.2">
      <c r="A533" s="20">
        <v>37509</v>
      </c>
      <c r="B533" s="10">
        <f>Model!$G$25/30</f>
        <v>0</v>
      </c>
      <c r="C533" s="10">
        <f t="shared" si="8"/>
        <v>0</v>
      </c>
      <c r="D533" s="2">
        <f>Model!$K$36*'Daily Volumes'!C533</f>
        <v>0</v>
      </c>
    </row>
    <row r="534" spans="1:4" x14ac:dyDescent="0.2">
      <c r="A534" s="20">
        <v>37510</v>
      </c>
      <c r="B534" s="10">
        <f>Model!$G$25/30</f>
        <v>0</v>
      </c>
      <c r="C534" s="10">
        <f t="shared" si="8"/>
        <v>0</v>
      </c>
      <c r="D534" s="2">
        <f>Model!$K$36*'Daily Volumes'!C534</f>
        <v>0</v>
      </c>
    </row>
    <row r="535" spans="1:4" x14ac:dyDescent="0.2">
      <c r="A535" s="20">
        <v>37511</v>
      </c>
      <c r="B535" s="10">
        <f>Model!$G$25/30</f>
        <v>0</v>
      </c>
      <c r="C535" s="10">
        <f t="shared" si="8"/>
        <v>0</v>
      </c>
      <c r="D535" s="2">
        <f>Model!$K$36*'Daily Volumes'!C535</f>
        <v>0</v>
      </c>
    </row>
    <row r="536" spans="1:4" x14ac:dyDescent="0.2">
      <c r="A536" s="20">
        <v>37512</v>
      </c>
      <c r="B536" s="10">
        <f>Model!$G$25/30</f>
        <v>0</v>
      </c>
      <c r="C536" s="10">
        <f t="shared" si="8"/>
        <v>0</v>
      </c>
      <c r="D536" s="2">
        <f>Model!$K$36*'Daily Volumes'!C536</f>
        <v>0</v>
      </c>
    </row>
    <row r="537" spans="1:4" x14ac:dyDescent="0.2">
      <c r="A537" s="20">
        <v>37513</v>
      </c>
      <c r="B537" s="10">
        <f>Model!$G$25/30</f>
        <v>0</v>
      </c>
      <c r="C537" s="10">
        <f t="shared" si="8"/>
        <v>0</v>
      </c>
      <c r="D537" s="2">
        <f>Model!$K$36*'Daily Volumes'!C537</f>
        <v>0</v>
      </c>
    </row>
    <row r="538" spans="1:4" x14ac:dyDescent="0.2">
      <c r="A538" s="20">
        <v>37514</v>
      </c>
      <c r="B538" s="10">
        <f>Model!$G$25/30</f>
        <v>0</v>
      </c>
      <c r="C538" s="10">
        <f t="shared" si="8"/>
        <v>0</v>
      </c>
      <c r="D538" s="2">
        <f>Model!$K$36*'Daily Volumes'!C538</f>
        <v>0</v>
      </c>
    </row>
    <row r="539" spans="1:4" x14ac:dyDescent="0.2">
      <c r="A539" s="20">
        <v>37515</v>
      </c>
      <c r="B539" s="10">
        <f>Model!$G$25/30</f>
        <v>0</v>
      </c>
      <c r="C539" s="10">
        <f t="shared" si="8"/>
        <v>0</v>
      </c>
      <c r="D539" s="2">
        <f>Model!$K$36*'Daily Volumes'!C539</f>
        <v>0</v>
      </c>
    </row>
    <row r="540" spans="1:4" x14ac:dyDescent="0.2">
      <c r="A540" s="20">
        <v>37516</v>
      </c>
      <c r="B540" s="10">
        <f>Model!$G$25/30</f>
        <v>0</v>
      </c>
      <c r="C540" s="10">
        <f t="shared" si="8"/>
        <v>0</v>
      </c>
      <c r="D540" s="2">
        <f>Model!$K$36*'Daily Volumes'!C540</f>
        <v>0</v>
      </c>
    </row>
    <row r="541" spans="1:4" x14ac:dyDescent="0.2">
      <c r="A541" s="20">
        <v>37517</v>
      </c>
      <c r="B541" s="10">
        <f>Model!$G$25/30</f>
        <v>0</v>
      </c>
      <c r="C541" s="10">
        <f t="shared" si="8"/>
        <v>0</v>
      </c>
      <c r="D541" s="2">
        <f>Model!$K$36*'Daily Volumes'!C541</f>
        <v>0</v>
      </c>
    </row>
    <row r="542" spans="1:4" x14ac:dyDescent="0.2">
      <c r="A542" s="20">
        <v>37518</v>
      </c>
      <c r="B542" s="10">
        <f>Model!$G$25/30</f>
        <v>0</v>
      </c>
      <c r="C542" s="10">
        <f t="shared" si="8"/>
        <v>0</v>
      </c>
      <c r="D542" s="2">
        <f>Model!$K$36*'Daily Volumes'!C542</f>
        <v>0</v>
      </c>
    </row>
    <row r="543" spans="1:4" x14ac:dyDescent="0.2">
      <c r="A543" s="20">
        <v>37519</v>
      </c>
      <c r="B543" s="10">
        <f>Model!$G$25/30</f>
        <v>0</v>
      </c>
      <c r="C543" s="10">
        <f t="shared" si="8"/>
        <v>0</v>
      </c>
      <c r="D543" s="2">
        <f>Model!$K$36*'Daily Volumes'!C543</f>
        <v>0</v>
      </c>
    </row>
    <row r="544" spans="1:4" x14ac:dyDescent="0.2">
      <c r="A544" s="20">
        <v>37520</v>
      </c>
      <c r="B544" s="10">
        <f>Model!$G$25/30</f>
        <v>0</v>
      </c>
      <c r="C544" s="10">
        <f t="shared" si="8"/>
        <v>0</v>
      </c>
      <c r="D544" s="2">
        <f>Model!$K$36*'Daily Volumes'!C544</f>
        <v>0</v>
      </c>
    </row>
    <row r="545" spans="1:4" x14ac:dyDescent="0.2">
      <c r="A545" s="20">
        <v>37521</v>
      </c>
      <c r="B545" s="10">
        <f>Model!$G$25/30</f>
        <v>0</v>
      </c>
      <c r="C545" s="10">
        <f t="shared" si="8"/>
        <v>0</v>
      </c>
      <c r="D545" s="2">
        <f>Model!$K$36*'Daily Volumes'!C545</f>
        <v>0</v>
      </c>
    </row>
    <row r="546" spans="1:4" x14ac:dyDescent="0.2">
      <c r="A546" s="20">
        <v>37522</v>
      </c>
      <c r="B546" s="10">
        <f>Model!$G$25/30</f>
        <v>0</v>
      </c>
      <c r="C546" s="10">
        <f t="shared" si="8"/>
        <v>0</v>
      </c>
      <c r="D546" s="2">
        <f>Model!$K$36*'Daily Volumes'!C546</f>
        <v>0</v>
      </c>
    </row>
    <row r="547" spans="1:4" x14ac:dyDescent="0.2">
      <c r="A547" s="20">
        <v>37523</v>
      </c>
      <c r="B547" s="10">
        <f>Model!$G$25/30</f>
        <v>0</v>
      </c>
      <c r="C547" s="10">
        <f t="shared" si="8"/>
        <v>0</v>
      </c>
      <c r="D547" s="2">
        <f>Model!$K$36*'Daily Volumes'!C547</f>
        <v>0</v>
      </c>
    </row>
    <row r="548" spans="1:4" x14ac:dyDescent="0.2">
      <c r="A548" s="20">
        <v>37524</v>
      </c>
      <c r="B548" s="10">
        <f>Model!$G$25/30</f>
        <v>0</v>
      </c>
      <c r="C548" s="10">
        <f t="shared" si="8"/>
        <v>0</v>
      </c>
      <c r="D548" s="2">
        <f>Model!$K$36*'Daily Volumes'!C548</f>
        <v>0</v>
      </c>
    </row>
    <row r="549" spans="1:4" x14ac:dyDescent="0.2">
      <c r="A549" s="20">
        <v>37525</v>
      </c>
      <c r="B549" s="10">
        <f>Model!$G$25/30</f>
        <v>0</v>
      </c>
      <c r="C549" s="10">
        <f t="shared" si="8"/>
        <v>0</v>
      </c>
      <c r="D549" s="2">
        <f>Model!$K$36*'Daily Volumes'!C549</f>
        <v>0</v>
      </c>
    </row>
    <row r="550" spans="1:4" x14ac:dyDescent="0.2">
      <c r="A550" s="20">
        <v>37526</v>
      </c>
      <c r="B550" s="10">
        <f>Model!$G$25/30</f>
        <v>0</v>
      </c>
      <c r="C550" s="10">
        <f t="shared" si="8"/>
        <v>0</v>
      </c>
      <c r="D550" s="2">
        <f>Model!$K$36*'Daily Volumes'!C550</f>
        <v>0</v>
      </c>
    </row>
    <row r="551" spans="1:4" x14ac:dyDescent="0.2">
      <c r="A551" s="20">
        <v>37527</v>
      </c>
      <c r="B551" s="10">
        <f>Model!$G$25/30</f>
        <v>0</v>
      </c>
      <c r="C551" s="10">
        <f t="shared" si="8"/>
        <v>0</v>
      </c>
      <c r="D551" s="2">
        <f>Model!$K$36*'Daily Volumes'!C551</f>
        <v>0</v>
      </c>
    </row>
    <row r="552" spans="1:4" x14ac:dyDescent="0.2">
      <c r="A552" s="20">
        <v>37528</v>
      </c>
      <c r="B552" s="10">
        <f>Model!$G$25/30</f>
        <v>0</v>
      </c>
      <c r="C552" s="10">
        <f t="shared" si="8"/>
        <v>0</v>
      </c>
      <c r="D552" s="2">
        <f>Model!$K$36*'Daily Volumes'!C552</f>
        <v>0</v>
      </c>
    </row>
    <row r="553" spans="1:4" x14ac:dyDescent="0.2">
      <c r="A553" s="20">
        <v>37529</v>
      </c>
      <c r="B553" s="10">
        <f>Model!$G$25/30</f>
        <v>0</v>
      </c>
      <c r="C553" s="10">
        <f t="shared" ref="C553:C616" si="9">C552+B553</f>
        <v>0</v>
      </c>
      <c r="D553" s="2">
        <f>Model!$K$36*'Daily Volumes'!C553</f>
        <v>0</v>
      </c>
    </row>
    <row r="554" spans="1:4" x14ac:dyDescent="0.2">
      <c r="A554" s="20">
        <v>37530</v>
      </c>
      <c r="B554" s="10">
        <f>Model!$G$26/31</f>
        <v>0</v>
      </c>
      <c r="C554" s="10">
        <f t="shared" si="9"/>
        <v>0</v>
      </c>
      <c r="D554" s="2">
        <f>Model!$K$36*'Daily Volumes'!C554</f>
        <v>0</v>
      </c>
    </row>
    <row r="555" spans="1:4" x14ac:dyDescent="0.2">
      <c r="A555" s="20">
        <v>37531</v>
      </c>
      <c r="B555" s="10">
        <f>Model!$G$26/31</f>
        <v>0</v>
      </c>
      <c r="C555" s="10">
        <f t="shared" si="9"/>
        <v>0</v>
      </c>
      <c r="D555" s="2">
        <f>Model!$K$36*'Daily Volumes'!C555</f>
        <v>0</v>
      </c>
    </row>
    <row r="556" spans="1:4" x14ac:dyDescent="0.2">
      <c r="A556" s="20">
        <v>37532</v>
      </c>
      <c r="B556" s="10">
        <f>Model!$G$26/31</f>
        <v>0</v>
      </c>
      <c r="C556" s="10">
        <f t="shared" si="9"/>
        <v>0</v>
      </c>
      <c r="D556" s="2">
        <f>Model!$K$36*'Daily Volumes'!C556</f>
        <v>0</v>
      </c>
    </row>
    <row r="557" spans="1:4" x14ac:dyDescent="0.2">
      <c r="A557" s="20">
        <v>37533</v>
      </c>
      <c r="B557" s="10">
        <f>Model!$G$26/31</f>
        <v>0</v>
      </c>
      <c r="C557" s="10">
        <f t="shared" si="9"/>
        <v>0</v>
      </c>
      <c r="D557" s="2">
        <f>Model!$K$36*'Daily Volumes'!C557</f>
        <v>0</v>
      </c>
    </row>
    <row r="558" spans="1:4" x14ac:dyDescent="0.2">
      <c r="A558" s="20">
        <v>37534</v>
      </c>
      <c r="B558" s="10">
        <f>Model!$G$26/31</f>
        <v>0</v>
      </c>
      <c r="C558" s="10">
        <f t="shared" si="9"/>
        <v>0</v>
      </c>
      <c r="D558" s="2">
        <f>Model!$K$36*'Daily Volumes'!C558</f>
        <v>0</v>
      </c>
    </row>
    <row r="559" spans="1:4" x14ac:dyDescent="0.2">
      <c r="A559" s="20">
        <v>37535</v>
      </c>
      <c r="B559" s="10">
        <f>Model!$G$26/31</f>
        <v>0</v>
      </c>
      <c r="C559" s="10">
        <f t="shared" si="9"/>
        <v>0</v>
      </c>
      <c r="D559" s="2">
        <f>Model!$K$36*'Daily Volumes'!C559</f>
        <v>0</v>
      </c>
    </row>
    <row r="560" spans="1:4" x14ac:dyDescent="0.2">
      <c r="A560" s="20">
        <v>37536</v>
      </c>
      <c r="B560" s="10">
        <f>Model!$G$26/31</f>
        <v>0</v>
      </c>
      <c r="C560" s="10">
        <f t="shared" si="9"/>
        <v>0</v>
      </c>
      <c r="D560" s="2">
        <f>Model!$K$36*'Daily Volumes'!C560</f>
        <v>0</v>
      </c>
    </row>
    <row r="561" spans="1:4" x14ac:dyDescent="0.2">
      <c r="A561" s="20">
        <v>37537</v>
      </c>
      <c r="B561" s="10">
        <f>Model!$G$26/31</f>
        <v>0</v>
      </c>
      <c r="C561" s="10">
        <f t="shared" si="9"/>
        <v>0</v>
      </c>
      <c r="D561" s="2">
        <f>Model!$K$36*'Daily Volumes'!C561</f>
        <v>0</v>
      </c>
    </row>
    <row r="562" spans="1:4" x14ac:dyDescent="0.2">
      <c r="A562" s="20">
        <v>37538</v>
      </c>
      <c r="B562" s="10">
        <f>Model!$G$26/31</f>
        <v>0</v>
      </c>
      <c r="C562" s="10">
        <f t="shared" si="9"/>
        <v>0</v>
      </c>
      <c r="D562" s="2">
        <f>Model!$K$36*'Daily Volumes'!C562</f>
        <v>0</v>
      </c>
    </row>
    <row r="563" spans="1:4" x14ac:dyDescent="0.2">
      <c r="A563" s="20">
        <v>37539</v>
      </c>
      <c r="B563" s="10">
        <f>Model!$G$26/31</f>
        <v>0</v>
      </c>
      <c r="C563" s="10">
        <f t="shared" si="9"/>
        <v>0</v>
      </c>
      <c r="D563" s="2">
        <f>Model!$K$36*'Daily Volumes'!C563</f>
        <v>0</v>
      </c>
    </row>
    <row r="564" spans="1:4" x14ac:dyDescent="0.2">
      <c r="A564" s="20">
        <v>37540</v>
      </c>
      <c r="B564" s="10">
        <f>Model!$G$26/31</f>
        <v>0</v>
      </c>
      <c r="C564" s="10">
        <f t="shared" si="9"/>
        <v>0</v>
      </c>
      <c r="D564" s="2">
        <f>Model!$K$36*'Daily Volumes'!C564</f>
        <v>0</v>
      </c>
    </row>
    <row r="565" spans="1:4" x14ac:dyDescent="0.2">
      <c r="A565" s="20">
        <v>37541</v>
      </c>
      <c r="B565" s="10">
        <f>Model!$G$26/31</f>
        <v>0</v>
      </c>
      <c r="C565" s="10">
        <f t="shared" si="9"/>
        <v>0</v>
      </c>
      <c r="D565" s="2">
        <f>Model!$K$36*'Daily Volumes'!C565</f>
        <v>0</v>
      </c>
    </row>
    <row r="566" spans="1:4" x14ac:dyDescent="0.2">
      <c r="A566" s="20">
        <v>37542</v>
      </c>
      <c r="B566" s="10">
        <f>Model!$G$26/31</f>
        <v>0</v>
      </c>
      <c r="C566" s="10">
        <f t="shared" si="9"/>
        <v>0</v>
      </c>
      <c r="D566" s="2">
        <f>Model!$K$36*'Daily Volumes'!C566</f>
        <v>0</v>
      </c>
    </row>
    <row r="567" spans="1:4" x14ac:dyDescent="0.2">
      <c r="A567" s="20">
        <v>37543</v>
      </c>
      <c r="B567" s="10">
        <f>Model!$G$26/31</f>
        <v>0</v>
      </c>
      <c r="C567" s="10">
        <f t="shared" si="9"/>
        <v>0</v>
      </c>
      <c r="D567" s="2">
        <f>Model!$K$36*'Daily Volumes'!C567</f>
        <v>0</v>
      </c>
    </row>
    <row r="568" spans="1:4" x14ac:dyDescent="0.2">
      <c r="A568" s="20">
        <v>37544</v>
      </c>
      <c r="B568" s="10">
        <f>Model!$G$26/31</f>
        <v>0</v>
      </c>
      <c r="C568" s="10">
        <f t="shared" si="9"/>
        <v>0</v>
      </c>
      <c r="D568" s="2">
        <f>Model!$K$36*'Daily Volumes'!C568</f>
        <v>0</v>
      </c>
    </row>
    <row r="569" spans="1:4" x14ac:dyDescent="0.2">
      <c r="A569" s="20">
        <v>37545</v>
      </c>
      <c r="B569" s="10">
        <f>Model!$G$26/31</f>
        <v>0</v>
      </c>
      <c r="C569" s="10">
        <f t="shared" si="9"/>
        <v>0</v>
      </c>
      <c r="D569" s="2">
        <f>Model!$K$36*'Daily Volumes'!C569</f>
        <v>0</v>
      </c>
    </row>
    <row r="570" spans="1:4" x14ac:dyDescent="0.2">
      <c r="A570" s="20">
        <v>37546</v>
      </c>
      <c r="B570" s="10">
        <f>Model!$G$26/31</f>
        <v>0</v>
      </c>
      <c r="C570" s="10">
        <f t="shared" si="9"/>
        <v>0</v>
      </c>
      <c r="D570" s="2">
        <f>Model!$K$36*'Daily Volumes'!C570</f>
        <v>0</v>
      </c>
    </row>
    <row r="571" spans="1:4" x14ac:dyDescent="0.2">
      <c r="A571" s="20">
        <v>37547</v>
      </c>
      <c r="B571" s="10">
        <f>Model!$G$26/31</f>
        <v>0</v>
      </c>
      <c r="C571" s="10">
        <f t="shared" si="9"/>
        <v>0</v>
      </c>
      <c r="D571" s="2">
        <f>Model!$K$36*'Daily Volumes'!C571</f>
        <v>0</v>
      </c>
    </row>
    <row r="572" spans="1:4" x14ac:dyDescent="0.2">
      <c r="A572" s="20">
        <v>37548</v>
      </c>
      <c r="B572" s="10">
        <f>Model!$G$26/31</f>
        <v>0</v>
      </c>
      <c r="C572" s="10">
        <f t="shared" si="9"/>
        <v>0</v>
      </c>
      <c r="D572" s="2">
        <f>Model!$K$36*'Daily Volumes'!C572</f>
        <v>0</v>
      </c>
    </row>
    <row r="573" spans="1:4" x14ac:dyDescent="0.2">
      <c r="A573" s="20">
        <v>37549</v>
      </c>
      <c r="B573" s="10">
        <f>Model!$G$26/31</f>
        <v>0</v>
      </c>
      <c r="C573" s="10">
        <f t="shared" si="9"/>
        <v>0</v>
      </c>
      <c r="D573" s="2">
        <f>Model!$K$36*'Daily Volumes'!C573</f>
        <v>0</v>
      </c>
    </row>
    <row r="574" spans="1:4" x14ac:dyDescent="0.2">
      <c r="A574" s="20">
        <v>37550</v>
      </c>
      <c r="B574" s="10">
        <f>Model!$G$26/31</f>
        <v>0</v>
      </c>
      <c r="C574" s="10">
        <f t="shared" si="9"/>
        <v>0</v>
      </c>
      <c r="D574" s="2">
        <f>Model!$K$36*'Daily Volumes'!C574</f>
        <v>0</v>
      </c>
    </row>
    <row r="575" spans="1:4" x14ac:dyDescent="0.2">
      <c r="A575" s="20">
        <v>37551</v>
      </c>
      <c r="B575" s="10">
        <f>Model!$G$26/31</f>
        <v>0</v>
      </c>
      <c r="C575" s="10">
        <f t="shared" si="9"/>
        <v>0</v>
      </c>
      <c r="D575" s="2">
        <f>Model!$K$36*'Daily Volumes'!C575</f>
        <v>0</v>
      </c>
    </row>
    <row r="576" spans="1:4" x14ac:dyDescent="0.2">
      <c r="A576" s="20">
        <v>37552</v>
      </c>
      <c r="B576" s="10">
        <f>Model!$G$26/31</f>
        <v>0</v>
      </c>
      <c r="C576" s="10">
        <f t="shared" si="9"/>
        <v>0</v>
      </c>
      <c r="D576" s="2">
        <f>Model!$K$36*'Daily Volumes'!C576</f>
        <v>0</v>
      </c>
    </row>
    <row r="577" spans="1:4" x14ac:dyDescent="0.2">
      <c r="A577" s="20">
        <v>37553</v>
      </c>
      <c r="B577" s="10">
        <f>Model!$G$26/31</f>
        <v>0</v>
      </c>
      <c r="C577" s="10">
        <f t="shared" si="9"/>
        <v>0</v>
      </c>
      <c r="D577" s="2">
        <f>Model!$K$36*'Daily Volumes'!C577</f>
        <v>0</v>
      </c>
    </row>
    <row r="578" spans="1:4" x14ac:dyDescent="0.2">
      <c r="A578" s="20">
        <v>37554</v>
      </c>
      <c r="B578" s="10">
        <f>Model!$G$26/31</f>
        <v>0</v>
      </c>
      <c r="C578" s="10">
        <f t="shared" si="9"/>
        <v>0</v>
      </c>
      <c r="D578" s="2">
        <f>Model!$K$36*'Daily Volumes'!C578</f>
        <v>0</v>
      </c>
    </row>
    <row r="579" spans="1:4" x14ac:dyDescent="0.2">
      <c r="A579" s="20">
        <v>37555</v>
      </c>
      <c r="B579" s="10">
        <f>Model!$G$26/31</f>
        <v>0</v>
      </c>
      <c r="C579" s="10">
        <f t="shared" si="9"/>
        <v>0</v>
      </c>
      <c r="D579" s="2">
        <f>Model!$K$36*'Daily Volumes'!C579</f>
        <v>0</v>
      </c>
    </row>
    <row r="580" spans="1:4" x14ac:dyDescent="0.2">
      <c r="A580" s="20">
        <v>37556</v>
      </c>
      <c r="B580" s="10">
        <f>Model!$G$26/31</f>
        <v>0</v>
      </c>
      <c r="C580" s="10">
        <f t="shared" si="9"/>
        <v>0</v>
      </c>
      <c r="D580" s="2">
        <f>Model!$K$36*'Daily Volumes'!C580</f>
        <v>0</v>
      </c>
    </row>
    <row r="581" spans="1:4" x14ac:dyDescent="0.2">
      <c r="A581" s="20">
        <v>37557</v>
      </c>
      <c r="B581" s="10">
        <f>Model!$G$26/31</f>
        <v>0</v>
      </c>
      <c r="C581" s="10">
        <f t="shared" si="9"/>
        <v>0</v>
      </c>
      <c r="D581" s="2">
        <f>Model!$K$36*'Daily Volumes'!C581</f>
        <v>0</v>
      </c>
    </row>
    <row r="582" spans="1:4" x14ac:dyDescent="0.2">
      <c r="A582" s="20">
        <v>37558</v>
      </c>
      <c r="B582" s="10">
        <f>Model!$G$26/31</f>
        <v>0</v>
      </c>
      <c r="C582" s="10">
        <f t="shared" si="9"/>
        <v>0</v>
      </c>
      <c r="D582" s="2">
        <f>Model!$K$36*'Daily Volumes'!C582</f>
        <v>0</v>
      </c>
    </row>
    <row r="583" spans="1:4" x14ac:dyDescent="0.2">
      <c r="A583" s="20">
        <v>37559</v>
      </c>
      <c r="B583" s="10">
        <f>Model!$G$26/31</f>
        <v>0</v>
      </c>
      <c r="C583" s="10">
        <f t="shared" si="9"/>
        <v>0</v>
      </c>
      <c r="D583" s="2">
        <f>Model!$K$36*'Daily Volumes'!C583</f>
        <v>0</v>
      </c>
    </row>
    <row r="584" spans="1:4" x14ac:dyDescent="0.2">
      <c r="A584" s="20">
        <v>37560</v>
      </c>
      <c r="B584" s="10">
        <f>Model!$G$26/31</f>
        <v>0</v>
      </c>
      <c r="C584" s="10">
        <f t="shared" si="9"/>
        <v>0</v>
      </c>
      <c r="D584" s="2">
        <f>Model!$K$36*'Daily Volumes'!C584</f>
        <v>0</v>
      </c>
    </row>
    <row r="585" spans="1:4" x14ac:dyDescent="0.2">
      <c r="A585" s="20">
        <v>37561</v>
      </c>
      <c r="B585" s="10">
        <f>Model!$G$27/30</f>
        <v>0</v>
      </c>
      <c r="C585" s="10">
        <f t="shared" si="9"/>
        <v>0</v>
      </c>
      <c r="D585" s="2">
        <f>Model!$K$36*'Daily Volumes'!C585</f>
        <v>0</v>
      </c>
    </row>
    <row r="586" spans="1:4" x14ac:dyDescent="0.2">
      <c r="A586" s="20">
        <v>37562</v>
      </c>
      <c r="B586" s="10">
        <f>Model!$G$27/30</f>
        <v>0</v>
      </c>
      <c r="C586" s="10">
        <f t="shared" si="9"/>
        <v>0</v>
      </c>
      <c r="D586" s="2">
        <f>Model!$K$36*'Daily Volumes'!C586</f>
        <v>0</v>
      </c>
    </row>
    <row r="587" spans="1:4" x14ac:dyDescent="0.2">
      <c r="A587" s="20">
        <v>37563</v>
      </c>
      <c r="B587" s="10">
        <f>Model!$G$27/30</f>
        <v>0</v>
      </c>
      <c r="C587" s="10">
        <f t="shared" si="9"/>
        <v>0</v>
      </c>
      <c r="D587" s="2">
        <f>Model!$K$36*'Daily Volumes'!C587</f>
        <v>0</v>
      </c>
    </row>
    <row r="588" spans="1:4" x14ac:dyDescent="0.2">
      <c r="A588" s="20">
        <v>37564</v>
      </c>
      <c r="B588" s="10">
        <f>Model!$G$27/30</f>
        <v>0</v>
      </c>
      <c r="C588" s="10">
        <f t="shared" si="9"/>
        <v>0</v>
      </c>
      <c r="D588" s="2">
        <f>Model!$K$36*'Daily Volumes'!C588</f>
        <v>0</v>
      </c>
    </row>
    <row r="589" spans="1:4" x14ac:dyDescent="0.2">
      <c r="A589" s="20">
        <v>37565</v>
      </c>
      <c r="B589" s="10">
        <f>Model!$G$27/30</f>
        <v>0</v>
      </c>
      <c r="C589" s="10">
        <f t="shared" si="9"/>
        <v>0</v>
      </c>
      <c r="D589" s="2">
        <f>Model!$K$36*'Daily Volumes'!C589</f>
        <v>0</v>
      </c>
    </row>
    <row r="590" spans="1:4" x14ac:dyDescent="0.2">
      <c r="A590" s="20">
        <v>37566</v>
      </c>
      <c r="B590" s="10">
        <f>Model!$G$27/30</f>
        <v>0</v>
      </c>
      <c r="C590" s="10">
        <f t="shared" si="9"/>
        <v>0</v>
      </c>
      <c r="D590" s="2">
        <f>Model!$K$36*'Daily Volumes'!C590</f>
        <v>0</v>
      </c>
    </row>
    <row r="591" spans="1:4" x14ac:dyDescent="0.2">
      <c r="A591" s="20">
        <v>37567</v>
      </c>
      <c r="B591" s="10">
        <f>Model!$G$27/30</f>
        <v>0</v>
      </c>
      <c r="C591" s="10">
        <f t="shared" si="9"/>
        <v>0</v>
      </c>
      <c r="D591" s="2">
        <f>Model!$K$36*'Daily Volumes'!C591</f>
        <v>0</v>
      </c>
    </row>
    <row r="592" spans="1:4" x14ac:dyDescent="0.2">
      <c r="A592" s="20">
        <v>37568</v>
      </c>
      <c r="B592" s="10">
        <f>Model!$G$27/30</f>
        <v>0</v>
      </c>
      <c r="C592" s="10">
        <f t="shared" si="9"/>
        <v>0</v>
      </c>
      <c r="D592" s="2">
        <f>Model!$K$36*'Daily Volumes'!C592</f>
        <v>0</v>
      </c>
    </row>
    <row r="593" spans="1:4" x14ac:dyDescent="0.2">
      <c r="A593" s="20">
        <v>37569</v>
      </c>
      <c r="B593" s="10">
        <f>Model!$G$27/30</f>
        <v>0</v>
      </c>
      <c r="C593" s="10">
        <f t="shared" si="9"/>
        <v>0</v>
      </c>
      <c r="D593" s="2">
        <f>Model!$K$36*'Daily Volumes'!C593</f>
        <v>0</v>
      </c>
    </row>
    <row r="594" spans="1:4" x14ac:dyDescent="0.2">
      <c r="A594" s="20">
        <v>37570</v>
      </c>
      <c r="B594" s="10">
        <f>Model!$G$27/30</f>
        <v>0</v>
      </c>
      <c r="C594" s="10">
        <f t="shared" si="9"/>
        <v>0</v>
      </c>
      <c r="D594" s="2">
        <f>Model!$K$36*'Daily Volumes'!C594</f>
        <v>0</v>
      </c>
    </row>
    <row r="595" spans="1:4" x14ac:dyDescent="0.2">
      <c r="A595" s="20">
        <v>37571</v>
      </c>
      <c r="B595" s="10">
        <f>Model!$G$27/30</f>
        <v>0</v>
      </c>
      <c r="C595" s="10">
        <f t="shared" si="9"/>
        <v>0</v>
      </c>
      <c r="D595" s="2">
        <f>Model!$K$36*'Daily Volumes'!C595</f>
        <v>0</v>
      </c>
    </row>
    <row r="596" spans="1:4" x14ac:dyDescent="0.2">
      <c r="A596" s="20">
        <v>37572</v>
      </c>
      <c r="B596" s="10">
        <f>Model!$G$27/30</f>
        <v>0</v>
      </c>
      <c r="C596" s="10">
        <f t="shared" si="9"/>
        <v>0</v>
      </c>
      <c r="D596" s="2">
        <f>Model!$K$36*'Daily Volumes'!C596</f>
        <v>0</v>
      </c>
    </row>
    <row r="597" spans="1:4" x14ac:dyDescent="0.2">
      <c r="A597" s="20">
        <v>37573</v>
      </c>
      <c r="B597" s="10">
        <f>Model!$G$27/30</f>
        <v>0</v>
      </c>
      <c r="C597" s="10">
        <f t="shared" si="9"/>
        <v>0</v>
      </c>
      <c r="D597" s="2">
        <f>Model!$K$36*'Daily Volumes'!C597</f>
        <v>0</v>
      </c>
    </row>
    <row r="598" spans="1:4" x14ac:dyDescent="0.2">
      <c r="A598" s="20">
        <v>37574</v>
      </c>
      <c r="B598" s="10">
        <f>Model!$G$27/30</f>
        <v>0</v>
      </c>
      <c r="C598" s="10">
        <f t="shared" si="9"/>
        <v>0</v>
      </c>
      <c r="D598" s="2">
        <f>Model!$K$36*'Daily Volumes'!C598</f>
        <v>0</v>
      </c>
    </row>
    <row r="599" spans="1:4" x14ac:dyDescent="0.2">
      <c r="A599" s="20">
        <v>37575</v>
      </c>
      <c r="B599" s="10">
        <f>Model!$G$27/30</f>
        <v>0</v>
      </c>
      <c r="C599" s="10">
        <f t="shared" si="9"/>
        <v>0</v>
      </c>
      <c r="D599" s="2">
        <f>Model!$K$36*'Daily Volumes'!C599</f>
        <v>0</v>
      </c>
    </row>
    <row r="600" spans="1:4" x14ac:dyDescent="0.2">
      <c r="A600" s="20">
        <v>37576</v>
      </c>
      <c r="B600" s="10">
        <f>Model!$G$27/30</f>
        <v>0</v>
      </c>
      <c r="C600" s="10">
        <f t="shared" si="9"/>
        <v>0</v>
      </c>
      <c r="D600" s="2">
        <f>Model!$K$36*'Daily Volumes'!C600</f>
        <v>0</v>
      </c>
    </row>
    <row r="601" spans="1:4" x14ac:dyDescent="0.2">
      <c r="A601" s="20">
        <v>37577</v>
      </c>
      <c r="B601" s="10">
        <f>Model!$G$27/30</f>
        <v>0</v>
      </c>
      <c r="C601" s="10">
        <f t="shared" si="9"/>
        <v>0</v>
      </c>
      <c r="D601" s="2">
        <f>Model!$K$36*'Daily Volumes'!C601</f>
        <v>0</v>
      </c>
    </row>
    <row r="602" spans="1:4" x14ac:dyDescent="0.2">
      <c r="A602" s="20">
        <v>37578</v>
      </c>
      <c r="B602" s="10">
        <f>Model!$G$27/30</f>
        <v>0</v>
      </c>
      <c r="C602" s="10">
        <f t="shared" si="9"/>
        <v>0</v>
      </c>
      <c r="D602" s="2">
        <f>Model!$K$36*'Daily Volumes'!C602</f>
        <v>0</v>
      </c>
    </row>
    <row r="603" spans="1:4" x14ac:dyDescent="0.2">
      <c r="A603" s="20">
        <v>37579</v>
      </c>
      <c r="B603" s="10">
        <f>Model!$G$27/30</f>
        <v>0</v>
      </c>
      <c r="C603" s="10">
        <f t="shared" si="9"/>
        <v>0</v>
      </c>
      <c r="D603" s="2">
        <f>Model!$K$36*'Daily Volumes'!C603</f>
        <v>0</v>
      </c>
    </row>
    <row r="604" spans="1:4" x14ac:dyDescent="0.2">
      <c r="A604" s="20">
        <v>37580</v>
      </c>
      <c r="B604" s="10">
        <f>Model!$G$27/30</f>
        <v>0</v>
      </c>
      <c r="C604" s="10">
        <f t="shared" si="9"/>
        <v>0</v>
      </c>
      <c r="D604" s="2">
        <f>Model!$K$36*'Daily Volumes'!C604</f>
        <v>0</v>
      </c>
    </row>
    <row r="605" spans="1:4" x14ac:dyDescent="0.2">
      <c r="A605" s="20">
        <v>37581</v>
      </c>
      <c r="B605" s="10">
        <f>Model!$G$27/30</f>
        <v>0</v>
      </c>
      <c r="C605" s="10">
        <f t="shared" si="9"/>
        <v>0</v>
      </c>
      <c r="D605" s="2">
        <f>Model!$K$36*'Daily Volumes'!C605</f>
        <v>0</v>
      </c>
    </row>
    <row r="606" spans="1:4" x14ac:dyDescent="0.2">
      <c r="A606" s="20">
        <v>37582</v>
      </c>
      <c r="B606" s="10">
        <f>Model!$G$27/30</f>
        <v>0</v>
      </c>
      <c r="C606" s="10">
        <f t="shared" si="9"/>
        <v>0</v>
      </c>
      <c r="D606" s="2">
        <f>Model!$K$36*'Daily Volumes'!C606</f>
        <v>0</v>
      </c>
    </row>
    <row r="607" spans="1:4" x14ac:dyDescent="0.2">
      <c r="A607" s="20">
        <v>37583</v>
      </c>
      <c r="B607" s="10">
        <f>Model!$G$27/30</f>
        <v>0</v>
      </c>
      <c r="C607" s="10">
        <f t="shared" si="9"/>
        <v>0</v>
      </c>
      <c r="D607" s="2">
        <f>Model!$K$36*'Daily Volumes'!C607</f>
        <v>0</v>
      </c>
    </row>
    <row r="608" spans="1:4" x14ac:dyDescent="0.2">
      <c r="A608" s="20">
        <v>37584</v>
      </c>
      <c r="B608" s="10">
        <f>Model!$G$27/30</f>
        <v>0</v>
      </c>
      <c r="C608" s="10">
        <f t="shared" si="9"/>
        <v>0</v>
      </c>
      <c r="D608" s="2">
        <f>Model!$K$36*'Daily Volumes'!C608</f>
        <v>0</v>
      </c>
    </row>
    <row r="609" spans="1:4" x14ac:dyDescent="0.2">
      <c r="A609" s="20">
        <v>37585</v>
      </c>
      <c r="B609" s="10">
        <f>Model!$G$27/30</f>
        <v>0</v>
      </c>
      <c r="C609" s="10">
        <f t="shared" si="9"/>
        <v>0</v>
      </c>
      <c r="D609" s="2">
        <f>Model!$K$36*'Daily Volumes'!C609</f>
        <v>0</v>
      </c>
    </row>
    <row r="610" spans="1:4" x14ac:dyDescent="0.2">
      <c r="A610" s="20">
        <v>37586</v>
      </c>
      <c r="B610" s="10">
        <f>Model!$G$27/30</f>
        <v>0</v>
      </c>
      <c r="C610" s="10">
        <f t="shared" si="9"/>
        <v>0</v>
      </c>
      <c r="D610" s="2">
        <f>Model!$K$36*'Daily Volumes'!C610</f>
        <v>0</v>
      </c>
    </row>
    <row r="611" spans="1:4" x14ac:dyDescent="0.2">
      <c r="A611" s="20">
        <v>37587</v>
      </c>
      <c r="B611" s="10">
        <f>Model!$G$27/30</f>
        <v>0</v>
      </c>
      <c r="C611" s="10">
        <f t="shared" si="9"/>
        <v>0</v>
      </c>
      <c r="D611" s="2">
        <f>Model!$K$36*'Daily Volumes'!C611</f>
        <v>0</v>
      </c>
    </row>
    <row r="612" spans="1:4" x14ac:dyDescent="0.2">
      <c r="A612" s="20">
        <v>37588</v>
      </c>
      <c r="B612" s="10">
        <f>Model!$G$27/30</f>
        <v>0</v>
      </c>
      <c r="C612" s="10">
        <f t="shared" si="9"/>
        <v>0</v>
      </c>
      <c r="D612" s="2">
        <f>Model!$K$36*'Daily Volumes'!C612</f>
        <v>0</v>
      </c>
    </row>
    <row r="613" spans="1:4" x14ac:dyDescent="0.2">
      <c r="A613" s="20">
        <v>37589</v>
      </c>
      <c r="B613" s="10">
        <f>Model!$G$27/30</f>
        <v>0</v>
      </c>
      <c r="C613" s="10">
        <f t="shared" si="9"/>
        <v>0</v>
      </c>
      <c r="D613" s="2">
        <f>Model!$K$36*'Daily Volumes'!C613</f>
        <v>0</v>
      </c>
    </row>
    <row r="614" spans="1:4" x14ac:dyDescent="0.2">
      <c r="A614" s="20">
        <v>37590</v>
      </c>
      <c r="B614" s="10">
        <f>Model!$G$27/30</f>
        <v>0</v>
      </c>
      <c r="C614" s="10">
        <f t="shared" si="9"/>
        <v>0</v>
      </c>
      <c r="D614" s="2">
        <f>Model!$K$36*'Daily Volumes'!C614</f>
        <v>0</v>
      </c>
    </row>
    <row r="615" spans="1:4" x14ac:dyDescent="0.2">
      <c r="A615" s="20">
        <v>37591</v>
      </c>
      <c r="B615" s="10">
        <f>Model!$G$28/31</f>
        <v>0</v>
      </c>
      <c r="C615" s="10">
        <f t="shared" si="9"/>
        <v>0</v>
      </c>
      <c r="D615" s="2">
        <f>Model!$K$36*'Daily Volumes'!C615</f>
        <v>0</v>
      </c>
    </row>
    <row r="616" spans="1:4" x14ac:dyDescent="0.2">
      <c r="A616" s="20">
        <v>37592</v>
      </c>
      <c r="B616" s="10">
        <f>Model!$G$28/31</f>
        <v>0</v>
      </c>
      <c r="C616" s="10">
        <f t="shared" si="9"/>
        <v>0</v>
      </c>
      <c r="D616" s="2">
        <f>Model!$K$36*'Daily Volumes'!C616</f>
        <v>0</v>
      </c>
    </row>
    <row r="617" spans="1:4" x14ac:dyDescent="0.2">
      <c r="A617" s="20">
        <v>37593</v>
      </c>
      <c r="B617" s="10">
        <f>Model!$G$28/31</f>
        <v>0</v>
      </c>
      <c r="C617" s="10">
        <f t="shared" ref="C617:C680" si="10">C616+B617</f>
        <v>0</v>
      </c>
      <c r="D617" s="2">
        <f>Model!$K$36*'Daily Volumes'!C617</f>
        <v>0</v>
      </c>
    </row>
    <row r="618" spans="1:4" x14ac:dyDescent="0.2">
      <c r="A618" s="20">
        <v>37594</v>
      </c>
      <c r="B618" s="10">
        <f>Model!$G$28/31</f>
        <v>0</v>
      </c>
      <c r="C618" s="10">
        <f t="shared" si="10"/>
        <v>0</v>
      </c>
      <c r="D618" s="2">
        <f>Model!$K$36*'Daily Volumes'!C618</f>
        <v>0</v>
      </c>
    </row>
    <row r="619" spans="1:4" x14ac:dyDescent="0.2">
      <c r="A619" s="20">
        <v>37595</v>
      </c>
      <c r="B619" s="10">
        <f>Model!$G$28/31</f>
        <v>0</v>
      </c>
      <c r="C619" s="10">
        <f t="shared" si="10"/>
        <v>0</v>
      </c>
      <c r="D619" s="2">
        <f>Model!$K$36*'Daily Volumes'!C619</f>
        <v>0</v>
      </c>
    </row>
    <row r="620" spans="1:4" x14ac:dyDescent="0.2">
      <c r="A620" s="20">
        <v>37596</v>
      </c>
      <c r="B620" s="10">
        <f>Model!$G$28/31</f>
        <v>0</v>
      </c>
      <c r="C620" s="10">
        <f t="shared" si="10"/>
        <v>0</v>
      </c>
      <c r="D620" s="2">
        <f>Model!$K$36*'Daily Volumes'!C620</f>
        <v>0</v>
      </c>
    </row>
    <row r="621" spans="1:4" x14ac:dyDescent="0.2">
      <c r="A621" s="20">
        <v>37597</v>
      </c>
      <c r="B621" s="10">
        <f>Model!$G$28/31</f>
        <v>0</v>
      </c>
      <c r="C621" s="10">
        <f t="shared" si="10"/>
        <v>0</v>
      </c>
      <c r="D621" s="2">
        <f>Model!$K$36*'Daily Volumes'!C621</f>
        <v>0</v>
      </c>
    </row>
    <row r="622" spans="1:4" x14ac:dyDescent="0.2">
      <c r="A622" s="20">
        <v>37598</v>
      </c>
      <c r="B622" s="10">
        <f>Model!$G$28/31</f>
        <v>0</v>
      </c>
      <c r="C622" s="10">
        <f t="shared" si="10"/>
        <v>0</v>
      </c>
      <c r="D622" s="2">
        <f>Model!$K$36*'Daily Volumes'!C622</f>
        <v>0</v>
      </c>
    </row>
    <row r="623" spans="1:4" x14ac:dyDescent="0.2">
      <c r="A623" s="20">
        <v>37599</v>
      </c>
      <c r="B623" s="10">
        <f>Model!$G$28/31</f>
        <v>0</v>
      </c>
      <c r="C623" s="10">
        <f t="shared" si="10"/>
        <v>0</v>
      </c>
      <c r="D623" s="2">
        <f>Model!$K$36*'Daily Volumes'!C623</f>
        <v>0</v>
      </c>
    </row>
    <row r="624" spans="1:4" x14ac:dyDescent="0.2">
      <c r="A624" s="20">
        <v>37600</v>
      </c>
      <c r="B624" s="10">
        <f>Model!$G$28/31</f>
        <v>0</v>
      </c>
      <c r="C624" s="10">
        <f t="shared" si="10"/>
        <v>0</v>
      </c>
      <c r="D624" s="2">
        <f>Model!$K$36*'Daily Volumes'!C624</f>
        <v>0</v>
      </c>
    </row>
    <row r="625" spans="1:4" x14ac:dyDescent="0.2">
      <c r="A625" s="20">
        <v>37601</v>
      </c>
      <c r="B625" s="10">
        <f>Model!$G$28/31</f>
        <v>0</v>
      </c>
      <c r="C625" s="10">
        <f t="shared" si="10"/>
        <v>0</v>
      </c>
      <c r="D625" s="2">
        <f>Model!$K$36*'Daily Volumes'!C625</f>
        <v>0</v>
      </c>
    </row>
    <row r="626" spans="1:4" x14ac:dyDescent="0.2">
      <c r="A626" s="20">
        <v>37602</v>
      </c>
      <c r="B626" s="10">
        <f>Model!$G$28/31</f>
        <v>0</v>
      </c>
      <c r="C626" s="10">
        <f t="shared" si="10"/>
        <v>0</v>
      </c>
      <c r="D626" s="2">
        <f>Model!$K$36*'Daily Volumes'!C626</f>
        <v>0</v>
      </c>
    </row>
    <row r="627" spans="1:4" x14ac:dyDescent="0.2">
      <c r="A627" s="20">
        <v>37603</v>
      </c>
      <c r="B627" s="10">
        <f>Model!$G$28/31</f>
        <v>0</v>
      </c>
      <c r="C627" s="10">
        <f t="shared" si="10"/>
        <v>0</v>
      </c>
      <c r="D627" s="2">
        <f>Model!$K$36*'Daily Volumes'!C627</f>
        <v>0</v>
      </c>
    </row>
    <row r="628" spans="1:4" x14ac:dyDescent="0.2">
      <c r="A628" s="20">
        <v>37604</v>
      </c>
      <c r="B628" s="10">
        <f>Model!$G$28/31</f>
        <v>0</v>
      </c>
      <c r="C628" s="10">
        <f t="shared" si="10"/>
        <v>0</v>
      </c>
      <c r="D628" s="2">
        <f>Model!$K$36*'Daily Volumes'!C628</f>
        <v>0</v>
      </c>
    </row>
    <row r="629" spans="1:4" x14ac:dyDescent="0.2">
      <c r="A629" s="20">
        <v>37605</v>
      </c>
      <c r="B629" s="10">
        <f>Model!$G$28/31</f>
        <v>0</v>
      </c>
      <c r="C629" s="10">
        <f t="shared" si="10"/>
        <v>0</v>
      </c>
      <c r="D629" s="2">
        <f>Model!$K$36*'Daily Volumes'!C629</f>
        <v>0</v>
      </c>
    </row>
    <row r="630" spans="1:4" x14ac:dyDescent="0.2">
      <c r="A630" s="20">
        <v>37606</v>
      </c>
      <c r="B630" s="10">
        <f>Model!$G$28/31</f>
        <v>0</v>
      </c>
      <c r="C630" s="10">
        <f t="shared" si="10"/>
        <v>0</v>
      </c>
      <c r="D630" s="2">
        <f>Model!$K$36*'Daily Volumes'!C630</f>
        <v>0</v>
      </c>
    </row>
    <row r="631" spans="1:4" x14ac:dyDescent="0.2">
      <c r="A631" s="20">
        <v>37607</v>
      </c>
      <c r="B631" s="10">
        <f>Model!$G$28/31</f>
        <v>0</v>
      </c>
      <c r="C631" s="10">
        <f t="shared" si="10"/>
        <v>0</v>
      </c>
      <c r="D631" s="2">
        <f>Model!$K$36*'Daily Volumes'!C631</f>
        <v>0</v>
      </c>
    </row>
    <row r="632" spans="1:4" x14ac:dyDescent="0.2">
      <c r="A632" s="20">
        <v>37608</v>
      </c>
      <c r="B632" s="10">
        <f>Model!$G$28/31</f>
        <v>0</v>
      </c>
      <c r="C632" s="10">
        <f t="shared" si="10"/>
        <v>0</v>
      </c>
      <c r="D632" s="2">
        <f>Model!$K$36*'Daily Volumes'!C632</f>
        <v>0</v>
      </c>
    </row>
    <row r="633" spans="1:4" x14ac:dyDescent="0.2">
      <c r="A633" s="20">
        <v>37609</v>
      </c>
      <c r="B633" s="10">
        <f>Model!$G$28/31</f>
        <v>0</v>
      </c>
      <c r="C633" s="10">
        <f t="shared" si="10"/>
        <v>0</v>
      </c>
      <c r="D633" s="2">
        <f>Model!$K$36*'Daily Volumes'!C633</f>
        <v>0</v>
      </c>
    </row>
    <row r="634" spans="1:4" x14ac:dyDescent="0.2">
      <c r="A634" s="20">
        <v>37610</v>
      </c>
      <c r="B634" s="10">
        <f>Model!$G$28/31</f>
        <v>0</v>
      </c>
      <c r="C634" s="10">
        <f t="shared" si="10"/>
        <v>0</v>
      </c>
      <c r="D634" s="2">
        <f>Model!$K$36*'Daily Volumes'!C634</f>
        <v>0</v>
      </c>
    </row>
    <row r="635" spans="1:4" x14ac:dyDescent="0.2">
      <c r="A635" s="20">
        <v>37611</v>
      </c>
      <c r="B635" s="10">
        <f>Model!$G$28/31</f>
        <v>0</v>
      </c>
      <c r="C635" s="10">
        <f t="shared" si="10"/>
        <v>0</v>
      </c>
      <c r="D635" s="2">
        <f>Model!$K$36*'Daily Volumes'!C635</f>
        <v>0</v>
      </c>
    </row>
    <row r="636" spans="1:4" x14ac:dyDescent="0.2">
      <c r="A636" s="20">
        <v>37612</v>
      </c>
      <c r="B636" s="10">
        <f>Model!$G$28/31</f>
        <v>0</v>
      </c>
      <c r="C636" s="10">
        <f t="shared" si="10"/>
        <v>0</v>
      </c>
      <c r="D636" s="2">
        <f>Model!$K$36*'Daily Volumes'!C636</f>
        <v>0</v>
      </c>
    </row>
    <row r="637" spans="1:4" x14ac:dyDescent="0.2">
      <c r="A637" s="20">
        <v>37613</v>
      </c>
      <c r="B637" s="10">
        <f>Model!$G$28/31</f>
        <v>0</v>
      </c>
      <c r="C637" s="10">
        <f t="shared" si="10"/>
        <v>0</v>
      </c>
      <c r="D637" s="2">
        <f>Model!$K$36*'Daily Volumes'!C637</f>
        <v>0</v>
      </c>
    </row>
    <row r="638" spans="1:4" x14ac:dyDescent="0.2">
      <c r="A638" s="20">
        <v>37614</v>
      </c>
      <c r="B638" s="10">
        <f>Model!$G$28/31</f>
        <v>0</v>
      </c>
      <c r="C638" s="10">
        <f t="shared" si="10"/>
        <v>0</v>
      </c>
      <c r="D638" s="2">
        <f>Model!$K$36*'Daily Volumes'!C638</f>
        <v>0</v>
      </c>
    </row>
    <row r="639" spans="1:4" x14ac:dyDescent="0.2">
      <c r="A639" s="20">
        <v>37615</v>
      </c>
      <c r="B639" s="10">
        <f>Model!$G$28/31</f>
        <v>0</v>
      </c>
      <c r="C639" s="10">
        <f t="shared" si="10"/>
        <v>0</v>
      </c>
      <c r="D639" s="2">
        <f>Model!$K$36*'Daily Volumes'!C639</f>
        <v>0</v>
      </c>
    </row>
    <row r="640" spans="1:4" x14ac:dyDescent="0.2">
      <c r="A640" s="20">
        <v>37616</v>
      </c>
      <c r="B640" s="10">
        <f>Model!$G$28/31</f>
        <v>0</v>
      </c>
      <c r="C640" s="10">
        <f t="shared" si="10"/>
        <v>0</v>
      </c>
      <c r="D640" s="2">
        <f>Model!$K$36*'Daily Volumes'!C640</f>
        <v>0</v>
      </c>
    </row>
    <row r="641" spans="1:4" x14ac:dyDescent="0.2">
      <c r="A641" s="20">
        <v>37617</v>
      </c>
      <c r="B641" s="10">
        <f>Model!$G$28/31</f>
        <v>0</v>
      </c>
      <c r="C641" s="10">
        <f t="shared" si="10"/>
        <v>0</v>
      </c>
      <c r="D641" s="2">
        <f>Model!$K$36*'Daily Volumes'!C641</f>
        <v>0</v>
      </c>
    </row>
    <row r="642" spans="1:4" x14ac:dyDescent="0.2">
      <c r="A642" s="20">
        <v>37618</v>
      </c>
      <c r="B642" s="10">
        <f>Model!$G$28/31</f>
        <v>0</v>
      </c>
      <c r="C642" s="10">
        <f t="shared" si="10"/>
        <v>0</v>
      </c>
      <c r="D642" s="2">
        <f>Model!$K$36*'Daily Volumes'!C642</f>
        <v>0</v>
      </c>
    </row>
    <row r="643" spans="1:4" x14ac:dyDescent="0.2">
      <c r="A643" s="20">
        <v>37619</v>
      </c>
      <c r="B643" s="10">
        <f>Model!$G$28/31</f>
        <v>0</v>
      </c>
      <c r="C643" s="10">
        <f t="shared" si="10"/>
        <v>0</v>
      </c>
      <c r="D643" s="2">
        <f>Model!$K$36*'Daily Volumes'!C643</f>
        <v>0</v>
      </c>
    </row>
    <row r="644" spans="1:4" x14ac:dyDescent="0.2">
      <c r="A644" s="20">
        <v>37620</v>
      </c>
      <c r="B644" s="10">
        <f>Model!$G$28/31</f>
        <v>0</v>
      </c>
      <c r="C644" s="10">
        <f t="shared" si="10"/>
        <v>0</v>
      </c>
      <c r="D644" s="2">
        <f>Model!$K$36*'Daily Volumes'!C644</f>
        <v>0</v>
      </c>
    </row>
    <row r="645" spans="1:4" x14ac:dyDescent="0.2">
      <c r="A645" s="20">
        <v>37621</v>
      </c>
      <c r="B645" s="10">
        <f>Model!$G$28/31</f>
        <v>0</v>
      </c>
      <c r="C645" s="10">
        <f t="shared" si="10"/>
        <v>0</v>
      </c>
      <c r="D645" s="2">
        <f>Model!$K$36*'Daily Volumes'!C645</f>
        <v>0</v>
      </c>
    </row>
    <row r="646" spans="1:4" x14ac:dyDescent="0.2">
      <c r="A646" s="20">
        <v>37622</v>
      </c>
      <c r="B646" s="10">
        <f>Model!$G$29/31</f>
        <v>0</v>
      </c>
      <c r="C646" s="10">
        <f t="shared" si="10"/>
        <v>0</v>
      </c>
      <c r="D646" s="2">
        <f>Model!$K$36*'Daily Volumes'!C646</f>
        <v>0</v>
      </c>
    </row>
    <row r="647" spans="1:4" x14ac:dyDescent="0.2">
      <c r="A647" s="20">
        <v>37623</v>
      </c>
      <c r="B647" s="10">
        <f>Model!$G$29/31</f>
        <v>0</v>
      </c>
      <c r="C647" s="10">
        <f t="shared" si="10"/>
        <v>0</v>
      </c>
      <c r="D647" s="2">
        <f>Model!$K$36*'Daily Volumes'!C647</f>
        <v>0</v>
      </c>
    </row>
    <row r="648" spans="1:4" x14ac:dyDescent="0.2">
      <c r="A648" s="20">
        <v>37624</v>
      </c>
      <c r="B648" s="10">
        <f>Model!$G$29/31</f>
        <v>0</v>
      </c>
      <c r="C648" s="10">
        <f t="shared" si="10"/>
        <v>0</v>
      </c>
      <c r="D648" s="2">
        <f>Model!$K$36*'Daily Volumes'!C648</f>
        <v>0</v>
      </c>
    </row>
    <row r="649" spans="1:4" x14ac:dyDescent="0.2">
      <c r="A649" s="20">
        <v>37625</v>
      </c>
      <c r="B649" s="10">
        <f>Model!$G$29/31</f>
        <v>0</v>
      </c>
      <c r="C649" s="10">
        <f t="shared" si="10"/>
        <v>0</v>
      </c>
      <c r="D649" s="2">
        <f>Model!$K$36*'Daily Volumes'!C649</f>
        <v>0</v>
      </c>
    </row>
    <row r="650" spans="1:4" x14ac:dyDescent="0.2">
      <c r="A650" s="20">
        <v>37626</v>
      </c>
      <c r="B650" s="10">
        <f>Model!$G$29/31</f>
        <v>0</v>
      </c>
      <c r="C650" s="10">
        <f t="shared" si="10"/>
        <v>0</v>
      </c>
      <c r="D650" s="2">
        <f>Model!$K$36*'Daily Volumes'!C650</f>
        <v>0</v>
      </c>
    </row>
    <row r="651" spans="1:4" x14ac:dyDescent="0.2">
      <c r="A651" s="20">
        <v>37627</v>
      </c>
      <c r="B651" s="10">
        <f>Model!$G$29/31</f>
        <v>0</v>
      </c>
      <c r="C651" s="10">
        <f t="shared" si="10"/>
        <v>0</v>
      </c>
      <c r="D651" s="2">
        <f>Model!$K$36*'Daily Volumes'!C651</f>
        <v>0</v>
      </c>
    </row>
    <row r="652" spans="1:4" x14ac:dyDescent="0.2">
      <c r="A652" s="20">
        <v>37628</v>
      </c>
      <c r="B652" s="10">
        <f>Model!$G$29/31</f>
        <v>0</v>
      </c>
      <c r="C652" s="10">
        <f t="shared" si="10"/>
        <v>0</v>
      </c>
      <c r="D652" s="2">
        <f>Model!$K$36*'Daily Volumes'!C652</f>
        <v>0</v>
      </c>
    </row>
    <row r="653" spans="1:4" x14ac:dyDescent="0.2">
      <c r="A653" s="20">
        <v>37629</v>
      </c>
      <c r="B653" s="10">
        <f>Model!$G$29/31</f>
        <v>0</v>
      </c>
      <c r="C653" s="10">
        <f t="shared" si="10"/>
        <v>0</v>
      </c>
      <c r="D653" s="2">
        <f>Model!$K$36*'Daily Volumes'!C653</f>
        <v>0</v>
      </c>
    </row>
    <row r="654" spans="1:4" x14ac:dyDescent="0.2">
      <c r="A654" s="20">
        <v>37630</v>
      </c>
      <c r="B654" s="10">
        <f>Model!$G$29/31</f>
        <v>0</v>
      </c>
      <c r="C654" s="10">
        <f t="shared" si="10"/>
        <v>0</v>
      </c>
      <c r="D654" s="2">
        <f>Model!$K$36*'Daily Volumes'!C654</f>
        <v>0</v>
      </c>
    </row>
    <row r="655" spans="1:4" x14ac:dyDescent="0.2">
      <c r="A655" s="20">
        <v>37631</v>
      </c>
      <c r="B655" s="10">
        <f>Model!$G$29/31</f>
        <v>0</v>
      </c>
      <c r="C655" s="10">
        <f t="shared" si="10"/>
        <v>0</v>
      </c>
      <c r="D655" s="2">
        <f>Model!$K$36*'Daily Volumes'!C655</f>
        <v>0</v>
      </c>
    </row>
    <row r="656" spans="1:4" x14ac:dyDescent="0.2">
      <c r="A656" s="20">
        <v>37632</v>
      </c>
      <c r="B656" s="10">
        <f>Model!$G$29/31</f>
        <v>0</v>
      </c>
      <c r="C656" s="10">
        <f t="shared" si="10"/>
        <v>0</v>
      </c>
      <c r="D656" s="2">
        <f>Model!$K$36*'Daily Volumes'!C656</f>
        <v>0</v>
      </c>
    </row>
    <row r="657" spans="1:4" x14ac:dyDescent="0.2">
      <c r="A657" s="20">
        <v>37633</v>
      </c>
      <c r="B657" s="10">
        <f>Model!$G$29/31</f>
        <v>0</v>
      </c>
      <c r="C657" s="10">
        <f t="shared" si="10"/>
        <v>0</v>
      </c>
      <c r="D657" s="2">
        <f>Model!$K$36*'Daily Volumes'!C657</f>
        <v>0</v>
      </c>
    </row>
    <row r="658" spans="1:4" x14ac:dyDescent="0.2">
      <c r="A658" s="20">
        <v>37634</v>
      </c>
      <c r="B658" s="10">
        <f>Model!$G$29/31</f>
        <v>0</v>
      </c>
      <c r="C658" s="10">
        <f t="shared" si="10"/>
        <v>0</v>
      </c>
      <c r="D658" s="2">
        <f>Model!$K$36*'Daily Volumes'!C658</f>
        <v>0</v>
      </c>
    </row>
    <row r="659" spans="1:4" x14ac:dyDescent="0.2">
      <c r="A659" s="20">
        <v>37635</v>
      </c>
      <c r="B659" s="10">
        <f>Model!$G$29/31</f>
        <v>0</v>
      </c>
      <c r="C659" s="10">
        <f t="shared" si="10"/>
        <v>0</v>
      </c>
      <c r="D659" s="2">
        <f>Model!$K$36*'Daily Volumes'!C659</f>
        <v>0</v>
      </c>
    </row>
    <row r="660" spans="1:4" x14ac:dyDescent="0.2">
      <c r="A660" s="20">
        <v>37636</v>
      </c>
      <c r="B660" s="10">
        <f>Model!$G$29/31</f>
        <v>0</v>
      </c>
      <c r="C660" s="10">
        <f t="shared" si="10"/>
        <v>0</v>
      </c>
      <c r="D660" s="2">
        <f>Model!$K$36*'Daily Volumes'!C660</f>
        <v>0</v>
      </c>
    </row>
    <row r="661" spans="1:4" x14ac:dyDescent="0.2">
      <c r="A661" s="20">
        <v>37637</v>
      </c>
      <c r="B661" s="10">
        <f>Model!$G$29/31</f>
        <v>0</v>
      </c>
      <c r="C661" s="10">
        <f t="shared" si="10"/>
        <v>0</v>
      </c>
      <c r="D661" s="2">
        <f>Model!$K$36*'Daily Volumes'!C661</f>
        <v>0</v>
      </c>
    </row>
    <row r="662" spans="1:4" x14ac:dyDescent="0.2">
      <c r="A662" s="20">
        <v>37638</v>
      </c>
      <c r="B662" s="10">
        <f>Model!$G$29/31</f>
        <v>0</v>
      </c>
      <c r="C662" s="10">
        <f t="shared" si="10"/>
        <v>0</v>
      </c>
      <c r="D662" s="2">
        <f>Model!$K$36*'Daily Volumes'!C662</f>
        <v>0</v>
      </c>
    </row>
    <row r="663" spans="1:4" x14ac:dyDescent="0.2">
      <c r="A663" s="20">
        <v>37639</v>
      </c>
      <c r="B663" s="10">
        <f>Model!$G$29/31</f>
        <v>0</v>
      </c>
      <c r="C663" s="10">
        <f t="shared" si="10"/>
        <v>0</v>
      </c>
      <c r="D663" s="2">
        <f>Model!$K$36*'Daily Volumes'!C663</f>
        <v>0</v>
      </c>
    </row>
    <row r="664" spans="1:4" x14ac:dyDescent="0.2">
      <c r="A664" s="20">
        <v>37640</v>
      </c>
      <c r="B664" s="10">
        <f>Model!$G$29/31</f>
        <v>0</v>
      </c>
      <c r="C664" s="10">
        <f t="shared" si="10"/>
        <v>0</v>
      </c>
      <c r="D664" s="2">
        <f>Model!$K$36*'Daily Volumes'!C664</f>
        <v>0</v>
      </c>
    </row>
    <row r="665" spans="1:4" x14ac:dyDescent="0.2">
      <c r="A665" s="20">
        <v>37641</v>
      </c>
      <c r="B665" s="10">
        <f>Model!$G$29/31</f>
        <v>0</v>
      </c>
      <c r="C665" s="10">
        <f t="shared" si="10"/>
        <v>0</v>
      </c>
      <c r="D665" s="2">
        <f>Model!$K$36*'Daily Volumes'!C665</f>
        <v>0</v>
      </c>
    </row>
    <row r="666" spans="1:4" x14ac:dyDescent="0.2">
      <c r="A666" s="20">
        <v>37642</v>
      </c>
      <c r="B666" s="10">
        <f>Model!$G$29/31</f>
        <v>0</v>
      </c>
      <c r="C666" s="10">
        <f t="shared" si="10"/>
        <v>0</v>
      </c>
      <c r="D666" s="2">
        <f>Model!$K$36*'Daily Volumes'!C666</f>
        <v>0</v>
      </c>
    </row>
    <row r="667" spans="1:4" x14ac:dyDescent="0.2">
      <c r="A667" s="20">
        <v>37643</v>
      </c>
      <c r="B667" s="10">
        <f>Model!$G$29/31</f>
        <v>0</v>
      </c>
      <c r="C667" s="10">
        <f t="shared" si="10"/>
        <v>0</v>
      </c>
      <c r="D667" s="2">
        <f>Model!$K$36*'Daily Volumes'!C667</f>
        <v>0</v>
      </c>
    </row>
    <row r="668" spans="1:4" x14ac:dyDescent="0.2">
      <c r="A668" s="20">
        <v>37644</v>
      </c>
      <c r="B668" s="10">
        <f>Model!$G$29/31</f>
        <v>0</v>
      </c>
      <c r="C668" s="10">
        <f t="shared" si="10"/>
        <v>0</v>
      </c>
      <c r="D668" s="2">
        <f>Model!$K$36*'Daily Volumes'!C668</f>
        <v>0</v>
      </c>
    </row>
    <row r="669" spans="1:4" x14ac:dyDescent="0.2">
      <c r="A669" s="20">
        <v>37645</v>
      </c>
      <c r="B669" s="10">
        <f>Model!$G$29/31</f>
        <v>0</v>
      </c>
      <c r="C669" s="10">
        <f t="shared" si="10"/>
        <v>0</v>
      </c>
      <c r="D669" s="2">
        <f>Model!$K$36*'Daily Volumes'!C669</f>
        <v>0</v>
      </c>
    </row>
    <row r="670" spans="1:4" x14ac:dyDescent="0.2">
      <c r="A670" s="20">
        <v>37646</v>
      </c>
      <c r="B670" s="10">
        <f>Model!$G$29/31</f>
        <v>0</v>
      </c>
      <c r="C670" s="10">
        <f t="shared" si="10"/>
        <v>0</v>
      </c>
      <c r="D670" s="2">
        <f>Model!$K$36*'Daily Volumes'!C670</f>
        <v>0</v>
      </c>
    </row>
    <row r="671" spans="1:4" x14ac:dyDescent="0.2">
      <c r="A671" s="20">
        <v>37647</v>
      </c>
      <c r="B671" s="10">
        <f>Model!$G$29/31</f>
        <v>0</v>
      </c>
      <c r="C671" s="10">
        <f t="shared" si="10"/>
        <v>0</v>
      </c>
      <c r="D671" s="2">
        <f>Model!$K$36*'Daily Volumes'!C671</f>
        <v>0</v>
      </c>
    </row>
    <row r="672" spans="1:4" x14ac:dyDescent="0.2">
      <c r="A672" s="20">
        <v>37648</v>
      </c>
      <c r="B672" s="10">
        <f>Model!$G$29/31</f>
        <v>0</v>
      </c>
      <c r="C672" s="10">
        <f t="shared" si="10"/>
        <v>0</v>
      </c>
      <c r="D672" s="2">
        <f>Model!$K$36*'Daily Volumes'!C672</f>
        <v>0</v>
      </c>
    </row>
    <row r="673" spans="1:4" x14ac:dyDescent="0.2">
      <c r="A673" s="20">
        <v>37649</v>
      </c>
      <c r="B673" s="10">
        <f>Model!$G$29/31</f>
        <v>0</v>
      </c>
      <c r="C673" s="10">
        <f t="shared" si="10"/>
        <v>0</v>
      </c>
      <c r="D673" s="2">
        <f>Model!$K$36*'Daily Volumes'!C673</f>
        <v>0</v>
      </c>
    </row>
    <row r="674" spans="1:4" x14ac:dyDescent="0.2">
      <c r="A674" s="20">
        <v>37650</v>
      </c>
      <c r="B674" s="10">
        <f>Model!$G$29/31</f>
        <v>0</v>
      </c>
      <c r="C674" s="10">
        <f t="shared" si="10"/>
        <v>0</v>
      </c>
      <c r="D674" s="2">
        <f>Model!$K$36*'Daily Volumes'!C674</f>
        <v>0</v>
      </c>
    </row>
    <row r="675" spans="1:4" x14ac:dyDescent="0.2">
      <c r="A675" s="20">
        <v>37651</v>
      </c>
      <c r="B675" s="10">
        <f>Model!$G$29/31</f>
        <v>0</v>
      </c>
      <c r="C675" s="10">
        <f t="shared" si="10"/>
        <v>0</v>
      </c>
      <c r="D675" s="2">
        <f>Model!$K$36*'Daily Volumes'!C675</f>
        <v>0</v>
      </c>
    </row>
    <row r="676" spans="1:4" x14ac:dyDescent="0.2">
      <c r="A676" s="20">
        <v>37652</v>
      </c>
      <c r="B676" s="10">
        <f>Model!$G$29/31</f>
        <v>0</v>
      </c>
      <c r="C676" s="10">
        <f t="shared" si="10"/>
        <v>0</v>
      </c>
      <c r="D676" s="2">
        <f>Model!$K$36*'Daily Volumes'!C676</f>
        <v>0</v>
      </c>
    </row>
    <row r="677" spans="1:4" x14ac:dyDescent="0.2">
      <c r="A677" s="20">
        <v>37653</v>
      </c>
      <c r="B677" s="10">
        <f>Model!$G$30/28</f>
        <v>0</v>
      </c>
      <c r="C677" s="10">
        <f t="shared" si="10"/>
        <v>0</v>
      </c>
      <c r="D677" s="2">
        <f>Model!$K$36*'Daily Volumes'!C677</f>
        <v>0</v>
      </c>
    </row>
    <row r="678" spans="1:4" x14ac:dyDescent="0.2">
      <c r="A678" s="20">
        <v>37654</v>
      </c>
      <c r="B678" s="10">
        <f>Model!$G$30/28</f>
        <v>0</v>
      </c>
      <c r="C678" s="10">
        <f t="shared" si="10"/>
        <v>0</v>
      </c>
      <c r="D678" s="2">
        <f>Model!$K$36*'Daily Volumes'!C678</f>
        <v>0</v>
      </c>
    </row>
    <row r="679" spans="1:4" x14ac:dyDescent="0.2">
      <c r="A679" s="20">
        <v>37655</v>
      </c>
      <c r="B679" s="10">
        <f>Model!$G$30/28</f>
        <v>0</v>
      </c>
      <c r="C679" s="10">
        <f t="shared" si="10"/>
        <v>0</v>
      </c>
      <c r="D679" s="2">
        <f>Model!$K$36*'Daily Volumes'!C679</f>
        <v>0</v>
      </c>
    </row>
    <row r="680" spans="1:4" x14ac:dyDescent="0.2">
      <c r="A680" s="20">
        <v>37656</v>
      </c>
      <c r="B680" s="10">
        <f>Model!$G$30/28</f>
        <v>0</v>
      </c>
      <c r="C680" s="10">
        <f t="shared" si="10"/>
        <v>0</v>
      </c>
      <c r="D680" s="2">
        <f>Model!$K$36*'Daily Volumes'!C680</f>
        <v>0</v>
      </c>
    </row>
    <row r="681" spans="1:4" x14ac:dyDescent="0.2">
      <c r="A681" s="20">
        <v>37657</v>
      </c>
      <c r="B681" s="10">
        <f>Model!$G$30/28</f>
        <v>0</v>
      </c>
      <c r="C681" s="10">
        <f t="shared" ref="C681:C735" si="11">C680+B681</f>
        <v>0</v>
      </c>
      <c r="D681" s="2">
        <f>Model!$K$36*'Daily Volumes'!C681</f>
        <v>0</v>
      </c>
    </row>
    <row r="682" spans="1:4" x14ac:dyDescent="0.2">
      <c r="A682" s="20">
        <v>37658</v>
      </c>
      <c r="B682" s="10">
        <f>Model!$G$30/28</f>
        <v>0</v>
      </c>
      <c r="C682" s="10">
        <f t="shared" si="11"/>
        <v>0</v>
      </c>
      <c r="D682" s="2">
        <f>Model!$K$36*'Daily Volumes'!C682</f>
        <v>0</v>
      </c>
    </row>
    <row r="683" spans="1:4" x14ac:dyDescent="0.2">
      <c r="A683" s="20">
        <v>37659</v>
      </c>
      <c r="B683" s="10">
        <f>Model!$G$30/28</f>
        <v>0</v>
      </c>
      <c r="C683" s="10">
        <f t="shared" si="11"/>
        <v>0</v>
      </c>
      <c r="D683" s="2">
        <f>Model!$K$36*'Daily Volumes'!C683</f>
        <v>0</v>
      </c>
    </row>
    <row r="684" spans="1:4" x14ac:dyDescent="0.2">
      <c r="A684" s="20">
        <v>37660</v>
      </c>
      <c r="B684" s="10">
        <f>Model!$G$30/28</f>
        <v>0</v>
      </c>
      <c r="C684" s="10">
        <f t="shared" si="11"/>
        <v>0</v>
      </c>
      <c r="D684" s="2">
        <f>Model!$K$36*'Daily Volumes'!C684</f>
        <v>0</v>
      </c>
    </row>
    <row r="685" spans="1:4" x14ac:dyDescent="0.2">
      <c r="A685" s="20">
        <v>37661</v>
      </c>
      <c r="B685" s="10">
        <f>Model!$G$30/28</f>
        <v>0</v>
      </c>
      <c r="C685" s="10">
        <f t="shared" si="11"/>
        <v>0</v>
      </c>
      <c r="D685" s="2">
        <f>Model!$K$36*'Daily Volumes'!C685</f>
        <v>0</v>
      </c>
    </row>
    <row r="686" spans="1:4" x14ac:dyDescent="0.2">
      <c r="A686" s="20">
        <v>37662</v>
      </c>
      <c r="B686" s="10">
        <f>Model!$G$30/28</f>
        <v>0</v>
      </c>
      <c r="C686" s="10">
        <f t="shared" si="11"/>
        <v>0</v>
      </c>
      <c r="D686" s="2">
        <f>Model!$K$36*'Daily Volumes'!C686</f>
        <v>0</v>
      </c>
    </row>
    <row r="687" spans="1:4" x14ac:dyDescent="0.2">
      <c r="A687" s="20">
        <v>37663</v>
      </c>
      <c r="B687" s="10">
        <f>Model!$G$30/28</f>
        <v>0</v>
      </c>
      <c r="C687" s="10">
        <f t="shared" si="11"/>
        <v>0</v>
      </c>
      <c r="D687" s="2">
        <f>Model!$K$36*'Daily Volumes'!C687</f>
        <v>0</v>
      </c>
    </row>
    <row r="688" spans="1:4" x14ac:dyDescent="0.2">
      <c r="A688" s="20">
        <v>37664</v>
      </c>
      <c r="B688" s="10">
        <f>Model!$G$30/28</f>
        <v>0</v>
      </c>
      <c r="C688" s="10">
        <f t="shared" si="11"/>
        <v>0</v>
      </c>
      <c r="D688" s="2">
        <f>Model!$K$36*'Daily Volumes'!C688</f>
        <v>0</v>
      </c>
    </row>
    <row r="689" spans="1:4" x14ac:dyDescent="0.2">
      <c r="A689" s="20">
        <v>37665</v>
      </c>
      <c r="B689" s="10">
        <f>Model!$G$30/28</f>
        <v>0</v>
      </c>
      <c r="C689" s="10">
        <f t="shared" si="11"/>
        <v>0</v>
      </c>
      <c r="D689" s="2">
        <f>Model!$K$36*'Daily Volumes'!C689</f>
        <v>0</v>
      </c>
    </row>
    <row r="690" spans="1:4" x14ac:dyDescent="0.2">
      <c r="A690" s="20">
        <v>37666</v>
      </c>
      <c r="B690" s="10">
        <f>Model!$G$30/28</f>
        <v>0</v>
      </c>
      <c r="C690" s="10">
        <f t="shared" si="11"/>
        <v>0</v>
      </c>
      <c r="D690" s="2">
        <f>Model!$K$36*'Daily Volumes'!C690</f>
        <v>0</v>
      </c>
    </row>
    <row r="691" spans="1:4" x14ac:dyDescent="0.2">
      <c r="A691" s="20">
        <v>37667</v>
      </c>
      <c r="B691" s="10">
        <f>Model!$G$30/28</f>
        <v>0</v>
      </c>
      <c r="C691" s="10">
        <f t="shared" si="11"/>
        <v>0</v>
      </c>
      <c r="D691" s="2">
        <f>Model!$K$36*'Daily Volumes'!C691</f>
        <v>0</v>
      </c>
    </row>
    <row r="692" spans="1:4" x14ac:dyDescent="0.2">
      <c r="A692" s="20">
        <v>37668</v>
      </c>
      <c r="B692" s="10">
        <f>Model!$G$30/28</f>
        <v>0</v>
      </c>
      <c r="C692" s="10">
        <f t="shared" si="11"/>
        <v>0</v>
      </c>
      <c r="D692" s="2">
        <f>Model!$K$36*'Daily Volumes'!C692</f>
        <v>0</v>
      </c>
    </row>
    <row r="693" spans="1:4" x14ac:dyDescent="0.2">
      <c r="A693" s="20">
        <v>37669</v>
      </c>
      <c r="B693" s="10">
        <f>Model!$G$30/28</f>
        <v>0</v>
      </c>
      <c r="C693" s="10">
        <f t="shared" si="11"/>
        <v>0</v>
      </c>
      <c r="D693" s="2">
        <f>Model!$K$36*'Daily Volumes'!C693</f>
        <v>0</v>
      </c>
    </row>
    <row r="694" spans="1:4" x14ac:dyDescent="0.2">
      <c r="A694" s="20">
        <v>37670</v>
      </c>
      <c r="B694" s="10">
        <f>Model!$G$30/28</f>
        <v>0</v>
      </c>
      <c r="C694" s="10">
        <f t="shared" si="11"/>
        <v>0</v>
      </c>
      <c r="D694" s="2">
        <f>Model!$K$36*'Daily Volumes'!C694</f>
        <v>0</v>
      </c>
    </row>
    <row r="695" spans="1:4" x14ac:dyDescent="0.2">
      <c r="A695" s="20">
        <v>37671</v>
      </c>
      <c r="B695" s="10">
        <f>Model!$G$30/28</f>
        <v>0</v>
      </c>
      <c r="C695" s="10">
        <f t="shared" si="11"/>
        <v>0</v>
      </c>
      <c r="D695" s="2">
        <f>Model!$K$36*'Daily Volumes'!C695</f>
        <v>0</v>
      </c>
    </row>
    <row r="696" spans="1:4" x14ac:dyDescent="0.2">
      <c r="A696" s="20">
        <v>37672</v>
      </c>
      <c r="B696" s="10">
        <f>Model!$G$30/28</f>
        <v>0</v>
      </c>
      <c r="C696" s="10">
        <f t="shared" si="11"/>
        <v>0</v>
      </c>
      <c r="D696" s="2">
        <f>Model!$K$36*'Daily Volumes'!C696</f>
        <v>0</v>
      </c>
    </row>
    <row r="697" spans="1:4" x14ac:dyDescent="0.2">
      <c r="A697" s="20">
        <v>37673</v>
      </c>
      <c r="B697" s="10">
        <f>Model!$G$30/28</f>
        <v>0</v>
      </c>
      <c r="C697" s="10">
        <f t="shared" si="11"/>
        <v>0</v>
      </c>
      <c r="D697" s="2">
        <f>Model!$K$36*'Daily Volumes'!C697</f>
        <v>0</v>
      </c>
    </row>
    <row r="698" spans="1:4" x14ac:dyDescent="0.2">
      <c r="A698" s="20">
        <v>37674</v>
      </c>
      <c r="B698" s="10">
        <f>Model!$G$30/28</f>
        <v>0</v>
      </c>
      <c r="C698" s="10">
        <f t="shared" si="11"/>
        <v>0</v>
      </c>
      <c r="D698" s="2">
        <f>Model!$K$36*'Daily Volumes'!C698</f>
        <v>0</v>
      </c>
    </row>
    <row r="699" spans="1:4" x14ac:dyDescent="0.2">
      <c r="A699" s="20">
        <v>37675</v>
      </c>
      <c r="B699" s="10">
        <f>Model!$G$30/28</f>
        <v>0</v>
      </c>
      <c r="C699" s="10">
        <f t="shared" si="11"/>
        <v>0</v>
      </c>
      <c r="D699" s="2">
        <f>Model!$K$36*'Daily Volumes'!C699</f>
        <v>0</v>
      </c>
    </row>
    <row r="700" spans="1:4" x14ac:dyDescent="0.2">
      <c r="A700" s="20">
        <v>37676</v>
      </c>
      <c r="B700" s="10">
        <f>Model!$G$30/28</f>
        <v>0</v>
      </c>
      <c r="C700" s="10">
        <f t="shared" si="11"/>
        <v>0</v>
      </c>
      <c r="D700" s="2">
        <f>Model!$K$36*'Daily Volumes'!C700</f>
        <v>0</v>
      </c>
    </row>
    <row r="701" spans="1:4" x14ac:dyDescent="0.2">
      <c r="A701" s="20">
        <v>37677</v>
      </c>
      <c r="B701" s="10">
        <f>Model!$G$30/28</f>
        <v>0</v>
      </c>
      <c r="C701" s="10">
        <f t="shared" si="11"/>
        <v>0</v>
      </c>
      <c r="D701" s="2">
        <f>Model!$K$36*'Daily Volumes'!C701</f>
        <v>0</v>
      </c>
    </row>
    <row r="702" spans="1:4" x14ac:dyDescent="0.2">
      <c r="A702" s="20">
        <v>37678</v>
      </c>
      <c r="B702" s="10">
        <f>Model!$G$30/28</f>
        <v>0</v>
      </c>
      <c r="C702" s="10">
        <f t="shared" si="11"/>
        <v>0</v>
      </c>
      <c r="D702" s="2">
        <f>Model!$K$36*'Daily Volumes'!C702</f>
        <v>0</v>
      </c>
    </row>
    <row r="703" spans="1:4" x14ac:dyDescent="0.2">
      <c r="A703" s="20">
        <v>37679</v>
      </c>
      <c r="B703" s="10">
        <f>Model!$G$30/28</f>
        <v>0</v>
      </c>
      <c r="C703" s="10">
        <f t="shared" si="11"/>
        <v>0</v>
      </c>
      <c r="D703" s="2">
        <f>Model!$K$36*'Daily Volumes'!C703</f>
        <v>0</v>
      </c>
    </row>
    <row r="704" spans="1:4" x14ac:dyDescent="0.2">
      <c r="A704" s="20">
        <v>37680</v>
      </c>
      <c r="B704" s="10">
        <f>Model!$G$30/28</f>
        <v>0</v>
      </c>
      <c r="C704" s="10">
        <f t="shared" si="11"/>
        <v>0</v>
      </c>
      <c r="D704" s="2">
        <f>Model!$K$36*'Daily Volumes'!C704</f>
        <v>0</v>
      </c>
    </row>
    <row r="705" spans="1:4" x14ac:dyDescent="0.2">
      <c r="A705" s="20">
        <v>37681</v>
      </c>
      <c r="B705" s="10">
        <f>Model!$G$31/31</f>
        <v>0</v>
      </c>
      <c r="C705" s="10">
        <f t="shared" si="11"/>
        <v>0</v>
      </c>
      <c r="D705" s="2">
        <f>Model!$K$36*'Daily Volumes'!C705</f>
        <v>0</v>
      </c>
    </row>
    <row r="706" spans="1:4" x14ac:dyDescent="0.2">
      <c r="A706" s="20">
        <v>37682</v>
      </c>
      <c r="B706" s="10">
        <f>Model!$G$31/31</f>
        <v>0</v>
      </c>
      <c r="C706" s="10">
        <f t="shared" si="11"/>
        <v>0</v>
      </c>
      <c r="D706" s="2">
        <f>Model!$K$36*'Daily Volumes'!C706</f>
        <v>0</v>
      </c>
    </row>
    <row r="707" spans="1:4" x14ac:dyDescent="0.2">
      <c r="A707" s="20">
        <v>37683</v>
      </c>
      <c r="B707" s="10">
        <f>Model!$G$31/31</f>
        <v>0</v>
      </c>
      <c r="C707" s="10">
        <f t="shared" si="11"/>
        <v>0</v>
      </c>
      <c r="D707" s="2">
        <f>Model!$K$36*'Daily Volumes'!C707</f>
        <v>0</v>
      </c>
    </row>
    <row r="708" spans="1:4" x14ac:dyDescent="0.2">
      <c r="A708" s="20">
        <v>37684</v>
      </c>
      <c r="B708" s="10">
        <f>Model!$G$31/31</f>
        <v>0</v>
      </c>
      <c r="C708" s="10">
        <f t="shared" si="11"/>
        <v>0</v>
      </c>
      <c r="D708" s="2">
        <f>Model!$K$36*'Daily Volumes'!C708</f>
        <v>0</v>
      </c>
    </row>
    <row r="709" spans="1:4" x14ac:dyDescent="0.2">
      <c r="A709" s="20">
        <v>37685</v>
      </c>
      <c r="B709" s="10">
        <f>Model!$G$31/31</f>
        <v>0</v>
      </c>
      <c r="C709" s="10">
        <f t="shared" si="11"/>
        <v>0</v>
      </c>
      <c r="D709" s="2">
        <f>Model!$K$36*'Daily Volumes'!C709</f>
        <v>0</v>
      </c>
    </row>
    <row r="710" spans="1:4" x14ac:dyDescent="0.2">
      <c r="A710" s="20">
        <v>37686</v>
      </c>
      <c r="B710" s="10">
        <f>Model!$G$31/31</f>
        <v>0</v>
      </c>
      <c r="C710" s="10">
        <f t="shared" si="11"/>
        <v>0</v>
      </c>
      <c r="D710" s="2">
        <f>Model!$K$36*'Daily Volumes'!C710</f>
        <v>0</v>
      </c>
    </row>
    <row r="711" spans="1:4" x14ac:dyDescent="0.2">
      <c r="A711" s="20">
        <v>37687</v>
      </c>
      <c r="B711" s="10">
        <f>Model!$G$31/31</f>
        <v>0</v>
      </c>
      <c r="C711" s="10">
        <f t="shared" si="11"/>
        <v>0</v>
      </c>
      <c r="D711" s="2">
        <f>Model!$K$36*'Daily Volumes'!C711</f>
        <v>0</v>
      </c>
    </row>
    <row r="712" spans="1:4" x14ac:dyDescent="0.2">
      <c r="A712" s="20">
        <v>37688</v>
      </c>
      <c r="B712" s="10">
        <f>Model!$G$31/31</f>
        <v>0</v>
      </c>
      <c r="C712" s="10">
        <f t="shared" si="11"/>
        <v>0</v>
      </c>
      <c r="D712" s="2">
        <f>Model!$K$36*'Daily Volumes'!C712</f>
        <v>0</v>
      </c>
    </row>
    <row r="713" spans="1:4" x14ac:dyDescent="0.2">
      <c r="A713" s="20">
        <v>37689</v>
      </c>
      <c r="B713" s="10">
        <f>Model!$G$31/31</f>
        <v>0</v>
      </c>
      <c r="C713" s="10">
        <f t="shared" si="11"/>
        <v>0</v>
      </c>
      <c r="D713" s="2">
        <f>Model!$K$36*'Daily Volumes'!C713</f>
        <v>0</v>
      </c>
    </row>
    <row r="714" spans="1:4" x14ac:dyDescent="0.2">
      <c r="A714" s="20">
        <v>37690</v>
      </c>
      <c r="B714" s="10">
        <f>Model!$G$31/31</f>
        <v>0</v>
      </c>
      <c r="C714" s="10">
        <f t="shared" si="11"/>
        <v>0</v>
      </c>
      <c r="D714" s="2">
        <f>Model!$K$36*'Daily Volumes'!C714</f>
        <v>0</v>
      </c>
    </row>
    <row r="715" spans="1:4" x14ac:dyDescent="0.2">
      <c r="A715" s="20">
        <v>37691</v>
      </c>
      <c r="B715" s="10">
        <f>Model!$G$31/31</f>
        <v>0</v>
      </c>
      <c r="C715" s="10">
        <f t="shared" si="11"/>
        <v>0</v>
      </c>
      <c r="D715" s="2">
        <f>Model!$K$36*'Daily Volumes'!C715</f>
        <v>0</v>
      </c>
    </row>
    <row r="716" spans="1:4" x14ac:dyDescent="0.2">
      <c r="A716" s="20">
        <v>37692</v>
      </c>
      <c r="B716" s="10">
        <f>Model!$G$31/31</f>
        <v>0</v>
      </c>
      <c r="C716" s="10">
        <f t="shared" si="11"/>
        <v>0</v>
      </c>
      <c r="D716" s="2">
        <f>Model!$K$36*'Daily Volumes'!C716</f>
        <v>0</v>
      </c>
    </row>
    <row r="717" spans="1:4" x14ac:dyDescent="0.2">
      <c r="A717" s="20">
        <v>37693</v>
      </c>
      <c r="B717" s="10">
        <f>Model!$G$31/31</f>
        <v>0</v>
      </c>
      <c r="C717" s="10">
        <f t="shared" si="11"/>
        <v>0</v>
      </c>
      <c r="D717" s="2">
        <f>Model!$K$36*'Daily Volumes'!C717</f>
        <v>0</v>
      </c>
    </row>
    <row r="718" spans="1:4" x14ac:dyDescent="0.2">
      <c r="A718" s="20">
        <v>37694</v>
      </c>
      <c r="B718" s="10">
        <f>Model!$G$31/31</f>
        <v>0</v>
      </c>
      <c r="C718" s="10">
        <f t="shared" si="11"/>
        <v>0</v>
      </c>
      <c r="D718" s="2">
        <f>Model!$K$36*'Daily Volumes'!C718</f>
        <v>0</v>
      </c>
    </row>
    <row r="719" spans="1:4" x14ac:dyDescent="0.2">
      <c r="A719" s="20">
        <v>37695</v>
      </c>
      <c r="B719" s="10">
        <f>Model!$G$31/31</f>
        <v>0</v>
      </c>
      <c r="C719" s="10">
        <f t="shared" si="11"/>
        <v>0</v>
      </c>
      <c r="D719" s="2">
        <f>Model!$K$36*'Daily Volumes'!C719</f>
        <v>0</v>
      </c>
    </row>
    <row r="720" spans="1:4" x14ac:dyDescent="0.2">
      <c r="A720" s="20">
        <v>37696</v>
      </c>
      <c r="B720" s="10">
        <f>Model!$G$31/31</f>
        <v>0</v>
      </c>
      <c r="C720" s="10">
        <f t="shared" si="11"/>
        <v>0</v>
      </c>
      <c r="D720" s="2">
        <f>Model!$K$36*'Daily Volumes'!C720</f>
        <v>0</v>
      </c>
    </row>
    <row r="721" spans="1:4" x14ac:dyDescent="0.2">
      <c r="A721" s="20">
        <v>37697</v>
      </c>
      <c r="B721" s="10">
        <f>Model!$G$31/31</f>
        <v>0</v>
      </c>
      <c r="C721" s="10">
        <f t="shared" si="11"/>
        <v>0</v>
      </c>
      <c r="D721" s="2">
        <f>Model!$K$36*'Daily Volumes'!C721</f>
        <v>0</v>
      </c>
    </row>
    <row r="722" spans="1:4" x14ac:dyDescent="0.2">
      <c r="A722" s="20">
        <v>37698</v>
      </c>
      <c r="B722" s="10">
        <f>Model!$G$31/31</f>
        <v>0</v>
      </c>
      <c r="C722" s="10">
        <f t="shared" si="11"/>
        <v>0</v>
      </c>
      <c r="D722" s="2">
        <f>Model!$K$36*'Daily Volumes'!C722</f>
        <v>0</v>
      </c>
    </row>
    <row r="723" spans="1:4" x14ac:dyDescent="0.2">
      <c r="A723" s="20">
        <v>37699</v>
      </c>
      <c r="B723" s="10">
        <f>Model!$G$31/31</f>
        <v>0</v>
      </c>
      <c r="C723" s="10">
        <f t="shared" si="11"/>
        <v>0</v>
      </c>
      <c r="D723" s="2">
        <f>Model!$K$36*'Daily Volumes'!C723</f>
        <v>0</v>
      </c>
    </row>
    <row r="724" spans="1:4" x14ac:dyDescent="0.2">
      <c r="A724" s="20">
        <v>37700</v>
      </c>
      <c r="B724" s="10">
        <f>Model!$G$31/31</f>
        <v>0</v>
      </c>
      <c r="C724" s="10">
        <f t="shared" si="11"/>
        <v>0</v>
      </c>
      <c r="D724" s="2">
        <f>Model!$K$36*'Daily Volumes'!C724</f>
        <v>0</v>
      </c>
    </row>
    <row r="725" spans="1:4" x14ac:dyDescent="0.2">
      <c r="A725" s="20">
        <v>37701</v>
      </c>
      <c r="B725" s="10">
        <f>Model!$G$31/31</f>
        <v>0</v>
      </c>
      <c r="C725" s="10">
        <f t="shared" si="11"/>
        <v>0</v>
      </c>
      <c r="D725" s="2">
        <f>Model!$K$36*'Daily Volumes'!C725</f>
        <v>0</v>
      </c>
    </row>
    <row r="726" spans="1:4" x14ac:dyDescent="0.2">
      <c r="A726" s="20">
        <v>37702</v>
      </c>
      <c r="B726" s="10">
        <f>Model!$G$31/31</f>
        <v>0</v>
      </c>
      <c r="C726" s="10">
        <f t="shared" si="11"/>
        <v>0</v>
      </c>
      <c r="D726" s="2">
        <f>Model!$K$36*'Daily Volumes'!C726</f>
        <v>0</v>
      </c>
    </row>
    <row r="727" spans="1:4" x14ac:dyDescent="0.2">
      <c r="A727" s="20">
        <v>37703</v>
      </c>
      <c r="B727" s="10">
        <f>Model!$G$31/31</f>
        <v>0</v>
      </c>
      <c r="C727" s="10">
        <f t="shared" si="11"/>
        <v>0</v>
      </c>
      <c r="D727" s="2">
        <f>Model!$K$36*'Daily Volumes'!C727</f>
        <v>0</v>
      </c>
    </row>
    <row r="728" spans="1:4" x14ac:dyDescent="0.2">
      <c r="A728" s="20">
        <v>37704</v>
      </c>
      <c r="B728" s="10">
        <f>Model!$G$31/31</f>
        <v>0</v>
      </c>
      <c r="C728" s="10">
        <f t="shared" si="11"/>
        <v>0</v>
      </c>
      <c r="D728" s="2">
        <f>Model!$K$36*'Daily Volumes'!C728</f>
        <v>0</v>
      </c>
    </row>
    <row r="729" spans="1:4" x14ac:dyDescent="0.2">
      <c r="A729" s="20">
        <v>37705</v>
      </c>
      <c r="B729" s="10">
        <f>Model!$G$31/31</f>
        <v>0</v>
      </c>
      <c r="C729" s="10">
        <f t="shared" si="11"/>
        <v>0</v>
      </c>
      <c r="D729" s="2">
        <f>Model!$K$36*'Daily Volumes'!C729</f>
        <v>0</v>
      </c>
    </row>
    <row r="730" spans="1:4" x14ac:dyDescent="0.2">
      <c r="A730" s="20">
        <v>37706</v>
      </c>
      <c r="B730" s="10">
        <f>Model!$G$31/31</f>
        <v>0</v>
      </c>
      <c r="C730" s="10">
        <f t="shared" si="11"/>
        <v>0</v>
      </c>
      <c r="D730" s="2">
        <f>Model!$K$36*'Daily Volumes'!C730</f>
        <v>0</v>
      </c>
    </row>
    <row r="731" spans="1:4" x14ac:dyDescent="0.2">
      <c r="A731" s="20">
        <v>37707</v>
      </c>
      <c r="B731" s="10">
        <f>Model!$G$31/31</f>
        <v>0</v>
      </c>
      <c r="C731" s="10">
        <f t="shared" si="11"/>
        <v>0</v>
      </c>
      <c r="D731" s="2">
        <f>Model!$K$36*'Daily Volumes'!C731</f>
        <v>0</v>
      </c>
    </row>
    <row r="732" spans="1:4" x14ac:dyDescent="0.2">
      <c r="A732" s="20">
        <v>37708</v>
      </c>
      <c r="B732" s="10">
        <f>Model!$G$31/31</f>
        <v>0</v>
      </c>
      <c r="C732" s="10">
        <f t="shared" si="11"/>
        <v>0</v>
      </c>
      <c r="D732" s="2">
        <f>Model!$K$36*'Daily Volumes'!C732</f>
        <v>0</v>
      </c>
    </row>
    <row r="733" spans="1:4" x14ac:dyDescent="0.2">
      <c r="A733" s="20">
        <v>37709</v>
      </c>
      <c r="B733" s="10">
        <f>Model!$G$31/31</f>
        <v>0</v>
      </c>
      <c r="C733" s="10">
        <f t="shared" si="11"/>
        <v>0</v>
      </c>
      <c r="D733" s="2">
        <f>Model!$K$36*'Daily Volumes'!C733</f>
        <v>0</v>
      </c>
    </row>
    <row r="734" spans="1:4" x14ac:dyDescent="0.2">
      <c r="A734" s="20">
        <v>37710</v>
      </c>
      <c r="B734" s="10">
        <f>Model!$G$31/31</f>
        <v>0</v>
      </c>
      <c r="C734" s="10">
        <f t="shared" si="11"/>
        <v>0</v>
      </c>
      <c r="D734" s="2">
        <f>Model!$K$36*'Daily Volumes'!C734</f>
        <v>0</v>
      </c>
    </row>
    <row r="735" spans="1:4" x14ac:dyDescent="0.2">
      <c r="A735" s="20">
        <v>37711</v>
      </c>
      <c r="B735" s="10">
        <f>Model!$G$31/31</f>
        <v>0</v>
      </c>
      <c r="C735" s="10">
        <f t="shared" si="11"/>
        <v>0</v>
      </c>
      <c r="D735" s="2">
        <f>Model!$K$36*'Daily Volumes'!C735</f>
        <v>0</v>
      </c>
    </row>
    <row r="736" spans="1:4" x14ac:dyDescent="0.2">
      <c r="C736" s="10">
        <f>SUM(C6:C735)</f>
        <v>-75794855</v>
      </c>
    </row>
  </sheetData>
  <pageMargins left="0.75" right="0.75" top="0.7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Daily Volumes</vt:lpstr>
      <vt:lpstr>Sheet3</vt:lpstr>
      <vt:lpstr>'Daily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Jan Havlíček</cp:lastModifiedBy>
  <cp:lastPrinted>2001-03-09T20:17:45Z</cp:lastPrinted>
  <dcterms:created xsi:type="dcterms:W3CDTF">2001-02-08T13:46:07Z</dcterms:created>
  <dcterms:modified xsi:type="dcterms:W3CDTF">2023-09-10T17:24:19Z</dcterms:modified>
</cp:coreProperties>
</file>