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9D990D0-8C3C-4E87-AB0E-C722CA58D017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Detail'!$B$1:$B$9471</definedName>
    <definedName name="Book_Type">'Run Query'!$A$23:$B$96</definedName>
    <definedName name="BookList">QueryPage!$D$5</definedName>
    <definedName name="BookTypeCd">'GRMS Detail'!$C$2:$C$9471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Detail'!$A$1:$E$4388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Detail'!$A$1:$E$9471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Detail'!$C$2:$C$9471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Detail'!$A$1:$A$9471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ᛤࠋ_x000d__x0000_폪_x0012__x000e__x0000_ᝄࠋ_x000f__x0000__x000b__x0000_Ꮐࠞ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<sst xmlns="http://schemas.openxmlformats.org/spreadsheetml/2006/main" count="9092" uniqueCount="216">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</sst>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408EFD1F-750F-D545-EDBD-26D752A17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44F6A66C-F895-DBA2-3C5B-9148BD6E8503}"/>
            </a:ext>
          </a:extLst>
        </xdr:cNvPr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7B2999E9-1C05-9A86-458D-86232CF5D6F3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FD898FB7-1317-1D2E-B082-E8082AC1B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EE302C24-D4AA-248C-DFBF-F914316E55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F154BBD9-3DF2-8166-954D-32106BE65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all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22.437064970000016</v>
          </cell>
          <cell r="S17">
            <v>-12.575786030000005</v>
          </cell>
          <cell r="U17">
            <v>-404.53845220000034</v>
          </cell>
          <cell r="W17">
            <v>2368.1213961700005</v>
          </cell>
          <cell r="Y17">
            <v>1162.76397529</v>
          </cell>
          <cell r="AA17">
            <v>953.95688725999969</v>
          </cell>
          <cell r="AC17">
            <v>4067.7280204899998</v>
          </cell>
        </row>
        <row r="18">
          <cell r="Q18">
            <v>-133.17436046</v>
          </cell>
          <cell r="S18">
            <v>-2317.6247724100003</v>
          </cell>
          <cell r="U18">
            <v>-8164.9880564900013</v>
          </cell>
          <cell r="W18">
            <v>-5550.2476334700013</v>
          </cell>
          <cell r="Y18">
            <v>-752.45647941999994</v>
          </cell>
          <cell r="AA18">
            <v>-369.60271094000012</v>
          </cell>
          <cell r="AC18">
            <v>-17154.919652730001</v>
          </cell>
        </row>
        <row r="19">
          <cell r="Q19">
            <v>-95.035382619999993</v>
          </cell>
          <cell r="S19">
            <v>937.74127415384896</v>
          </cell>
          <cell r="U19">
            <v>1254.597922343635</v>
          </cell>
          <cell r="W19">
            <v>-1072.5527949877899</v>
          </cell>
          <cell r="Y19">
            <v>-501.27881377999989</v>
          </cell>
          <cell r="AA19">
            <v>-3028.2393711899995</v>
          </cell>
          <cell r="AC19">
            <v>-2409.7317834603055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-92.710597580000012</v>
          </cell>
          <cell r="Y20">
            <v>1639.2711319000002</v>
          </cell>
          <cell r="AA20">
            <v>20818.211293020006</v>
          </cell>
          <cell r="AC20">
            <v>24752.871007540005</v>
          </cell>
        </row>
        <row r="21">
          <cell r="Q21">
            <v>-102.04358656000001</v>
          </cell>
          <cell r="S21">
            <v>-960.48947812000017</v>
          </cell>
          <cell r="U21">
            <v>-6151.6913157600002</v>
          </cell>
          <cell r="W21">
            <v>-143.00156267999989</v>
          </cell>
          <cell r="Y21">
            <v>1202.9090911399994</v>
          </cell>
          <cell r="AA21">
            <v>497.81600633999921</v>
          </cell>
          <cell r="AC21">
            <v>-5554.4572590800017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531.30013237000003</v>
          </cell>
          <cell r="U23">
            <v>2332.7439894099994</v>
          </cell>
          <cell r="W23">
            <v>-881.12349977999997</v>
          </cell>
          <cell r="Y23">
            <v>-934.95065186000022</v>
          </cell>
          <cell r="AA23">
            <v>-2661.23130997</v>
          </cell>
          <cell r="AC23">
            <v>-1613.2613398300009</v>
          </cell>
        </row>
        <row r="24">
          <cell r="Q24">
            <v>351.62418715999996</v>
          </cell>
          <cell r="S24">
            <v>2254.0270477499998</v>
          </cell>
          <cell r="U24">
            <v>4112.5256527800002</v>
          </cell>
          <cell r="W24">
            <v>2704.9709356300004</v>
          </cell>
          <cell r="Y24">
            <v>-1693.2796622799999</v>
          </cell>
          <cell r="AA24">
            <v>-11961.428614</v>
          </cell>
          <cell r="AC24">
            <v>-4583.18464012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14.863004799999999</v>
          </cell>
          <cell r="U26">
            <v>412.69513612000009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686.53639271000009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209.81553986999995</v>
          </cell>
          <cell r="S28">
            <v>841.82583297384849</v>
          </cell>
          <cell r="U28">
            <v>-4329.1890950063689</v>
          </cell>
          <cell r="W28">
            <v>-5930.005744197787</v>
          </cell>
          <cell r="Y28">
            <v>788.72041017000026</v>
          </cell>
          <cell r="AA28">
            <v>4952.2753889100049</v>
          </cell>
          <cell r="AC28">
            <v>-3676.3732071503041</v>
          </cell>
        </row>
        <row r="30">
          <cell r="Q30">
            <v>3.6076188</v>
          </cell>
          <cell r="S30">
            <v>25.485529540000005</v>
          </cell>
          <cell r="U30">
            <v>-1316.6579881499999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-2378.3765327999999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400.27272857000003</v>
          </cell>
          <cell r="U33">
            <v>127.5674844900002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-875.24902892999989</v>
          </cell>
        </row>
        <row r="40">
          <cell r="Q40">
            <v>-218.60031960999999</v>
          </cell>
          <cell r="S40">
            <v>-1014.3382394561513</v>
          </cell>
          <cell r="U40">
            <v>-5304.9504509763665</v>
          </cell>
          <cell r="W40">
            <v>-4347.389629867791</v>
          </cell>
          <cell r="Y40">
            <v>1548.2998139900005</v>
          </cell>
          <cell r="AA40">
            <v>18374.326098150006</v>
          </cell>
          <cell r="AC40">
            <v>9255.9475918396965</v>
          </cell>
        </row>
        <row r="41">
          <cell r="Q41">
            <v>-95.035382619999993</v>
          </cell>
          <cell r="S41">
            <v>937.74127415384896</v>
          </cell>
          <cell r="U41">
            <v>1254.597922343635</v>
          </cell>
          <cell r="W41">
            <v>-1072.5527949877899</v>
          </cell>
          <cell r="Y41">
            <v>-501.27881377999989</v>
          </cell>
          <cell r="AA41">
            <v>-3028.2393711899995</v>
          </cell>
          <cell r="AC41">
            <v>-2409.7317834603055</v>
          </cell>
        </row>
        <row r="42">
          <cell r="Q42">
            <v>9.6094234700000172</v>
          </cell>
          <cell r="S42">
            <v>365.5452588</v>
          </cell>
          <cell r="U42">
            <v>1605.4396831700001</v>
          </cell>
          <cell r="W42">
            <v>2275.4107985900005</v>
          </cell>
          <cell r="Y42">
            <v>2802.0351071900004</v>
          </cell>
          <cell r="AA42">
            <v>21772.168180280005</v>
          </cell>
          <cell r="AC42">
            <v>28820.599028030003</v>
          </cell>
        </row>
        <row r="43">
          <cell r="Q43">
            <v>-133.17436046</v>
          </cell>
          <cell r="S43">
            <v>-2317.6247724100003</v>
          </cell>
          <cell r="U43">
            <v>-8164.9880564900013</v>
          </cell>
          <cell r="W43">
            <v>-5550.2476334700013</v>
          </cell>
          <cell r="Y43">
            <v>-752.45647941999994</v>
          </cell>
          <cell r="AA43">
            <v>-369.60271094000012</v>
          </cell>
          <cell r="AC43">
            <v>-17154.919652730001</v>
          </cell>
        </row>
        <row r="44">
          <cell r="Q44">
            <v>-180.9503005</v>
          </cell>
          <cell r="S44">
            <v>-543.75338392000015</v>
          </cell>
          <cell r="U44">
            <v>-5754.6359378500001</v>
          </cell>
          <cell r="W44">
            <v>-4891.1009728099989</v>
          </cell>
          <cell r="Y44">
            <v>1751.4814671799995</v>
          </cell>
          <cell r="AA44">
            <v>1140.3485867199988</v>
          </cell>
          <cell r="AC44">
            <v>-8297.6602406800012</v>
          </cell>
        </row>
        <row r="45">
          <cell r="Q45">
            <v>3.6076188</v>
          </cell>
          <cell r="S45">
            <v>25.485529540000005</v>
          </cell>
          <cell r="U45">
            <v>-1316.6579881499999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-2378.3765327999999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-971.20729258000017</v>
          </cell>
          <cell r="U47">
            <v>-5971.2814693600003</v>
          </cell>
          <cell r="W47">
            <v>-3670.3281495299993</v>
          </cell>
          <cell r="Y47">
            <v>1861.3278201099995</v>
          </cell>
          <cell r="AA47">
            <v>1140.3485867199988</v>
          </cell>
          <cell r="AC47">
            <v>-7611.1405046400014</v>
          </cell>
        </row>
        <row r="48">
          <cell r="Q48">
            <v>639.81722971999989</v>
          </cell>
          <cell r="S48">
            <v>2800.1901849199999</v>
          </cell>
          <cell r="U48">
            <v>6857.9647783099999</v>
          </cell>
          <cell r="W48">
            <v>2015.2419694200005</v>
          </cell>
          <cell r="Y48">
            <v>-2620.9072239300003</v>
          </cell>
          <cell r="AA48">
            <v>-14562.39929596</v>
          </cell>
          <cell r="AC48">
            <v>-5509.9095872400012</v>
          </cell>
        </row>
        <row r="49">
          <cell r="Q49">
            <v>351.62418715999996</v>
          </cell>
          <cell r="S49">
            <v>2254.0270477499998</v>
          </cell>
          <cell r="U49">
            <v>4112.5256527800002</v>
          </cell>
          <cell r="W49">
            <v>2704.9709356300004</v>
          </cell>
          <cell r="Y49">
            <v>-1693.2796622799999</v>
          </cell>
          <cell r="AA49">
            <v>-11961.428614</v>
          </cell>
          <cell r="AC49">
            <v>-4583.18464012</v>
          </cell>
        </row>
        <row r="50">
          <cell r="Q50">
            <v>244.97943491999999</v>
          </cell>
          <cell r="S50">
            <v>531.30013237000003</v>
          </cell>
          <cell r="U50">
            <v>2332.7439894099994</v>
          </cell>
          <cell r="W50">
            <v>-881.12349977999997</v>
          </cell>
          <cell r="Y50">
            <v>-934.95065186000022</v>
          </cell>
          <cell r="AA50">
            <v>-2661.23130997</v>
          </cell>
          <cell r="AC50">
            <v>-1613.2613398300009</v>
          </cell>
        </row>
        <row r="51">
          <cell r="Q51">
            <v>43.213607640000006</v>
          </cell>
          <cell r="S51">
            <v>14.863004799999999</v>
          </cell>
          <cell r="U51">
            <v>412.69513612000009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686.53639271000009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Detail'!$D$2:$D$14479)/10000)+(SUMIF(Reference,CONCATENATE(Q$13,$I$17),'GRMS Detail'!$D$2:$D$14479)/10000)+(SUMIF(Reference,CONCATENATE(Q$13,$J$17),'GRMS Detail'!$D$2:$D$14479)/10000)</f>
        <v>18.695429369999999</v>
      </c>
      <c r="R17" s="136">
        <f>Q17-[16]Sheet1!Q17</f>
        <v>-3.7416356000000164</v>
      </c>
      <c r="S17" s="165">
        <f>(SUMIF(Reference,CONCATENATE(S$13,$H$17),'GRMS Detail'!$D$2:$D$14479)/10000)+(SUMIF(Reference,CONCATENATE(S$13,$I$17),'GRMS Detail'!$D$2:$D$14479)/10000)+(SUMIF(Reference,CONCATENATE(S$13,$J$17),'GRMS Detail'!$D$2:$D$14479)/10000)</f>
        <v>76.196813760000055</v>
      </c>
      <c r="T17" s="136">
        <f>S17-[16]Sheet1!S17</f>
        <v>88.772599790000058</v>
      </c>
      <c r="U17" s="165">
        <f>(SUMIF(Reference,CONCATENATE(U$13,$H$17),'GRMS Detail'!$D$2:$D$14479)/10000)+(SUMIF(Reference,CONCATENATE(U$13,$I$17),'GRMS Detail'!$D$2:$D$14479)/10000)+(SUMIF(Reference,CONCATENATE(U$13,$J$17),'GRMS Detail'!$D$2:$D$14479)/10000)</f>
        <v>-218.98197986000014</v>
      </c>
      <c r="V17" s="136">
        <f>U17-[16]Sheet1!U17</f>
        <v>185.5564723400002</v>
      </c>
      <c r="W17" s="165">
        <f>(SUMIF(Reference,CONCATENATE(W$13,$H$17),'GRMS Detail'!$D$2:$D$14479)/10000)+(SUMIF(Reference,CONCATENATE(W$13,$I$17),'GRMS Detail'!$D$2:$D$14479)/10000)+(SUMIF(Reference,CONCATENATE(W$13,$J$17),'GRMS Detail'!$D$2:$D$14479)/10000)</f>
        <v>1875.2289764100001</v>
      </c>
      <c r="X17" s="136">
        <f>W17-[16]Sheet1!W17</f>
        <v>-492.89241976000039</v>
      </c>
      <c r="Y17" s="165">
        <f>(SUMIF(Reference,CONCATENATE(Y$13,$H$17),'GRMS Detail'!$D$2:$D$14479)/10000)+(SUMIF(Reference,CONCATENATE(Y$13,$I$17),'GRMS Detail'!$D$2:$D$14479)/10000)+(SUMIF(Reference,CONCATENATE(Y$13,$J$17),'GRMS Detail'!$D$2:$D$14479)/10000)</f>
        <v>1100.6155914299998</v>
      </c>
      <c r="Z17" s="136">
        <f>Y17-[16]Sheet1!Y17</f>
        <v>-62.148383860000195</v>
      </c>
      <c r="AA17" s="165">
        <f>(SUMIF(Reference,CONCATENATE(AA$13,$H$17),'GRMS Detail'!$D$2:$D$14479)/10000)+(SUMIF(Reference,CONCATENATE(AA$13,$I$17),'GRMS Detail'!$D$2:$D$14479)/10000)+(SUMIF(Reference,CONCATENATE(AA$13,$J$17),'GRMS Detail'!$D$2:$D$14479)/10000)</f>
        <v>956.92800148999936</v>
      </c>
      <c r="AB17" s="136">
        <f>AA17-[16]Sheet1!AA17</f>
        <v>2.9711142299996709</v>
      </c>
      <c r="AC17" s="166">
        <f t="shared" ref="AC17:AC26" si="0">$S17+$U17+$W17+$Y17+$AA17</f>
        <v>3789.9874032299995</v>
      </c>
      <c r="AD17" s="136">
        <f>AC17-[16]Sheet1!AC17</f>
        <v>-277.74061726000036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Detail'!$D$2:$D$14479)/10000)+(SUMIF(Reference,CONCATENATE(Q$13,$I$18),'GRMS Detail'!$D$2:$D$14479)/10000)</f>
        <v>-110.98129198999999</v>
      </c>
      <c r="R18" s="136">
        <f>Q18-[16]Sheet1!Q18</f>
        <v>22.193068470000014</v>
      </c>
      <c r="S18" s="165">
        <f>(SUMIF(Reference,CONCATENATE(S$13,$H$18),'GRMS Detail'!$D$2:$D$14479)/10000)+(SUMIF(Reference,CONCATENATE(S$13,$I$18),'GRMS Detail'!$D$2:$D$14479)/10000)</f>
        <v>-2001.7085620999997</v>
      </c>
      <c r="T18" s="136">
        <f>S18-[16]Sheet1!S18</f>
        <v>315.91621031000068</v>
      </c>
      <c r="U18" s="165">
        <f>(SUMIF(Reference,CONCATENATE(U$13,$H$18),'GRMS Detail'!$D$2:$D$14479)/10000)+(SUMIF(Reference,CONCATENATE(U$13,$I$18),'GRMS Detail'!$D$2:$D$14479)/10000)</f>
        <v>-8134.9867478600008</v>
      </c>
      <c r="V18" s="136">
        <f>U18-[16]Sheet1!U18</f>
        <v>30.001308630000494</v>
      </c>
      <c r="W18" s="165">
        <f>(SUMIF(Reference,CONCATENATE(W$13,$H$18),'GRMS Detail'!$D$2:$D$14479)/10000)+(SUMIF(Reference,CONCATENATE(W$13,$I$18),'GRMS Detail'!$D$2:$D$14479)/10000)</f>
        <v>-5537.2077134799993</v>
      </c>
      <c r="X18" s="136">
        <f>W18-[16]Sheet1!W18</f>
        <v>13.03991999000209</v>
      </c>
      <c r="Y18" s="165">
        <f>(SUMIF(Reference,CONCATENATE(Y$13,$H$18),'GRMS Detail'!$D$2:$D$14479)/10000)+(SUMIF(Reference,CONCATENATE(Y$13,$I$18),'GRMS Detail'!$D$2:$D$14479)/10000)</f>
        <v>-753.10067966999998</v>
      </c>
      <c r="Z18" s="136">
        <f>Y18-[16]Sheet1!Y18</f>
        <v>-0.64420025000003989</v>
      </c>
      <c r="AA18" s="165">
        <f>(SUMIF(Reference,CONCATENATE(AA$13,$H$18),'GRMS Detail'!$D$2:$D$14479)/10000)+(SUMIF(Reference,CONCATENATE(AA$13,$I$18),'GRMS Detail'!$D$2:$D$14479)/10000)</f>
        <v>-370.21320618000004</v>
      </c>
      <c r="AB18" s="136">
        <f>AA18-[16]Sheet1!AA18</f>
        <v>-0.61049523999992061</v>
      </c>
      <c r="AC18" s="166">
        <f t="shared" si="0"/>
        <v>-16797.216909289997</v>
      </c>
      <c r="AD18" s="136">
        <f>AC18-[16]Sheet1!AC18</f>
        <v>357.70274344000427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Detail'!$D$2:$D$14479)/10000)+(SUMIF(Reference,CONCATENATE(Q$13,$I$19),'GRMS Detail'!$D$2:$D$14479)/10000)+(SUMIF(Reference,CONCATENATE(Q$13,$G$19),'GRMS Detail'!$D$2:$D$14479)/10000)</f>
        <v>-81.778479310000009</v>
      </c>
      <c r="R19" s="136">
        <f>Q19-[16]Sheet1!Q19</f>
        <v>13.256903309999984</v>
      </c>
      <c r="S19" s="165">
        <f>(SUMIF(Reference,CONCATENATE(S$13,$H$19),'GRMS Detail'!$D$2:$D$14479)/10000)+(SUMIF(Reference,CONCATENATE(S$13,$I$19),'GRMS Detail'!$D$2:$D$14479)/10000)+(SUMIF(Reference,CONCATENATE(S$13,$G$19),'GRMS Detail'!$D$2:$D$14479)/10000)</f>
        <v>493.85676654348094</v>
      </c>
      <c r="T19" s="136">
        <f>S19-[16]Sheet1!S19</f>
        <v>-443.88450761036802</v>
      </c>
      <c r="U19" s="165">
        <f>(SUMIF(Reference,CONCATENATE(U$13,$H$19),'GRMS Detail'!$D$2:$D$14479)/10000)+(SUMIF(Reference,CONCATENATE(U$13,$I$19),'GRMS Detail'!$D$2:$D$14479)/10000)+(SUMIF(Reference,CONCATENATE(U$13,$G$19),'GRMS Detail'!$D$2:$D$14479)/10000)</f>
        <v>1626.6617498379826</v>
      </c>
      <c r="V19" s="136">
        <f>U19-[16]Sheet1!U19</f>
        <v>372.06382749434761</v>
      </c>
      <c r="W19" s="165">
        <f>(SUMIF(Reference,CONCATENATE(W$13,$H$19),'GRMS Detail'!$D$2:$D$14479)/10000)+(SUMIF(Reference,CONCATENATE(W$13,$I$19),'GRMS Detail'!$D$2:$D$14479)/10000)+(SUMIF(Reference,CONCATENATE(W$13,$G$19),'GRMS Detail'!$D$2:$D$14479)/10000)</f>
        <v>-456.2264385369221</v>
      </c>
      <c r="X19" s="136">
        <f>W19-[16]Sheet1!W19</f>
        <v>616.32635645086771</v>
      </c>
      <c r="Y19" s="165">
        <f>(SUMIF(Reference,CONCATENATE(Y$13,$H$19),'GRMS Detail'!$D$2:$D$14479)/10000)+(SUMIF(Reference,CONCATENATE(Y$13,$I$19),'GRMS Detail'!$D$2:$D$14479)/10000)+(SUMIF(Reference,CONCATENATE(Y$13,$G$19),'GRMS Detail'!$D$2:$D$14479)/10000)</f>
        <v>-427.83660845999998</v>
      </c>
      <c r="Z19" s="136">
        <f>Y19-[16]Sheet1!Y19</f>
        <v>73.442205319999914</v>
      </c>
      <c r="AA19" s="165">
        <f>(SUMIF(Reference,CONCATENATE(AA$13,$H$19),'GRMS Detail'!$D$2:$D$14479)/10000)+(SUMIF(Reference,CONCATENATE(AA$13,$I$19),'GRMS Detail'!$D$2:$D$14479)/10000)+(SUMIF(Reference,CONCATENATE(AA$13,$G$19),'GRMS Detail'!$D$2:$D$14479)/10000)</f>
        <v>-3035.1964384800003</v>
      </c>
      <c r="AB19" s="136">
        <f>AA19-[16]Sheet1!AA19</f>
        <v>-6.9570672900008503</v>
      </c>
      <c r="AC19" s="166">
        <f t="shared" si="0"/>
        <v>-1798.7409690954589</v>
      </c>
      <c r="AD19" s="136">
        <f>AC19-[16]Sheet1!AC19</f>
        <v>610.99081436484653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Detail'!$D$2:$D$14479)/10000)</f>
        <v>-10.690496</v>
      </c>
      <c r="R20" s="136">
        <f>Q20-[16]Sheet1!Q20</f>
        <v>2.137145499999999</v>
      </c>
      <c r="S20" s="165">
        <f>(SUMIF(Reference,CONCATENATE(S$13,$H$20),'GRMS Detail'!$D$2:$D$14479)/10000)</f>
        <v>286.86863568000001</v>
      </c>
      <c r="T20" s="136">
        <f>S20-[16]Sheet1!S20</f>
        <v>-91.252409150000005</v>
      </c>
      <c r="U20" s="165">
        <f>(SUMIF(Reference,CONCATENATE(U$13,$H$20),'GRMS Detail'!$D$2:$D$14479)/10000)</f>
        <v>1776.7027445499998</v>
      </c>
      <c r="V20" s="136">
        <f>U20-[16]Sheet1!U20</f>
        <v>-233.27539082000067</v>
      </c>
      <c r="W20" s="165">
        <f>(SUMIF(Reference,CONCATENATE(W$13,$H$20),'GRMS Detail'!$D$2:$D$14479)/10000)</f>
        <v>-124.03598863999918</v>
      </c>
      <c r="X20" s="136">
        <f>W20-[16]Sheet1!W20</f>
        <v>-31.325391059999163</v>
      </c>
      <c r="Y20" s="165">
        <f>(SUMIF(Reference,CONCATENATE(Y$13,$H$20),'GRMS Detail'!$D$2:$D$14479)/10000)</f>
        <v>1631.0207906999997</v>
      </c>
      <c r="Z20" s="136">
        <f>Y20-[16]Sheet1!Y20</f>
        <v>-8.2503412000005483</v>
      </c>
      <c r="AA20" s="165">
        <f>(SUMIF(Reference,CONCATENATE(AA$13,$H$20),'GRMS Detail'!$D$2:$D$14479)/10000)</f>
        <v>20870.552186100005</v>
      </c>
      <c r="AB20" s="136">
        <f>AA20-[16]Sheet1!AA20</f>
        <v>52.34089307999966</v>
      </c>
      <c r="AC20" s="166">
        <f t="shared" si="0"/>
        <v>24441.108368390007</v>
      </c>
      <c r="AD20" s="136">
        <f>AC20-[16]Sheet1!AC20</f>
        <v>-311.76263914999799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Detail'!$D$2:$D$14479)/10000)+(SUMIF(Reference,CONCATENATE(Q$13,$I$21),'GRMS Detail'!$D$2:$D$14479)/10000)+(SUMIF(Reference,CONCATENATE(Q$13,$J$21),'GRMS Detail'!$D$2:$D$14479)/10000)+(SUMIF(Reference,CONCATENATE(Q$13,$M$21),'GRMS Detail'!$D$2:$D$14479)/10000)+(SUMIF(Reference,CONCATENATE(Q$13,$K$21),'GRMS Detail'!$D$2:$D$14479)/10000)+(SUMIF(Reference,CONCATENATE(Q$13,$L$21),'GRMS Detail'!$D$2:$D$14479)/10000)+(SUMIF(Reference,CONCATENATE(Q$13,$E$21),'GRMS Detail'!$D$2:$D$14479)/10000)</f>
        <v>-94.838480140000001</v>
      </c>
      <c r="R21" s="136">
        <f>Q21-[16]Sheet1!Q21</f>
        <v>7.205106420000007</v>
      </c>
      <c r="S21" s="165">
        <f>(SUMIF(Reference,CONCATENATE(S$13,$H$21),'GRMS Detail'!$D$2:$D$14479)/10000)+(SUMIF(Reference,CONCATENATE(S$13,$I$21),'GRMS Detail'!$D$2:$D$14479)/10000)+(SUMIF(Reference,CONCATENATE(S$13,$J$21),'GRMS Detail'!$D$2:$D$14479)/10000)+(SUMIF(Reference,CONCATENATE(S$13,$M$21),'GRMS Detail'!$D$2:$D$14479)/10000)+(SUMIF(Reference,CONCATENATE(S$13,$K$21),'GRMS Detail'!$D$2:$D$14479)/10000)+(SUMIF(Reference,CONCATENATE(S$13,$L$21),'GRMS Detail'!$D$2:$D$14479)/10000)+(SUMIF(Reference,CONCATENATE(S$13,$E$21),'GRMS Detail'!$D$2:$D$14479)/10000)</f>
        <v>-1304.8646431200002</v>
      </c>
      <c r="T21" s="136">
        <f>S21-[16]Sheet1!S21</f>
        <v>-344.37516500000004</v>
      </c>
      <c r="U21" s="165">
        <f>(SUMIF(Reference,CONCATENATE(U$13,$H$21),'GRMS Detail'!$D$2:$D$14479)/10000)+(SUMIF(Reference,CONCATENATE(U$13,$I$21),'GRMS Detail'!$D$2:$D$14479)/10000)+(SUMIF(Reference,CONCATENATE(U$13,$J$21),'GRMS Detail'!$D$2:$D$14479)/10000)+(SUMIF(Reference,CONCATENATE(U$13,$M$21),'GRMS Detail'!$D$2:$D$14479)/10000)+(SUMIF(Reference,CONCATENATE(U$13,$K$21),'GRMS Detail'!$D$2:$D$14479)/10000)+(SUMIF(Reference,CONCATENATE(U$13,$L$21),'GRMS Detail'!$D$2:$D$14479)/10000)+(SUMIF(Reference,CONCATENATE(U$13,$E$21),'GRMS Detail'!$D$2:$D$14479)/10000)</f>
        <v>-6073.5695031899977</v>
      </c>
      <c r="V21" s="136">
        <f>U21-[16]Sheet1!U21</f>
        <v>78.121812570002476</v>
      </c>
      <c r="W21" s="165">
        <f>(SUMIF(Reference,CONCATENATE(W$13,$H$21),'GRMS Detail'!$D$2:$D$14479)/10000)+(SUMIF(Reference,CONCATENATE(W$13,$I$21),'GRMS Detail'!$D$2:$D$14479)/10000)+(SUMIF(Reference,CONCATENATE(W$13,$J$21),'GRMS Detail'!$D$2:$D$14479)/10000)+(SUMIF(Reference,CONCATENATE(W$13,$M$21),'GRMS Detail'!$D$2:$D$14479)/10000)+(SUMIF(Reference,CONCATENATE(W$13,$K$21),'GRMS Detail'!$D$2:$D$14479)/10000)+(SUMIF(Reference,CONCATENATE(W$13,$L$21),'GRMS Detail'!$D$2:$D$14479)/10000)+(SUMIF(Reference,CONCATENATE(W$13,$E$21),'GRMS Detail'!$D$2:$D$14479)/10000)</f>
        <v>-248.33668763999995</v>
      </c>
      <c r="X21" s="136">
        <f>W21-[16]Sheet1!W21</f>
        <v>-105.33512496000006</v>
      </c>
      <c r="Y21" s="165">
        <f>(SUMIF(Reference,CONCATENATE(Y$13,$H$21),'GRMS Detail'!$D$2:$D$14479)/10000)+(SUMIF(Reference,CONCATENATE(Y$13,$I$21),'GRMS Detail'!$D$2:$D$14479)/10000)+(SUMIF(Reference,CONCATENATE(Y$13,$J$21),'GRMS Detail'!$D$2:$D$14479)/10000)+(SUMIF(Reference,CONCATENATE(Y$13,$M$21),'GRMS Detail'!$D$2:$D$14479)/10000)+(SUMIF(Reference,CONCATENATE(Y$13,$K$21),'GRMS Detail'!$D$2:$D$14479)/10000)+(SUMIF(Reference,CONCATENATE(Y$13,$L$21),'GRMS Detail'!$D$2:$D$14479)/10000)+(SUMIF(Reference,CONCATENATE(Y$13,$E$21),'GRMS Detail'!$D$2:$D$14479)/10000)</f>
        <v>1173.6775979600004</v>
      </c>
      <c r="Z21" s="136">
        <f>Y21-[16]Sheet1!Y21</f>
        <v>-29.231493179999006</v>
      </c>
      <c r="AA21" s="165">
        <f>(SUMIF(Reference,CONCATENATE(AA$13,$H$21),'GRMS Detail'!$D$2:$D$14479)/10000)+(SUMIF(Reference,CONCATENATE(AA$13,$I$21),'GRMS Detail'!$D$2:$D$14479)/10000)+(SUMIF(Reference,CONCATENATE(AA$13,$J$21),'GRMS Detail'!$D$2:$D$14479)/10000)+(SUMIF(Reference,CONCATENATE(AA$13,$M$21),'GRMS Detail'!$D$2:$D$14479)/10000)+(SUMIF(Reference,CONCATENATE(AA$13,$K$21),'GRMS Detail'!$D$2:$D$14479)/10000)+(SUMIF(Reference,CONCATENATE(AA$13,$L$21),'GRMS Detail'!$D$2:$D$14479)/10000)+(SUMIF(Reference,CONCATENATE(AA$13,$E$21),'GRMS Detail'!$D$2:$D$14479)/10000)</f>
        <v>493.09516186999974</v>
      </c>
      <c r="AB21" s="136">
        <f>AA21-[16]Sheet1!AA21</f>
        <v>-4.7208444699994629</v>
      </c>
      <c r="AC21" s="166">
        <f t="shared" si="0"/>
        <v>-5959.998074119997</v>
      </c>
      <c r="AD21" s="136">
        <f>AC21-[16]Sheet1!AC21</f>
        <v>-405.54081503999532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Detail'!$D$2:$D$14479)/10000)+(SUMIF(Reference,CONCATENATE(Q$13,$D$22),'GRMS Detail'!$D$2:$D$14479)/10000)+(SUMIF(Reference,CONCATENATE(Q$13,$E$22),'GRMS Detail'!$D$2:$D$14479)/10000)+(SUMIF(Reference,CONCATENATE(Q$13,$F$22),'GRMS Detail'!$D$2:$D$14479)/10000)+(SUMIF(Reference,CONCATENATE(Q$13,$G$22),'GRMS Detail'!$D$2:$D$14479)/10000)+(SUMIF(Reference,CONCATENATE(Q$13,$H$22),'GRMS Detail'!$D$2:$D$14479)/10000)+(SUMIF(Reference,CONCATENATE(Q$13,$I$22),'GRMS Detail'!$D$2:$D$14479)/10000)+(SUMIF(Reference,CONCATENATE(Q$13,$J$22),'GRMS Detail'!$D$2:$D$14479)/10000)+(SUMIF(Reference,CONCATENATE(Q$13,$L$22),'GRMS Detail'!$D$2:$D$14479)/10000)</f>
        <v>-84.883596349999991</v>
      </c>
      <c r="R22" s="136">
        <f>Q22-[16]Sheet1!Q22</f>
        <v>24.474187330000007</v>
      </c>
      <c r="S22" s="165">
        <f>(SUMIF(Reference,CONCATENATE(S$13,$C$22),'GRMS Detail'!$D$2:$D$14479)/10000)+(SUMIF(Reference,CONCATENATE(S$13,$D$22),'GRMS Detail'!$D$2:$D$14479)/10000)+(SUMIF(Reference,CONCATENATE(S$13,$E$22),'GRMS Detail'!$D$2:$D$14479)/10000)+(SUMIF(Reference,CONCATENATE(S$13,$F$22),'GRMS Detail'!$D$2:$D$14479)/10000)+(SUMIF(Reference,CONCATENATE(S$13,$G$22),'GRMS Detail'!$D$2:$D$14479)/10000)+(SUMIF(Reference,CONCATENATE(S$13,$H$22),'GRMS Detail'!$D$2:$D$14479)/10000)+(SUMIF(Reference,CONCATENATE(S$13,$I$22),'GRMS Detail'!$D$2:$D$14479)/10000)+(SUMIF(Reference,CONCATENATE(S$13,$J$22),'GRMS Detail'!$D$2:$D$14479)/10000)+(SUMIF(Reference,CONCATENATE(S$13,$L$22),'GRMS Detail'!$D$2:$D$14479)/10000)</f>
        <v>-32.127963489999999</v>
      </c>
      <c r="T22" s="136">
        <f>S22-[16]Sheet1!S22</f>
        <v>-21.410149029999996</v>
      </c>
      <c r="U22" s="165">
        <f>(SUMIF(Reference,CONCATENATE(U$13,$C$22),'GRMS Detail'!$D$2:$D$14479)/10000)+(SUMIF(Reference,CONCATENATE(U$13,$D$22),'GRMS Detail'!$D$2:$D$14479)/10000)+(SUMIF(Reference,CONCATENATE(U$13,$E$22),'GRMS Detail'!$D$2:$D$14479)/10000)+(SUMIF(Reference,CONCATENATE(U$13,$F$22),'GRMS Detail'!$D$2:$D$14479)/10000)+(SUMIF(Reference,CONCATENATE(U$13,$G$22),'GRMS Detail'!$D$2:$D$14479)/10000)+(SUMIF(Reference,CONCATENATE(U$13,$H$22),'GRMS Detail'!$D$2:$D$14479)/10000)+(SUMIF(Reference,CONCATENATE(U$13,$I$22),'GRMS Detail'!$D$2:$D$14479)/10000)+(SUMIF(Reference,CONCATENATE(U$13,$J$22),'GRMS Detail'!$D$2:$D$14479)/10000)+(SUMIF(Reference,CONCATENATE(U$13,$L$22),'GRMS Detail'!$D$2:$D$14479)/10000)</f>
        <v>180.43691319999999</v>
      </c>
      <c r="V22" s="136">
        <f>U22-[16]Sheet1!U22</f>
        <v>2.7066799999943214E-2</v>
      </c>
      <c r="W22" s="165">
        <f>(SUMIF(Reference,CONCATENATE(W$13,$C$22),'GRMS Detail'!$D$2:$D$14479)/10000)+(SUMIF(Reference,CONCATENATE(W$13,$D$22),'GRMS Detail'!$D$2:$D$14479)/10000)+(SUMIF(Reference,CONCATENATE(W$13,$E$22),'GRMS Detail'!$D$2:$D$14479)/10000)+(SUMIF(Reference,CONCATENATE(W$13,$F$22),'GRMS Detail'!$D$2:$D$14479)/10000)+(SUMIF(Reference,CONCATENATE(W$13,$G$22),'GRMS Detail'!$D$2:$D$14479)/10000)+(SUMIF(Reference,CONCATENATE(W$13,$H$22),'GRMS Detail'!$D$2:$D$14479)/10000)+(SUMIF(Reference,CONCATENATE(W$13,$I$22),'GRMS Detail'!$D$2:$D$14479)/10000)+(SUMIF(Reference,CONCATENATE(W$13,$J$22),'GRMS Detail'!$D$2:$D$14479)/10000)+(SUMIF(Reference,CONCATENATE(W$13,$L$22),'GRMS Detail'!$D$2:$D$14479)/10000)</f>
        <v>-3528.75131973</v>
      </c>
      <c r="X22" s="136">
        <f>W22-[16]Sheet1!W22</f>
        <v>-1.4247328800006471</v>
      </c>
      <c r="Y22" s="165">
        <f>(SUMIF(Reference,CONCATENATE(Y$13,$C$22),'GRMS Detail'!$D$2:$D$14479)/10000)+(SUMIF(Reference,CONCATENATE(Y$13,$D$22),'GRMS Detail'!$D$2:$D$14479)/10000)+(SUMIF(Reference,CONCATENATE(Y$13,$E$22),'GRMS Detail'!$D$2:$D$14479)/10000)+(SUMIF(Reference,CONCATENATE(Y$13,$F$22),'GRMS Detail'!$D$2:$D$14479)/10000)+(SUMIF(Reference,CONCATENATE(Y$13,$G$22),'GRMS Detail'!$D$2:$D$14479)/10000)+(SUMIF(Reference,CONCATENATE(Y$13,$H$22),'GRMS Detail'!$D$2:$D$14479)/10000)+(SUMIF(Reference,CONCATENATE(Y$13,$I$22),'GRMS Detail'!$D$2:$D$14479)/10000)+(SUMIF(Reference,CONCATENATE(Y$13,$J$22),'GRMS Detail'!$D$2:$D$14479)/10000)+(SUMIF(Reference,CONCATENATE(Y$13,$L$22),'GRMS Detail'!$D$2:$D$14479)/10000)</f>
        <v>659.03370865000011</v>
      </c>
      <c r="Z22" s="136">
        <f>Y22-[16]Sheet1!Y22</f>
        <v>0.61497968000003311</v>
      </c>
      <c r="AA22" s="165">
        <f>(SUMIF(Reference,CONCATENATE(AA$13,$C$22),'GRMS Detail'!$D$2:$D$14479)/10000)+(SUMIF(Reference,CONCATENATE(AA$13,$D$22),'GRMS Detail'!$D$2:$D$14479)/10000)+(SUMIF(Reference,CONCATENATE(AA$13,$E$22),'GRMS Detail'!$D$2:$D$14479)/10000)+(SUMIF(Reference,CONCATENATE(AA$13,$F$22),'GRMS Detail'!$D$2:$D$14479)/10000)+(SUMIF(Reference,CONCATENATE(AA$13,$G$22),'GRMS Detail'!$D$2:$D$14479)/10000)+(SUMIF(Reference,CONCATENATE(AA$13,$H$22),'GRMS Detail'!$D$2:$D$14479)/10000)+(SUMIF(Reference,CONCATENATE(AA$13,$I$22),'GRMS Detail'!$D$2:$D$14479)/10000)+(SUMIF(Reference,CONCATENATE(AA$13,$J$22),'GRMS Detail'!$D$2:$D$14479)/10000)+(SUMIF(Reference,CONCATENATE(AA$13,$L$22),'GRMS Detail'!$D$2:$D$14479)/10000)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Detail'!$D$2:$D$14479)/10000)+(SUMIF(Reference,CONCATENATE(Q$13,$I$23),'GRMS Detail'!$D$2:$D$14479)/10000)+(SUMIF(Reference,CONCATENATE(Q$13,$J$23),'GRMS Detail'!$D$2:$D$14479)/10000)</f>
        <v>204.14835065</v>
      </c>
      <c r="R23" s="136">
        <f>Q23-[16]Sheet1!Q23</f>
        <v>-40.831084269999991</v>
      </c>
      <c r="S23" s="165">
        <f>(SUMIF(Reference,CONCATENATE(S$13,$H$23),'GRMS Detail'!$D$2:$D$14479)/10000)+(SUMIF(Reference,CONCATENATE(S$13,$I$23),'GRMS Detail'!$D$2:$D$14479)/10000)+(SUMIF(Reference,CONCATENATE(S$13,$J$23),'GRMS Detail'!$D$2:$D$14479)/10000)</f>
        <v>-128.33454175000003</v>
      </c>
      <c r="T23" s="136">
        <f>S23-[16]Sheet1!S23</f>
        <v>-659.63467412</v>
      </c>
      <c r="U23" s="165">
        <f>(SUMIF(Reference,CONCATENATE(U$13,$H$23),'GRMS Detail'!$D$2:$D$14479)/10000)+(SUMIF(Reference,CONCATENATE(U$13,$I$23),'GRMS Detail'!$D$2:$D$14479)/10000)+(SUMIF(Reference,CONCATENATE(U$13,$J$23),'GRMS Detail'!$D$2:$D$14479)/10000)</f>
        <v>888.61257142000011</v>
      </c>
      <c r="V23" s="136">
        <f>U23-[16]Sheet1!U23</f>
        <v>-1444.1314179899991</v>
      </c>
      <c r="W23" s="165">
        <f>(SUMIF(Reference,CONCATENATE(W$13,$H$23),'GRMS Detail'!$D$2:$D$14479)/10000)+(SUMIF(Reference,CONCATENATE(W$13,$I$23),'GRMS Detail'!$D$2:$D$14479)/10000)+(SUMIF(Reference,CONCATENATE(W$13,$J$23),'GRMS Detail'!$D$2:$D$14479)/10000)</f>
        <v>-881.47442612999998</v>
      </c>
      <c r="X23" s="136">
        <f>W23-[16]Sheet1!W23</f>
        <v>-0.35092635000000882</v>
      </c>
      <c r="Y23" s="165">
        <f>(SUMIF(Reference,CONCATENATE(Y$13,$H$23),'GRMS Detail'!$D$2:$D$14479)/10000)+(SUMIF(Reference,CONCATENATE(Y$13,$I$23),'GRMS Detail'!$D$2:$D$14479)/10000)+(SUMIF(Reference,CONCATENATE(Y$13,$J$23),'GRMS Detail'!$D$2:$D$14479)/10000)</f>
        <v>-935.72275072000014</v>
      </c>
      <c r="Z23" s="136">
        <f>Y23-[16]Sheet1!Y23</f>
        <v>-0.77209885999991457</v>
      </c>
      <c r="AA23" s="165">
        <f>(SUMIF(Reference,CONCATENATE(AA$13,$H$23),'GRMS Detail'!$D$2:$D$14479)/10000)+(SUMIF(Reference,CONCATENATE(AA$13,$I$23),'GRMS Detail'!$D$2:$D$14479)/10000)+(SUMIF(Reference,CONCATENATE(AA$13,$J$23),'GRMS Detail'!$D$2:$D$14479)/10000)</f>
        <v>-2667.787642790001</v>
      </c>
      <c r="AB23" s="136">
        <f>AA23-[16]Sheet1!AA23</f>
        <v>-6.5563328200009892</v>
      </c>
      <c r="AC23" s="166">
        <f>$S23+$U23+$W23+$Y23+$AA23</f>
        <v>-3724.706789970001</v>
      </c>
      <c r="AD23" s="136">
        <f>AC23-[16]Sheet1!AC23</f>
        <v>-2111.44545014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Detail'!$D$2:$D$14479)/10000)+(SUMIF(Reference,CONCATENATE(Q$13,$E$24),'GRMS Detail'!$D$2:$D$14479)/10000)+(SUMIF(Reference,CONCATENATE(Q$13,$F$24),'GRMS Detail'!$D$2:$D$14479)/10000)+(SUMIF(Reference,CONCATENATE(Q$13,$H$24),'GRMS Detail'!$D$2:$D$14479)/10000)+(SUMIF(Reference,CONCATENATE(Q$13,$J$24),'GRMS Detail'!$D$2:$D$14479)/10000)</f>
        <v>293.03439538999999</v>
      </c>
      <c r="R24" s="136">
        <f>Q24-[16]Sheet1!Q24</f>
        <v>-58.589791769999977</v>
      </c>
      <c r="S24" s="165">
        <f>(SUMIF(Reference,CONCATENATE(S$13,$D$24),'GRMS Detail'!$D$2:$D$14479)/10000)+(SUMIF(Reference,CONCATENATE(S$13,$E$24),'GRMS Detail'!$D$2:$D$14479)/10000)+(SUMIF(Reference,CONCATENATE(S$13,$F$24),'GRMS Detail'!$D$2:$D$14479)/10000)+(SUMIF(Reference,CONCATENATE(S$13,$H$24),'GRMS Detail'!$D$2:$D$14479)/10000)+(SUMIF(Reference,CONCATENATE(S$13,$J$24),'GRMS Detail'!$D$2:$D$14479)/10000)</f>
        <v>2676.5548640400002</v>
      </c>
      <c r="T24" s="136">
        <f>S24-[16]Sheet1!S24</f>
        <v>422.52781629000037</v>
      </c>
      <c r="U24" s="165">
        <f>(SUMIF(Reference,CONCATENATE(U$13,$D$24),'GRMS Detail'!$D$2:$D$14479)/10000)+(SUMIF(Reference,CONCATENATE(U$13,$E$24),'GRMS Detail'!$D$2:$D$14479)/10000)+(SUMIF(Reference,CONCATENATE(U$13,$F$24),'GRMS Detail'!$D$2:$D$14479)/10000)+(SUMIF(Reference,CONCATENATE(U$13,$H$24),'GRMS Detail'!$D$2:$D$14479)/10000)+(SUMIF(Reference,CONCATENATE(U$13,$J$24),'GRMS Detail'!$D$2:$D$14479)/10000)</f>
        <v>4475.4317878400016</v>
      </c>
      <c r="V24" s="136">
        <f>U24-[16]Sheet1!U24</f>
        <v>362.90613506000136</v>
      </c>
      <c r="W24" s="165">
        <f>(SUMIF(Reference,CONCATENATE(W$13,$D$24),'GRMS Detail'!$D$2:$D$14479)/10000)+(SUMIF(Reference,CONCATENATE(W$13,$E$24),'GRMS Detail'!$D$2:$D$14479)/10000)+(SUMIF(Reference,CONCATENATE(W$13,$F$24),'GRMS Detail'!$D$2:$D$14479)/10000)+(SUMIF(Reference,CONCATENATE(W$13,$H$24),'GRMS Detail'!$D$2:$D$14479)/10000)+(SUMIF(Reference,CONCATENATE(W$13,$J$24),'GRMS Detail'!$D$2:$D$14479)/10000)</f>
        <v>3124.4969529100003</v>
      </c>
      <c r="X24" s="136">
        <f>W24-[16]Sheet1!W24</f>
        <v>419.52601727999991</v>
      </c>
      <c r="Y24" s="165">
        <f>(SUMIF(Reference,CONCATENATE(Y$13,$D$24),'GRMS Detail'!$D$2:$D$14479)/10000)+(SUMIF(Reference,CONCATENATE(Y$13,$E$24),'GRMS Detail'!$D$2:$D$14479)/10000)+(SUMIF(Reference,CONCATENATE(Y$13,$F$24),'GRMS Detail'!$D$2:$D$14479)/10000)+(SUMIF(Reference,CONCATENATE(Y$13,$H$24),'GRMS Detail'!$D$2:$D$14479)/10000)+(SUMIF(Reference,CONCATENATE(Y$13,$J$24),'GRMS Detail'!$D$2:$D$14479)/10000)</f>
        <v>-1621.51364506</v>
      </c>
      <c r="Z24" s="136">
        <f>Y24-[16]Sheet1!Y24</f>
        <v>71.766017219999867</v>
      </c>
      <c r="AA24" s="165">
        <f>(SUMIF(Reference,CONCATENATE(AA$13,$D$24),'GRMS Detail'!$D$2:$D$14479)/10000)+(SUMIF(Reference,CONCATENATE(AA$13,$E$24),'GRMS Detail'!$D$2:$D$14479)/10000)+(SUMIF(Reference,CONCATENATE(AA$13,$F$24),'GRMS Detail'!$D$2:$D$14479)/10000)+(SUMIF(Reference,CONCATENATE(AA$13,$H$24),'GRMS Detail'!$D$2:$D$14479)/10000)+(SUMIF(Reference,CONCATENATE(AA$13,$J$24),'GRMS Detail'!$D$2:$D$14479)/10000)</f>
        <v>-11990.803352870002</v>
      </c>
      <c r="AB24" s="136">
        <f>AA24-[16]Sheet1!AA24</f>
        <v>-29.374738870001238</v>
      </c>
      <c r="AC24" s="166">
        <f t="shared" si="0"/>
        <v>-3335.8333931399993</v>
      </c>
      <c r="AD24" s="136">
        <f>AC24-[16]Sheet1!AC24</f>
        <v>1247.3512469800007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Detail'!$D$2:$D$14479)/10000)</f>
        <v>0</v>
      </c>
      <c r="R25" s="136">
        <f>Q25-[16]Sheet1!Q25</f>
        <v>0</v>
      </c>
      <c r="S25" s="165">
        <f>(SUMIF(Reference,CONCATENATE(S$13,$H$25),'GRMS Detail'!$D$2:$D$14479)/10000)</f>
        <v>25.964205800000002</v>
      </c>
      <c r="T25" s="136">
        <f>S25-[16]Sheet1!S25</f>
        <v>-1.216974289999996</v>
      </c>
      <c r="U25" s="165">
        <f>(SUMIF(Reference,CONCATENATE(U$13,$H$25),'GRMS Detail'!$D$2:$D$14479)/10000)</f>
        <v>89.134627099999989</v>
      </c>
      <c r="V25" s="136">
        <f>U25-[16]Sheet1!U25</f>
        <v>5.6580080000003363E-2</v>
      </c>
      <c r="W25" s="165">
        <f>(SUMIF(Reference,CONCATENATE(W$13,$H$25),'GRMS Detail'!$D$2:$D$14479)/10000)</f>
        <v>56.577907449999962</v>
      </c>
      <c r="X25" s="136">
        <f>W25-[16]Sheet1!W25</f>
        <v>-15.892158330000051</v>
      </c>
      <c r="Y25" s="165">
        <f>(SUMIF(Reference,CONCATENATE(Y$13,$H$25),'GRMS Detail'!$D$2:$D$14479)/10000)</f>
        <v>0</v>
      </c>
      <c r="Z25" s="136">
        <f>Y25-[16]Sheet1!Y25</f>
        <v>0</v>
      </c>
      <c r="AA25" s="165">
        <f>(SUMIF(Reference,CONCATENATE(AA$13,$H$25),'GRMS Detail'!$D$2:$D$14479)/10000)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Detail'!$D$2:$D$14479)/10000)+(SUMIF(Reference,CONCATENATE(Q$13,$G$26),'GRMS Detail'!$D$2:$D$14479)/10000)+(SUMIF(Reference,CONCATENATE(Q$13,$H$26),'GRMS Detail'!$D$2:$D$14479)/10000)+(SUMIF(Reference,CONCATENATE(Q$13,$I$26),'GRMS Detail'!$D$2:$D$14479)/10000)</f>
        <v>36.010968800000001</v>
      </c>
      <c r="R26" s="136">
        <f>Q26-[16]Sheet1!Q26</f>
        <v>-7.2026388400000059</v>
      </c>
      <c r="S26" s="165">
        <f>(SUMIF(Reference,CONCATENATE(S$13,$F$26),'GRMS Detail'!$D$2:$D$14479)/10000)+(SUMIF(Reference,CONCATENATE(S$13,$G$26),'GRMS Detail'!$D$2:$D$14479)/10000)+(SUMIF(Reference,CONCATENATE(S$13,$H$26),'GRMS Detail'!$D$2:$D$14479)/10000)+(SUMIF(Reference,CONCATENATE(S$13,$I$26),'GRMS Detail'!$D$2:$D$14479)/10000)</f>
        <v>-11.809051670000004</v>
      </c>
      <c r="T26" s="136">
        <f>S26-[16]Sheet1!S26</f>
        <v>-26.672056470000001</v>
      </c>
      <c r="U26" s="165">
        <f>(SUMIF(Reference,CONCATENATE(U$13,$F$26),'GRMS Detail'!$D$2:$D$14479)/10000)+(SUMIF(Reference,CONCATENATE(U$13,$G$26),'GRMS Detail'!$D$2:$D$14479)/10000)+(SUMIF(Reference,CONCATENATE(U$13,$H$26),'GRMS Detail'!$D$2:$D$14479)/10000)+(SUMIF(Reference,CONCATENATE(U$13,$I$26),'GRMS Detail'!$D$2:$D$14479)/10000)</f>
        <v>426.37420402000004</v>
      </c>
      <c r="V26" s="136">
        <f>U26-[16]Sheet1!U26</f>
        <v>13.67906789999995</v>
      </c>
      <c r="W26" s="165">
        <f>(SUMIF(Reference,CONCATENATE(W$13,$F$26),'GRMS Detail'!$D$2:$D$14479)/10000)+(SUMIF(Reference,CONCATENATE(W$13,$G$26),'GRMS Detail'!$D$2:$D$14479)/10000)+(SUMIF(Reference,CONCATENATE(W$13,$H$26),'GRMS Detail'!$D$2:$D$14479)/10000)+(SUMIF(Reference,CONCATENATE(W$13,$I$26),'GRMS Detail'!$D$2:$D$14479)/10000)</f>
        <v>194.20731083999996</v>
      </c>
      <c r="X26" s="136">
        <f>W26-[16]Sheet1!W26</f>
        <v>2.8127772699999696</v>
      </c>
      <c r="Y26" s="165">
        <f>(SUMIF(Reference,CONCATENATE(Y$13,$F$26),'GRMS Detail'!$D$2:$D$14479)/10000)+(SUMIF(Reference,CONCATENATE(Y$13,$G$26),'GRMS Detail'!$D$2:$D$14479)/10000)+(SUMIF(Reference,CONCATENATE(Y$13,$H$26),'GRMS Detail'!$D$2:$D$14479)/10000)+(SUMIF(Reference,CONCATENATE(Y$13,$I$26),'GRMS Detail'!$D$2:$D$14479)/10000)</f>
        <v>7.3298151899999997</v>
      </c>
      <c r="Z26" s="136">
        <f>Y26-[16]Sheet1!Y26</f>
        <v>6.7249799999986593E-3</v>
      </c>
      <c r="AA26" s="165">
        <f>(SUMIF(Reference,CONCATENATE(AA$13,$F$26),'GRMS Detail'!$D$2:$D$14479)/10000)+(SUMIF(Reference,CONCATENATE(AA$13,$G$26),'GRMS Detail'!$D$2:$D$14479)/10000)+(SUMIF(Reference,CONCATENATE(AA$13,$H$26),'GRMS Detail'!$D$2:$D$14479)/10000)+(SUMIF(Reference,CONCATENATE(AA$13,$I$26),'GRMS Detail'!$D$2:$D$14479)/10000)</f>
        <v>60.416902239999999</v>
      </c>
      <c r="AB26" s="136">
        <f>AA26-[16]Sheet1!AA26</f>
        <v>0.15627423000001528</v>
      </c>
      <c r="AC26" s="166">
        <f t="shared" si="0"/>
        <v>676.51918061999993</v>
      </c>
      <c r="AD26" s="136">
        <f>AC26-[16]Sheet1!AC26</f>
        <v>-10.017212090000157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Detail'!$D$2:$D$14479)/10000)+(SUMIF(Reference,CONCATENATE(Q$13,$I$27),'GRMS Detail'!$D$2:$D$14479)/10000)</f>
        <v>0</v>
      </c>
      <c r="R27" s="136">
        <f>Q27-[16]Sheet1!Q27</f>
        <v>0</v>
      </c>
      <c r="S27" s="165">
        <f>(SUMIF(Reference,CONCATENATE(S$13,$H$27),'GRMS Detail'!$D$2:$D$14479)/10000)+(SUMIF(Reference,CONCATENATE(S$13,$I$27),'GRMS Detail'!$D$2:$D$14479)/10000)</f>
        <v>0</v>
      </c>
      <c r="T27" s="136">
        <f>S27-[16]Sheet1!S27</f>
        <v>0</v>
      </c>
      <c r="U27" s="165">
        <f>(SUMIF(Reference,CONCATENATE(U$13,$H$27),'GRMS Detail'!$D$2:$D$14479)/10000)+(SUMIF(Reference,CONCATENATE(U$13,$I$27),'GRMS Detail'!$D$2:$D$14479)/10000)</f>
        <v>0</v>
      </c>
      <c r="V27" s="136">
        <f>U27-[16]Sheet1!U27</f>
        <v>0</v>
      </c>
      <c r="W27" s="165">
        <f>(SUMIF(Reference,CONCATENATE(W$13,$H$27),'GRMS Detail'!$D$2:$D$14479)/10000)+(SUMIF(Reference,CONCATENATE(W$13,$I$27),'GRMS Detail'!$D$2:$D$14479)/10000)</f>
        <v>0</v>
      </c>
      <c r="X27" s="136">
        <f>W27-[16]Sheet1!W27</f>
        <v>0</v>
      </c>
      <c r="Y27" s="165">
        <f>(SUMIF(Reference,CONCATENATE(Y$13,$H$27),'GRMS Detail'!$D$2:$D$14479)/10000)+(SUMIF(Reference,CONCATENATE(Y$13,$I$27),'GRMS Detail'!$D$2:$D$14479)/10000)</f>
        <v>0</v>
      </c>
      <c r="Z27" s="136">
        <f>Y27-[16]Sheet1!Y27</f>
        <v>0</v>
      </c>
      <c r="AA27" s="165">
        <f>(SUMIF(Reference,CONCATENATE(AA$13,$H$27),'GRMS Detail'!$D$2:$D$14479)/10000)+(SUMIF(Reference,CONCATENATE(AA$13,$I$27),'GRMS Detail'!$D$2:$D$14479)/10000)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168.71680041999997</v>
      </c>
      <c r="R28" s="183">
        <f>Q28-[16]Sheet1!Q28</f>
        <v>-41.098739449999982</v>
      </c>
      <c r="S28" s="183">
        <f>SUM(S17:S27)</f>
        <v>80.596523693481657</v>
      </c>
      <c r="T28" s="183">
        <f>S28-[16]Sheet1!S28</f>
        <v>-761.22930928036681</v>
      </c>
      <c r="U28" s="183">
        <f>SUM(U17:U27)</f>
        <v>-4964.1836329420139</v>
      </c>
      <c r="V28" s="183">
        <f>U28-[16]Sheet1!U28</f>
        <v>-634.99453793564498</v>
      </c>
      <c r="W28" s="183">
        <f>SUM(W17:W27)</f>
        <v>-5525.5214265469212</v>
      </c>
      <c r="X28" s="183">
        <f>W28-[16]Sheet1!W28</f>
        <v>404.48431765086571</v>
      </c>
      <c r="Y28" s="183">
        <f>SUM(Y17:Y27)</f>
        <v>833.50382002000049</v>
      </c>
      <c r="Z28" s="183">
        <f>Y28-[16]Sheet1!Y28</f>
        <v>44.783409850000226</v>
      </c>
      <c r="AA28" s="183">
        <f>SUM(AA17:AA27)</f>
        <v>4960.5747097200001</v>
      </c>
      <c r="AB28" s="183">
        <f>AA28-[16]Sheet1!AA28</f>
        <v>8.2993208099951516</v>
      </c>
      <c r="AC28" s="183">
        <f>SUM(AC17:AC27)</f>
        <v>-4615.0300060554473</v>
      </c>
      <c r="AD28" s="183">
        <f>AC28-[16]Sheet1!AC28</f>
        <v>-938.65679890514321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Detail'!$D$2:$D$14479)/10000)+(SUMIF(Reference,CONCATENATE(Q$13,$I$30),'GRMS Detail'!$D$2:$D$14479)/10000)+(SUMIF(Reference,CONCATENATE(Q$13,$J$30),'GRMS Detail'!$D$2:$D$14479)/10000)</f>
        <v>0.50638665000000005</v>
      </c>
      <c r="R30" s="136">
        <f>Q30-[16]Sheet1!Q30</f>
        <v>-3.10123215</v>
      </c>
      <c r="S30" s="165">
        <f>(SUMIF(Reference,CONCATENATE(S$13,$F$30),'GRMS Detail'!$D$2:$D$14479)/10000)</f>
        <v>-4.4977689400000065</v>
      </c>
      <c r="T30" s="136">
        <f>S30-[16]Sheet1!S30</f>
        <v>-29.983298480000013</v>
      </c>
      <c r="U30" s="165">
        <f>(SUMIF(Reference,CONCATENATE(U$13,$F$30),'GRMS Detail'!$D$2:$D$14479)/10000)</f>
        <v>-1256.5960504199998</v>
      </c>
      <c r="V30" s="136">
        <f>U30-[16]Sheet1!U30</f>
        <v>60.061937730000182</v>
      </c>
      <c r="W30" s="165">
        <f>(SUMIF(Reference,CONCATENATE(W$13,$F$30),'GRMS Detail'!$D$2:$D$14479)/10000)</f>
        <v>-977.74785194000003</v>
      </c>
      <c r="X30" s="136">
        <f>W30-[16]Sheet1!W30</f>
        <v>-0.39013068000019757</v>
      </c>
      <c r="Y30" s="165">
        <f>(SUMIF(Reference,CONCATENATE(Y$13,$F$30),'GRMS Detail'!$D$2:$D$14479)/10000)</f>
        <v>-109.94722786000001</v>
      </c>
      <c r="Z30" s="136">
        <f>Y30-[16]Sheet1!Y30</f>
        <v>-0.10087493000000336</v>
      </c>
      <c r="AA30" s="165">
        <f>(SUMIF(Reference,CONCATENATE(AA$13,$F$30),'GRMS Detail'!$D$2:$D$14479)/10000)</f>
        <v>0</v>
      </c>
      <c r="AB30" s="136">
        <f>AA30-[16]Sheet1!AA30</f>
        <v>0</v>
      </c>
      <c r="AC30" s="166">
        <f>$S30+$U30+$W30+$Y30+$AA30</f>
        <v>-2348.7888991599998</v>
      </c>
      <c r="AD30" s="136">
        <f>AC30-[16]Sheet1!AC30</f>
        <v>29.587633640000149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Detail'!$D$2:$D$14479)/10000)+(SUMIF(Reference,CONCATENATE(Q$13,$H$31),'GRMS Detail'!$D$2:$D$14479)/10000)+(SUMIF(Reference,CONCATENATE(Q$13,$I$31),'GRMS Detail'!$D$2:$D$14479)/10000)+(SUMIF(Reference,CONCATENATE(Q$13,$J$31),'GRMS Detail'!$D$2:$D$14479)/10000)+(SUMIF(Reference,CONCATENATE(Q$13,$K$31),'GRMS Detail'!$D$2:$D$14479)/10000)+(SUMIF(Reference,CONCATENATE(Q$13,$L$31),'GRMS Detail'!$D$2:$D$14479)/10000)</f>
        <v>20</v>
      </c>
      <c r="R31" s="136">
        <f>Q31-[16]Sheet1!Q31</f>
        <v>-6.8434509400000003</v>
      </c>
      <c r="S31" s="165">
        <f>(SUMIF(Reference,CONCATENATE(S$13,$F$31),'GRMS Detail'!$D$2:$D$14479)/10000)+(SUMIF(Reference,CONCATENATE(S$13,$H$31),'GRMS Detail'!$D$2:$D$14479)/10000)+(SUMIF(Reference,CONCATENATE(S$13,$I$31),'GRMS Detail'!$D$2:$D$14479)/10000)+(SUMIF(Reference,CONCATENATE(S$13,$J$31),'GRMS Detail'!$D$2:$D$14479)/10000)+(SUMIF(Reference,CONCATENATE(S$13,$K$31),'GRMS Detail'!$D$2:$D$14479)/10000)+(SUMIF(Reference,CONCATENATE(S$13,$L$31),'GRMS Detail'!$D$2:$D$14479)/10000)</f>
        <v>374.81407974999996</v>
      </c>
      <c r="T31" s="136">
        <f>S31-[16]Sheet1!S31</f>
        <v>2.6880719999951452E-2</v>
      </c>
      <c r="U31" s="165">
        <f>(SUMIF(Reference,CONCATENATE(U$13,$F$31),'GRMS Detail'!$D$2:$D$14479)/10000)+(SUMIF(Reference,CONCATENATE(U$13,$H$31),'GRMS Detail'!$D$2:$D$14479)/10000)+(SUMIF(Reference,CONCATENATE(U$13,$I$31),'GRMS Detail'!$D$2:$D$14479)/10000)+(SUMIF(Reference,CONCATENATE(U$13,$J$31),'GRMS Detail'!$D$2:$D$14479)/10000)+(SUMIF(Reference,CONCATENATE(U$13,$K$31),'GRMS Detail'!$D$2:$D$14479)/10000)+(SUMIF(Reference,CONCATENATE(U$13,$L$31),'GRMS Detail'!$D$2:$D$14479)/10000)</f>
        <v>1444.3794448199999</v>
      </c>
      <c r="V31" s="136">
        <f>U31-[16]Sheet1!U31</f>
        <v>0.1539721799997551</v>
      </c>
      <c r="W31" s="165">
        <f>(SUMIF(Reference,CONCATENATE(W$13,$F$31),'GRMS Detail'!$D$2:$D$14479)/10000)+(SUMIF(Reference,CONCATENATE(W$13,$H$31),'GRMS Detail'!$D$2:$D$14479)/10000)+(SUMIF(Reference,CONCATENATE(W$13,$I$31),'GRMS Detail'!$D$2:$D$14479)/10000)+(SUMIF(Reference,CONCATENATE(W$13,$J$31),'GRMS Detail'!$D$2:$D$14479)/10000)+(SUMIF(Reference,CONCATENATE(W$13,$K$31),'GRMS Detail'!$D$2:$D$14479)/10000)+(SUMIF(Reference,CONCATENATE(W$13,$L$31),'GRMS Detail'!$D$2:$D$14479)/10000)</f>
        <v>-421.35073904000001</v>
      </c>
      <c r="X31" s="136">
        <f>W31-[16]Sheet1!W31</f>
        <v>-105.46557123999997</v>
      </c>
      <c r="Y31" s="165">
        <f>(SUMIF(Reference,CONCATENATE(Y$13,$F$31),'GRMS Detail'!$D$2:$D$14479)/10000)+(SUMIF(Reference,CONCATENATE(Y$13,$H$31),'GRMS Detail'!$D$2:$D$14479)/10000)+(SUMIF(Reference,CONCATENATE(Y$13,$I$31),'GRMS Detail'!$D$2:$D$14479)/10000)+(SUMIF(Reference,CONCATENATE(Y$13,$J$31),'GRMS Detail'!$D$2:$D$14479)/10000)+(SUMIF(Reference,CONCATENATE(Y$13,$K$31),'GRMS Detail'!$D$2:$D$14479)/10000)+(SUMIF(Reference,CONCATENATE(Y$13,$L$31),'GRMS Detail'!$D$2:$D$14479)/10000)</f>
        <v>0</v>
      </c>
      <c r="Z31" s="136">
        <f>Y31-[16]Sheet1!Y31</f>
        <v>0</v>
      </c>
      <c r="AA31" s="165">
        <f>(SUMIF(Reference,CONCATENATE(AA$13,$F$31),'GRMS Detail'!$D$2:$D$14479)/10000)+(SUMIF(Reference,CONCATENATE(AA$13,$H$31),'GRMS Detail'!$D$2:$D$14479)/10000)+(SUMIF(Reference,CONCATENATE(AA$13,$I$31),'GRMS Detail'!$D$2:$D$14479)/10000)+(SUMIF(Reference,CONCATENATE(AA$13,$J$31),'GRMS Detail'!$D$2:$D$14479)/10000)+(SUMIF(Reference,CONCATENATE(AA$13,$K$31),'GRMS Detail'!$D$2:$D$14479)/10000)+(SUMIF(Reference,CONCATENATE(AA$13,$L$31),'GRMS Detail'!$D$2:$D$14479)/10000)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370.31631080999995</v>
      </c>
      <c r="T33" s="183">
        <f>S33-[16]Sheet1!S33</f>
        <v>-29.956417760000079</v>
      </c>
      <c r="U33" s="183">
        <f>SUM(U30:U32)</f>
        <v>187.78339440000013</v>
      </c>
      <c r="V33" s="183">
        <f>U33-[16]Sheet1!U33</f>
        <v>60.215909909999937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-950.9461136299999</v>
      </c>
      <c r="AD33" s="199">
        <f>AC33-[16]Sheet1!AC33</f>
        <v>-75.697084700000005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-1144.7863461165186</v>
      </c>
      <c r="T40" s="221">
        <f>S40-[16]Sheet1!S40</f>
        <v>-130.44810666036733</v>
      </c>
      <c r="U40" s="221">
        <f>SUM(U41:U43)</f>
        <v>-4950.6042333320183</v>
      </c>
      <c r="V40" s="221">
        <f>U40-[16]Sheet1!U40</f>
        <v>354.34621764434814</v>
      </c>
      <c r="W40" s="221">
        <f>SUM(W41:W43)</f>
        <v>-4242.2411642469206</v>
      </c>
      <c r="X40" s="221">
        <f>W40-[16]Sheet1!W40</f>
        <v>105.14846562087041</v>
      </c>
      <c r="Y40" s="221">
        <f>SUM(Y41:Y43)</f>
        <v>1550.6990939999991</v>
      </c>
      <c r="Z40" s="221">
        <f>Y40-[16]Sheet1!Y40</f>
        <v>2.3992800099986198</v>
      </c>
      <c r="AA40" s="221">
        <f>SUM(AA41:AA43)</f>
        <v>18422.070542930003</v>
      </c>
      <c r="AB40" s="221">
        <f>AA40-[16]Sheet1!AA40</f>
        <v>47.744444779997139</v>
      </c>
      <c r="AC40" s="221">
        <f>SUM(AC41:AC43)</f>
        <v>9635.1378932345506</v>
      </c>
      <c r="AD40" s="221">
        <f>AC40-[16]Sheet1!AC40</f>
        <v>379.19030139485403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493.85676654348094</v>
      </c>
      <c r="T41" s="222">
        <f>S41-[16]Sheet1!S41</f>
        <v>-443.88450761036802</v>
      </c>
      <c r="U41" s="222">
        <f t="shared" si="1"/>
        <v>1626.6617498379826</v>
      </c>
      <c r="V41" s="222">
        <f>U41-[16]Sheet1!U41</f>
        <v>372.06382749434761</v>
      </c>
      <c r="W41" s="222">
        <f t="shared" si="1"/>
        <v>-456.2264385369221</v>
      </c>
      <c r="X41" s="222">
        <f>W41-[16]Sheet1!W41</f>
        <v>616.32635645086771</v>
      </c>
      <c r="Y41" s="222">
        <f t="shared" si="1"/>
        <v>-427.83660845999998</v>
      </c>
      <c r="Z41" s="222">
        <f>Y41-[16]Sheet1!Y41</f>
        <v>73.442205319999914</v>
      </c>
      <c r="AA41" s="222">
        <f t="shared" si="1"/>
        <v>-3035.1964384800003</v>
      </c>
      <c r="AB41" s="222">
        <f>AA41-[16]Sheet1!AA41</f>
        <v>-6.9570672900008503</v>
      </c>
      <c r="AC41" s="222">
        <f t="shared" si="1"/>
        <v>-1798.7409690954589</v>
      </c>
      <c r="AD41" s="222">
        <f>AC41-[16]Sheet1!AC41</f>
        <v>610.99081436484653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363.06544944000007</v>
      </c>
      <c r="T42" s="222">
        <f>S42-[16]Sheet1!S42</f>
        <v>-2.4798093599999333</v>
      </c>
      <c r="U42" s="222">
        <f t="shared" si="2"/>
        <v>1557.7207646899997</v>
      </c>
      <c r="V42" s="222">
        <f>U42-[16]Sheet1!U42</f>
        <v>-47.718918480000411</v>
      </c>
      <c r="W42" s="222">
        <f t="shared" si="2"/>
        <v>1751.1929877700009</v>
      </c>
      <c r="X42" s="222">
        <f>W42-[16]Sheet1!W42</f>
        <v>-524.21781081999961</v>
      </c>
      <c r="Y42" s="222">
        <f t="shared" si="2"/>
        <v>2731.6363821299992</v>
      </c>
      <c r="Z42" s="222">
        <f>Y42-[16]Sheet1!Y42</f>
        <v>-70.398725060001198</v>
      </c>
      <c r="AA42" s="222">
        <f t="shared" si="2"/>
        <v>21827.480187590005</v>
      </c>
      <c r="AB42" s="222">
        <f>AA42-[16]Sheet1!AA42</f>
        <v>55.312007309999899</v>
      </c>
      <c r="AC42" s="222">
        <f t="shared" si="2"/>
        <v>28231.095771620006</v>
      </c>
      <c r="AD42" s="222">
        <f>AC42-[16]Sheet1!AC42</f>
        <v>-589.50325640999654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-2001.7085620999997</v>
      </c>
      <c r="T43" s="222">
        <f>S43-[16]Sheet1!S43</f>
        <v>315.91621031000068</v>
      </c>
      <c r="U43" s="222">
        <f t="shared" si="3"/>
        <v>-8134.9867478600008</v>
      </c>
      <c r="V43" s="222">
        <f>U43-[16]Sheet1!U43</f>
        <v>30.001308630000494</v>
      </c>
      <c r="W43" s="222">
        <f t="shared" si="3"/>
        <v>-5537.2077134799993</v>
      </c>
      <c r="X43" s="222">
        <f>W43-[16]Sheet1!W43</f>
        <v>13.03991999000209</v>
      </c>
      <c r="Y43" s="222">
        <f t="shared" si="3"/>
        <v>-753.10067966999998</v>
      </c>
      <c r="Z43" s="222">
        <f>Y43-[16]Sheet1!Y43</f>
        <v>-0.64420025000003989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-16797.216909289997</v>
      </c>
      <c r="AD43" s="222">
        <f>AC43-[16]Sheet1!AC43</f>
        <v>357.70274344000427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-940.71209000000022</v>
      </c>
      <c r="T44" s="224">
        <f>S44-[16]Sheet1!S44</f>
        <v>-396.95870608000007</v>
      </c>
      <c r="U44" s="224">
        <f t="shared" si="4"/>
        <v>-5616.214568489997</v>
      </c>
      <c r="V44" s="224">
        <f>U44-[16]Sheet1!U44</f>
        <v>138.42136936000315</v>
      </c>
      <c r="W44" s="224">
        <f t="shared" si="4"/>
        <v>-5119.6086909000005</v>
      </c>
      <c r="X44" s="224">
        <f>W44-[16]Sheet1!W44</f>
        <v>-228.50771809000162</v>
      </c>
      <c r="Y44" s="224">
        <f t="shared" si="4"/>
        <v>1722.7640787500004</v>
      </c>
      <c r="Z44" s="224">
        <f>Y44-[16]Sheet1!Y44</f>
        <v>-28.717388429999119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-8817.0930104299969</v>
      </c>
      <c r="AD44" s="224">
        <f>AC44-[16]Sheet1!AC44</f>
        <v>-519.43276974999571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-4.4977689400000065</v>
      </c>
      <c r="T45" s="222">
        <f>S45-[16]Sheet1!S45</f>
        <v>-29.983298480000013</v>
      </c>
      <c r="U45" s="222">
        <f>U30</f>
        <v>-1256.5960504199998</v>
      </c>
      <c r="V45" s="222">
        <f>U45-[16]Sheet1!U45</f>
        <v>60.061937730000182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-2348.7888991599998</v>
      </c>
      <c r="AD45" s="222">
        <f>AC45-[16]Sheet1!AC45</f>
        <v>29.587633640000149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-1336.9926066100002</v>
      </c>
      <c r="T47" s="222">
        <f>S47-[16]Sheet1!S47</f>
        <v>-365.78531403</v>
      </c>
      <c r="U47" s="222">
        <f>U21+U22</f>
        <v>-5893.1325899899975</v>
      </c>
      <c r="V47" s="222">
        <f>U47-[16]Sheet1!U47</f>
        <v>78.14887937000276</v>
      </c>
      <c r="W47" s="222">
        <f>W21+W22</f>
        <v>-3777.08800737</v>
      </c>
      <c r="X47" s="222">
        <f>W47-[16]Sheet1!W47</f>
        <v>-106.75985784000068</v>
      </c>
      <c r="Y47" s="222">
        <f>Y21+Y22</f>
        <v>1832.7113066100005</v>
      </c>
      <c r="Z47" s="222">
        <f>Y47-[16]Sheet1!Y47</f>
        <v>-28.616513499998973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-8037.823637149997</v>
      </c>
      <c r="AD47" s="222">
        <f>AC47-[16]Sheet1!AC47</f>
        <v>-426.68313250999563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533.19371483999998</v>
      </c>
      <c r="R48" s="221">
        <f>Q48-[16]Sheet1!Q48</f>
        <v>-106.6235148799999</v>
      </c>
      <c r="S48" s="221">
        <f t="shared" ref="S48:AC48" si="5">SUM(S49:S51)</f>
        <v>2536.4112706200003</v>
      </c>
      <c r="T48" s="221">
        <f>S48-[16]Sheet1!S48</f>
        <v>-263.77891429999954</v>
      </c>
      <c r="U48" s="221">
        <f t="shared" si="5"/>
        <v>5790.4185632800018</v>
      </c>
      <c r="V48" s="221">
        <f>U48-[16]Sheet1!U48</f>
        <v>-1067.5462150299982</v>
      </c>
      <c r="W48" s="221">
        <f t="shared" si="5"/>
        <v>2437.2298376200006</v>
      </c>
      <c r="X48" s="221">
        <f>W48-[16]Sheet1!W48</f>
        <v>421.98786820000009</v>
      </c>
      <c r="Y48" s="221">
        <f t="shared" si="5"/>
        <v>-2549.9065805900004</v>
      </c>
      <c r="Z48" s="221">
        <f>Y48-[16]Sheet1!Y48</f>
        <v>71.000643339999897</v>
      </c>
      <c r="AA48" s="221">
        <f t="shared" si="5"/>
        <v>-14598.174093420002</v>
      </c>
      <c r="AB48" s="221">
        <f>AA48-[16]Sheet1!AA48</f>
        <v>-35.774797460002446</v>
      </c>
      <c r="AC48" s="221">
        <f t="shared" si="5"/>
        <v>-6384.0210024900007</v>
      </c>
      <c r="AD48" s="221">
        <f>AC48-[16]Sheet1!AC48</f>
        <v>-874.11141524999948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293.03439538999999</v>
      </c>
      <c r="R49" s="222">
        <f>Q49-[16]Sheet1!Q49</f>
        <v>-58.589791769999977</v>
      </c>
      <c r="S49" s="222">
        <f>S24</f>
        <v>2676.5548640400002</v>
      </c>
      <c r="T49" s="222">
        <f>S49-[16]Sheet1!S49</f>
        <v>422.52781629000037</v>
      </c>
      <c r="U49" s="222">
        <f>U24</f>
        <v>4475.4317878400016</v>
      </c>
      <c r="V49" s="222">
        <f>U49-[16]Sheet1!U49</f>
        <v>362.90613506000136</v>
      </c>
      <c r="W49" s="222">
        <f>W24</f>
        <v>3124.4969529100003</v>
      </c>
      <c r="X49" s="222">
        <f>W49-[16]Sheet1!W49</f>
        <v>419.52601727999991</v>
      </c>
      <c r="Y49" s="222">
        <f>Y24</f>
        <v>-1621.51364506</v>
      </c>
      <c r="Z49" s="222">
        <f>Y49-[16]Sheet1!Y49</f>
        <v>71.766017219999867</v>
      </c>
      <c r="AA49" s="222">
        <f>AA24</f>
        <v>-11990.803352870002</v>
      </c>
      <c r="AB49" s="222">
        <f>AA49-[16]Sheet1!AA49</f>
        <v>-29.374738870001238</v>
      </c>
      <c r="AC49" s="222">
        <f>AC24</f>
        <v>-3335.8333931399993</v>
      </c>
      <c r="AD49" s="222">
        <f>AC49-[16]Sheet1!AC49</f>
        <v>1247.3512469800007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-128.33454175000003</v>
      </c>
      <c r="T50" s="222">
        <f>S50-[16]Sheet1!S50</f>
        <v>-659.63467412</v>
      </c>
      <c r="U50" s="222">
        <f>U23</f>
        <v>888.61257142000011</v>
      </c>
      <c r="V50" s="222">
        <f>U50-[16]Sheet1!U50</f>
        <v>-1444.1314179899991</v>
      </c>
      <c r="W50" s="222">
        <f>W23</f>
        <v>-881.47442612999998</v>
      </c>
      <c r="X50" s="222">
        <f>W50-[16]Sheet1!W50</f>
        <v>-0.35092635000000882</v>
      </c>
      <c r="Y50" s="222">
        <f>Y23</f>
        <v>-935.72275072000014</v>
      </c>
      <c r="Z50" s="222">
        <f>Y50-[16]Sheet1!Y50</f>
        <v>-0.77209885999991457</v>
      </c>
      <c r="AA50" s="222">
        <f>AA23</f>
        <v>-2667.787642790001</v>
      </c>
      <c r="AB50" s="222">
        <f>AA50-[16]Sheet1!AA50</f>
        <v>-6.5563328200009892</v>
      </c>
      <c r="AC50" s="222">
        <f>AC23</f>
        <v>-3724.706789970001</v>
      </c>
      <c r="AD50" s="222">
        <f>AC50-[16]Sheet1!AC50</f>
        <v>-2111.44545014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-11.809051670000004</v>
      </c>
      <c r="T51" s="222">
        <f>S51-[16]Sheet1!S51</f>
        <v>-26.672056470000001</v>
      </c>
      <c r="U51" s="222">
        <f>U26</f>
        <v>426.37420402000004</v>
      </c>
      <c r="V51" s="222">
        <f>U51-[16]Sheet1!U51</f>
        <v>13.67906789999995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676.51918061999993</v>
      </c>
      <c r="AD51" s="222">
        <f>AC51-[16]Sheet1!AC51</f>
        <v>-10.017212090000157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37189.744604513886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79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79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79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79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79</v>
      </c>
      <c r="C105" s="79" t="s">
        <v>92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79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79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79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79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79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79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79</v>
      </c>
      <c r="C112" s="79" t="s">
        <v>92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79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79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79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79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79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79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79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79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79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79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79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79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79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79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79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79</v>
      </c>
      <c r="C128" s="79" t="s">
        <v>92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79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79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79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79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79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79</v>
      </c>
      <c r="C134" s="79" t="s">
        <v>92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79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79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79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79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79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79</v>
      </c>
      <c r="C140" s="79" t="s">
        <v>92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79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79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79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79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79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79</v>
      </c>
      <c r="C146" s="79" t="s">
        <v>92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79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79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79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79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79</v>
      </c>
      <c r="C151" s="79" t="s">
        <v>92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79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79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79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79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79</v>
      </c>
      <c r="C156" s="79" t="s">
        <v>92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79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79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79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79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79</v>
      </c>
      <c r="C161" s="79" t="s">
        <v>92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79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79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79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79</v>
      </c>
      <c r="C166" s="79" t="s">
        <v>92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79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79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79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79</v>
      </c>
      <c r="C171" s="79" t="s">
        <v>92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79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79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79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79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79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79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79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79</v>
      </c>
      <c r="C181" s="79" t="s">
        <v>92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79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79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79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79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79</v>
      </c>
      <c r="C186" s="79" t="s">
        <v>92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79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79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79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79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79</v>
      </c>
      <c r="C191" s="79" t="s">
        <v>92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79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79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79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79</v>
      </c>
      <c r="C195" s="79" t="s">
        <v>92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79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79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79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79</v>
      </c>
      <c r="C199" s="79" t="s">
        <v>92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79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79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79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79</v>
      </c>
      <c r="C203" s="79" t="s">
        <v>92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79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79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79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79</v>
      </c>
      <c r="C207" s="79" t="s">
        <v>92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79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79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79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79</v>
      </c>
      <c r="C211" s="79" t="s">
        <v>92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79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79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79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79</v>
      </c>
      <c r="C215" s="79" t="s">
        <v>92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79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79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79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79</v>
      </c>
      <c r="C219" s="79" t="s">
        <v>92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79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79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79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79</v>
      </c>
      <c r="C223" s="79" t="s">
        <v>92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79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79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79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79</v>
      </c>
      <c r="C227" s="79" t="s">
        <v>92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79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79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79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79</v>
      </c>
      <c r="C231" s="79" t="s">
        <v>92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79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79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79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79</v>
      </c>
      <c r="C235" s="79" t="s">
        <v>92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79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79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79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79</v>
      </c>
      <c r="C239" s="79" t="s">
        <v>92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79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79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79</v>
      </c>
      <c r="C242" s="79" t="s">
        <v>92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79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79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79</v>
      </c>
      <c r="C245" s="79" t="s">
        <v>92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79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79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79</v>
      </c>
      <c r="C248" s="79" t="s">
        <v>92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79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79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79</v>
      </c>
      <c r="C251" s="79" t="s">
        <v>92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79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79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79</v>
      </c>
      <c r="C254" s="79" t="s">
        <v>92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79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79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79</v>
      </c>
      <c r="C257" s="79" t="s">
        <v>92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79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79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79</v>
      </c>
      <c r="C260" s="79" t="s">
        <v>92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79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79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79</v>
      </c>
      <c r="C263" s="79" t="s">
        <v>92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79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79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79</v>
      </c>
      <c r="C266" s="79" t="s">
        <v>92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79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79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79</v>
      </c>
      <c r="C269" s="79" t="s">
        <v>92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79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79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79</v>
      </c>
      <c r="C272" s="79" t="s">
        <v>92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79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79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79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79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79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79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79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79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79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79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79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79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79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79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79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79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79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79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79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79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79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79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79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79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79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79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79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79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79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79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79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79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79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79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79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79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79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79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79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79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79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79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79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160</v>
      </c>
      <c r="C319" s="79" t="s">
        <v>175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160</v>
      </c>
      <c r="C320" s="79" t="s">
        <v>152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160</v>
      </c>
      <c r="C321" s="79" t="s">
        <v>123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160</v>
      </c>
      <c r="C322" s="79" t="s">
        <v>176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160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160</v>
      </c>
      <c r="C324" s="79" t="s">
        <v>133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160</v>
      </c>
      <c r="C325" s="79" t="s">
        <v>137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160</v>
      </c>
      <c r="C326" s="79" t="s">
        <v>177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160</v>
      </c>
      <c r="C327" s="79" t="s">
        <v>127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160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160</v>
      </c>
      <c r="C329" s="79" t="s">
        <v>148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160</v>
      </c>
      <c r="C330" s="79" t="s">
        <v>120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160</v>
      </c>
      <c r="C331" s="79" t="s">
        <v>178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160</v>
      </c>
      <c r="C332" s="79" t="s">
        <v>143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160</v>
      </c>
      <c r="C333" s="79" t="s">
        <v>175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160</v>
      </c>
      <c r="C334" s="79" t="s">
        <v>152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160</v>
      </c>
      <c r="C335" s="79" t="s">
        <v>123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160</v>
      </c>
      <c r="C336" s="79" t="s">
        <v>176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160</v>
      </c>
      <c r="C337" s="79" t="s">
        <v>130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160</v>
      </c>
      <c r="C338" s="79" t="s">
        <v>133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160</v>
      </c>
      <c r="C339" s="79" t="s">
        <v>137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160</v>
      </c>
      <c r="C340" s="79" t="s">
        <v>177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160</v>
      </c>
      <c r="C341" s="79" t="s">
        <v>127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160</v>
      </c>
      <c r="C342" s="79" t="s">
        <v>121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160</v>
      </c>
      <c r="C343" s="79" t="s">
        <v>148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160</v>
      </c>
      <c r="C344" s="79" t="s">
        <v>120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160</v>
      </c>
      <c r="C345" s="79" t="s">
        <v>178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160</v>
      </c>
      <c r="C346" s="79" t="s">
        <v>143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160</v>
      </c>
      <c r="C347" s="79" t="s">
        <v>175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160</v>
      </c>
      <c r="C348" s="79" t="s">
        <v>152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160</v>
      </c>
      <c r="C349" s="79" t="s">
        <v>123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160</v>
      </c>
      <c r="C350" s="79" t="s">
        <v>176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160</v>
      </c>
      <c r="C351" s="79" t="s">
        <v>130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160</v>
      </c>
      <c r="C352" s="79" t="s">
        <v>133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160</v>
      </c>
      <c r="C353" s="79" t="s">
        <v>137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160</v>
      </c>
      <c r="C354" s="79" t="s">
        <v>177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160</v>
      </c>
      <c r="C355" s="79" t="s">
        <v>127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160</v>
      </c>
      <c r="C356" s="79" t="s">
        <v>121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160</v>
      </c>
      <c r="C357" s="79" t="s">
        <v>148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160</v>
      </c>
      <c r="C358" s="79" t="s">
        <v>120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160</v>
      </c>
      <c r="C359" s="79" t="s">
        <v>178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160</v>
      </c>
      <c r="C360" s="79" t="s">
        <v>143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160</v>
      </c>
      <c r="C361" s="79" t="s">
        <v>175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160</v>
      </c>
      <c r="C362" s="79" t="s">
        <v>152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160</v>
      </c>
      <c r="C363" s="79" t="s">
        <v>123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160</v>
      </c>
      <c r="C364" s="79" t="s">
        <v>176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160</v>
      </c>
      <c r="C365" s="79" t="s">
        <v>130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160</v>
      </c>
      <c r="C366" s="79" t="s">
        <v>133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160</v>
      </c>
      <c r="C367" s="79" t="s">
        <v>137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160</v>
      </c>
      <c r="C368" s="79" t="s">
        <v>177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160</v>
      </c>
      <c r="C369" s="79" t="s">
        <v>127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160</v>
      </c>
      <c r="C370" s="79" t="s">
        <v>121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160</v>
      </c>
      <c r="C371" s="79" t="s">
        <v>148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160</v>
      </c>
      <c r="C372" s="79" t="s">
        <v>120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160</v>
      </c>
      <c r="C373" s="79" t="s">
        <v>178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160</v>
      </c>
      <c r="C374" s="79" t="s">
        <v>143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160</v>
      </c>
      <c r="C375" s="79" t="s">
        <v>175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160</v>
      </c>
      <c r="C376" s="79" t="s">
        <v>152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160</v>
      </c>
      <c r="C377" s="79" t="s">
        <v>123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160</v>
      </c>
      <c r="C378" s="79" t="s">
        <v>176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160</v>
      </c>
      <c r="C379" s="79" t="s">
        <v>130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160</v>
      </c>
      <c r="C380" s="79" t="s">
        <v>133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160</v>
      </c>
      <c r="C381" s="79" t="s">
        <v>137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160</v>
      </c>
      <c r="C382" s="79" t="s">
        <v>177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160</v>
      </c>
      <c r="C383" s="79" t="s">
        <v>127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160</v>
      </c>
      <c r="C384" s="79" t="s">
        <v>121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160</v>
      </c>
      <c r="C385" s="79" t="s">
        <v>148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160</v>
      </c>
      <c r="C386" s="79" t="s">
        <v>120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160</v>
      </c>
      <c r="C387" s="79" t="s">
        <v>178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160</v>
      </c>
      <c r="C388" s="79" t="s">
        <v>143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160</v>
      </c>
      <c r="C389" s="79" t="s">
        <v>175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160</v>
      </c>
      <c r="C390" s="79" t="s">
        <v>152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160</v>
      </c>
      <c r="C391" s="79" t="s">
        <v>123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160</v>
      </c>
      <c r="C392" s="79" t="s">
        <v>176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160</v>
      </c>
      <c r="C393" s="79" t="s">
        <v>130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160</v>
      </c>
      <c r="C394" s="79" t="s">
        <v>133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160</v>
      </c>
      <c r="C395" s="79" t="s">
        <v>137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160</v>
      </c>
      <c r="C396" s="79" t="s">
        <v>177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160</v>
      </c>
      <c r="C397" s="79" t="s">
        <v>127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160</v>
      </c>
      <c r="C398" s="79" t="s">
        <v>121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160</v>
      </c>
      <c r="C399" s="79" t="s">
        <v>148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160</v>
      </c>
      <c r="C400" s="79" t="s">
        <v>120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160</v>
      </c>
      <c r="C401" s="79" t="s">
        <v>178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160</v>
      </c>
      <c r="C402" s="79" t="s">
        <v>143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160</v>
      </c>
      <c r="C403" s="79" t="s">
        <v>175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160</v>
      </c>
      <c r="C404" s="79" t="s">
        <v>179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160</v>
      </c>
      <c r="C405" s="79" t="s">
        <v>152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160</v>
      </c>
      <c r="C406" s="79" t="s">
        <v>180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160</v>
      </c>
      <c r="C407" s="79" t="s">
        <v>148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160</v>
      </c>
      <c r="C408" s="79" t="s">
        <v>175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160</v>
      </c>
      <c r="C409" s="79" t="s">
        <v>179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160</v>
      </c>
      <c r="C410" s="79" t="s">
        <v>152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160</v>
      </c>
      <c r="C411" s="79" t="s">
        <v>180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160</v>
      </c>
      <c r="C412" s="79" t="s">
        <v>148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160</v>
      </c>
      <c r="C413" s="79" t="s">
        <v>175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160</v>
      </c>
      <c r="C414" s="79" t="s">
        <v>179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160</v>
      </c>
      <c r="C415" s="79" t="s">
        <v>152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160</v>
      </c>
      <c r="C416" s="79" t="s">
        <v>180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160</v>
      </c>
      <c r="C417" s="79" t="s">
        <v>148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160</v>
      </c>
      <c r="C418" s="79" t="s">
        <v>175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160</v>
      </c>
      <c r="C419" s="79" t="s">
        <v>179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160</v>
      </c>
      <c r="C420" s="79" t="s">
        <v>152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160</v>
      </c>
      <c r="C421" s="79" t="s">
        <v>180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160</v>
      </c>
      <c r="C422" s="79" t="s">
        <v>148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160</v>
      </c>
      <c r="C423" s="79" t="s">
        <v>175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160</v>
      </c>
      <c r="C424" s="79" t="s">
        <v>179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160</v>
      </c>
      <c r="C425" s="79" t="s">
        <v>152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160</v>
      </c>
      <c r="C426" s="79" t="s">
        <v>180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160</v>
      </c>
      <c r="C427" s="79" t="s">
        <v>148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160</v>
      </c>
      <c r="C428" s="79" t="s">
        <v>175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160</v>
      </c>
      <c r="C429" s="79" t="s">
        <v>179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160</v>
      </c>
      <c r="C430" s="79" t="s">
        <v>152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160</v>
      </c>
      <c r="C431" s="79" t="s">
        <v>180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160</v>
      </c>
      <c r="C432" s="79" t="s">
        <v>148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160</v>
      </c>
      <c r="C433" s="79" t="s">
        <v>175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160</v>
      </c>
      <c r="C434" s="79" t="s">
        <v>179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160</v>
      </c>
      <c r="C435" s="79" t="s">
        <v>152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160</v>
      </c>
      <c r="C436" s="79" t="s">
        <v>180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160</v>
      </c>
      <c r="C437" s="79" t="s">
        <v>148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160</v>
      </c>
      <c r="C438" s="79" t="s">
        <v>175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160</v>
      </c>
      <c r="C439" s="79" t="s">
        <v>179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160</v>
      </c>
      <c r="C440" s="79" t="s">
        <v>152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160</v>
      </c>
      <c r="C441" s="79" t="s">
        <v>180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160</v>
      </c>
      <c r="C442" s="79" t="s">
        <v>148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160</v>
      </c>
      <c r="C443" s="79" t="s">
        <v>175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160</v>
      </c>
      <c r="C444" s="79" t="s">
        <v>179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160</v>
      </c>
      <c r="C445" s="79" t="s">
        <v>152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160</v>
      </c>
      <c r="C446" s="79" t="s">
        <v>180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160</v>
      </c>
      <c r="C447" s="79" t="s">
        <v>148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160</v>
      </c>
      <c r="C448" s="79" t="s">
        <v>175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160</v>
      </c>
      <c r="C449" s="79" t="s">
        <v>179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160</v>
      </c>
      <c r="C450" s="79" t="s">
        <v>152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160</v>
      </c>
      <c r="C451" s="79" t="s">
        <v>180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160</v>
      </c>
      <c r="C452" s="79" t="s">
        <v>148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160</v>
      </c>
      <c r="C453" s="79" t="s">
        <v>175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160</v>
      </c>
      <c r="C454" s="79" t="s">
        <v>179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160</v>
      </c>
      <c r="C455" s="79" t="s">
        <v>152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160</v>
      </c>
      <c r="C456" s="79" t="s">
        <v>180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160</v>
      </c>
      <c r="C457" s="79" t="s">
        <v>148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160</v>
      </c>
      <c r="C458" s="79" t="s">
        <v>175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160</v>
      </c>
      <c r="C459" s="79" t="s">
        <v>179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160</v>
      </c>
      <c r="C460" s="79" t="s">
        <v>152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160</v>
      </c>
      <c r="C461" s="79" t="s">
        <v>180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160</v>
      </c>
      <c r="C462" s="79" t="s">
        <v>148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160</v>
      </c>
      <c r="C463" s="79" t="s">
        <v>175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160</v>
      </c>
      <c r="C464" s="79" t="s">
        <v>179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160</v>
      </c>
      <c r="C465" s="79" t="s">
        <v>152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160</v>
      </c>
      <c r="C466" s="79" t="s">
        <v>180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160</v>
      </c>
      <c r="C467" s="79" t="s">
        <v>148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160</v>
      </c>
      <c r="C468" s="79" t="s">
        <v>175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160</v>
      </c>
      <c r="C469" s="79" t="s">
        <v>179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160</v>
      </c>
      <c r="C470" s="79" t="s">
        <v>152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160</v>
      </c>
      <c r="C471" s="79" t="s">
        <v>180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160</v>
      </c>
      <c r="C472" s="79" t="s">
        <v>148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160</v>
      </c>
      <c r="C473" s="79" t="s">
        <v>175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160</v>
      </c>
      <c r="C474" s="79" t="s">
        <v>179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160</v>
      </c>
      <c r="C475" s="79" t="s">
        <v>152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160</v>
      </c>
      <c r="C476" s="79" t="s">
        <v>180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160</v>
      </c>
      <c r="C477" s="79" t="s">
        <v>148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160</v>
      </c>
      <c r="C478" s="79" t="s">
        <v>175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160</v>
      </c>
      <c r="C479" s="79" t="s">
        <v>179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160</v>
      </c>
      <c r="C480" s="79" t="s">
        <v>152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160</v>
      </c>
      <c r="C481" s="79" t="s">
        <v>180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160</v>
      </c>
      <c r="C482" s="79" t="s">
        <v>148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160</v>
      </c>
      <c r="C483" s="79" t="s">
        <v>175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160</v>
      </c>
      <c r="C484" s="79" t="s">
        <v>179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160</v>
      </c>
      <c r="C485" s="79" t="s">
        <v>152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160</v>
      </c>
      <c r="C486" s="79" t="s">
        <v>180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160</v>
      </c>
      <c r="C487" s="79" t="s">
        <v>148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160</v>
      </c>
      <c r="C488" s="79" t="s">
        <v>175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160</v>
      </c>
      <c r="C489" s="79" t="s">
        <v>179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160</v>
      </c>
      <c r="C490" s="79" t="s">
        <v>152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160</v>
      </c>
      <c r="C491" s="79" t="s">
        <v>180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160</v>
      </c>
      <c r="C492" s="79" t="s">
        <v>148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160</v>
      </c>
      <c r="C493" s="79" t="s">
        <v>175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160</v>
      </c>
      <c r="C494" s="79" t="s">
        <v>179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160</v>
      </c>
      <c r="C495" s="79" t="s">
        <v>152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160</v>
      </c>
      <c r="C496" s="79" t="s">
        <v>180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160</v>
      </c>
      <c r="C497" s="79" t="s">
        <v>148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160</v>
      </c>
      <c r="C498" s="79" t="s">
        <v>175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160</v>
      </c>
      <c r="C499" s="79" t="s">
        <v>179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160</v>
      </c>
      <c r="C500" s="79" t="s">
        <v>152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160</v>
      </c>
      <c r="C501" s="79" t="s">
        <v>180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160</v>
      </c>
      <c r="C502" s="79" t="s">
        <v>148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160</v>
      </c>
      <c r="C503" s="79" t="s">
        <v>175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160</v>
      </c>
      <c r="C504" s="79" t="s">
        <v>179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160</v>
      </c>
      <c r="C505" s="79" t="s">
        <v>152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160</v>
      </c>
      <c r="C506" s="79" t="s">
        <v>180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160</v>
      </c>
      <c r="C507" s="79" t="s">
        <v>148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160</v>
      </c>
      <c r="C508" s="79" t="s">
        <v>175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160</v>
      </c>
      <c r="C509" s="79" t="s">
        <v>179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160</v>
      </c>
      <c r="C510" s="79" t="s">
        <v>152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160</v>
      </c>
      <c r="C511" s="79" t="s">
        <v>180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160</v>
      </c>
      <c r="C512" s="79" t="s">
        <v>148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160</v>
      </c>
      <c r="C513" s="79" t="s">
        <v>175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160</v>
      </c>
      <c r="C514" s="79" t="s">
        <v>179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160</v>
      </c>
      <c r="C515" s="79" t="s">
        <v>152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160</v>
      </c>
      <c r="C516" s="79" t="s">
        <v>180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160</v>
      </c>
      <c r="C517" s="79" t="s">
        <v>148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160</v>
      </c>
      <c r="C518" s="79" t="s">
        <v>175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160</v>
      </c>
      <c r="C519" s="79" t="s">
        <v>179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160</v>
      </c>
      <c r="C520" s="79" t="s">
        <v>152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160</v>
      </c>
      <c r="C521" s="79" t="s">
        <v>180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160</v>
      </c>
      <c r="C522" s="79" t="s">
        <v>148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160</v>
      </c>
      <c r="C523" s="79" t="s">
        <v>175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160</v>
      </c>
      <c r="C524" s="79" t="s">
        <v>179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160</v>
      </c>
      <c r="C525" s="79" t="s">
        <v>152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160</v>
      </c>
      <c r="C526" s="79" t="s">
        <v>180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160</v>
      </c>
      <c r="C527" s="79" t="s">
        <v>148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160</v>
      </c>
      <c r="C528" s="79" t="s">
        <v>175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160</v>
      </c>
      <c r="C529" s="79" t="s">
        <v>179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160</v>
      </c>
      <c r="C530" s="79" t="s">
        <v>152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160</v>
      </c>
      <c r="C531" s="79" t="s">
        <v>180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160</v>
      </c>
      <c r="C532" s="79" t="s">
        <v>148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160</v>
      </c>
      <c r="C533" s="79" t="s">
        <v>175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160</v>
      </c>
      <c r="C534" s="79" t="s">
        <v>179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160</v>
      </c>
      <c r="C535" s="79" t="s">
        <v>152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160</v>
      </c>
      <c r="C536" s="79" t="s">
        <v>180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160</v>
      </c>
      <c r="C537" s="79" t="s">
        <v>148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160</v>
      </c>
      <c r="C538" s="79" t="s">
        <v>175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160</v>
      </c>
      <c r="C539" s="79" t="s">
        <v>179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160</v>
      </c>
      <c r="C540" s="79" t="s">
        <v>152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160</v>
      </c>
      <c r="C541" s="79" t="s">
        <v>180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160</v>
      </c>
      <c r="C542" s="79" t="s">
        <v>148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160</v>
      </c>
      <c r="C543" s="79" t="s">
        <v>175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160</v>
      </c>
      <c r="C544" s="79" t="s">
        <v>179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160</v>
      </c>
      <c r="C545" s="79" t="s">
        <v>152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160</v>
      </c>
      <c r="C546" s="79" t="s">
        <v>180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160</v>
      </c>
      <c r="C547" s="79" t="s">
        <v>148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160</v>
      </c>
      <c r="C548" s="79" t="s">
        <v>175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160</v>
      </c>
      <c r="C549" s="79" t="s">
        <v>179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160</v>
      </c>
      <c r="C550" s="79" t="s">
        <v>152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160</v>
      </c>
      <c r="C551" s="79" t="s">
        <v>180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160</v>
      </c>
      <c r="C552" s="79" t="s">
        <v>148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160</v>
      </c>
      <c r="C553" s="79" t="s">
        <v>148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160</v>
      </c>
      <c r="C554" s="79" t="s">
        <v>148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160</v>
      </c>
      <c r="C555" s="79" t="s">
        <v>148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160</v>
      </c>
      <c r="C556" s="79" t="s">
        <v>148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160</v>
      </c>
      <c r="C557" s="79" t="s">
        <v>148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160</v>
      </c>
      <c r="C558" s="79" t="s">
        <v>148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160</v>
      </c>
      <c r="C559" s="79" t="s">
        <v>148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160</v>
      </c>
      <c r="C560" s="79" t="s">
        <v>148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160</v>
      </c>
      <c r="C561" s="79" t="s">
        <v>148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160</v>
      </c>
      <c r="C562" s="79" t="s">
        <v>148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160</v>
      </c>
      <c r="C563" s="79" t="s">
        <v>148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160</v>
      </c>
      <c r="C564" s="79" t="s">
        <v>148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160</v>
      </c>
      <c r="C565" s="79" t="s">
        <v>148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160</v>
      </c>
      <c r="C566" s="79" t="s">
        <v>148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160</v>
      </c>
      <c r="C567" s="79" t="s">
        <v>148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160</v>
      </c>
      <c r="C568" s="79" t="s">
        <v>148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160</v>
      </c>
      <c r="C569" s="79" t="s">
        <v>148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160</v>
      </c>
      <c r="C570" s="79" t="s">
        <v>148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160</v>
      </c>
      <c r="C571" s="79" t="s">
        <v>148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160</v>
      </c>
      <c r="C572" s="79" t="s">
        <v>148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160</v>
      </c>
      <c r="C573" s="79" t="s">
        <v>148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160</v>
      </c>
      <c r="C574" s="79" t="s">
        <v>148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160</v>
      </c>
      <c r="C575" s="79" t="s">
        <v>148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160</v>
      </c>
      <c r="C576" s="79" t="s">
        <v>148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160</v>
      </c>
      <c r="C577" s="79" t="s">
        <v>148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160</v>
      </c>
      <c r="C578" s="79" t="s">
        <v>148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160</v>
      </c>
      <c r="C579" s="79" t="s">
        <v>148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160</v>
      </c>
      <c r="C580" s="79" t="s">
        <v>148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160</v>
      </c>
      <c r="C581" s="79" t="s">
        <v>148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160</v>
      </c>
      <c r="C582" s="79" t="s">
        <v>148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160</v>
      </c>
      <c r="C583" s="79" t="s">
        <v>148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160</v>
      </c>
      <c r="C584" s="79" t="s">
        <v>148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160</v>
      </c>
      <c r="C585" s="79" t="s">
        <v>148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160</v>
      </c>
      <c r="C586" s="79" t="s">
        <v>148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160</v>
      </c>
      <c r="C587" s="79" t="s">
        <v>148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160</v>
      </c>
      <c r="C588" s="79" t="s">
        <v>148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160</v>
      </c>
      <c r="C589" s="79" t="s">
        <v>148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160</v>
      </c>
      <c r="C590" s="79" t="s">
        <v>148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160</v>
      </c>
      <c r="C591" s="79" t="s">
        <v>148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160</v>
      </c>
      <c r="C592" s="79" t="s">
        <v>148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160</v>
      </c>
      <c r="C593" s="79" t="s">
        <v>148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160</v>
      </c>
      <c r="C594" s="79" t="s">
        <v>148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160</v>
      </c>
      <c r="C595" s="79" t="s">
        <v>148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160</v>
      </c>
      <c r="C596" s="79" t="s">
        <v>148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160</v>
      </c>
      <c r="C597" s="79" t="s">
        <v>148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160</v>
      </c>
      <c r="C598" s="79" t="s">
        <v>148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160</v>
      </c>
      <c r="C599" s="79" t="s">
        <v>148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160</v>
      </c>
      <c r="C600" s="79" t="s">
        <v>148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160</v>
      </c>
      <c r="C601" s="79" t="s">
        <v>148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160</v>
      </c>
      <c r="C602" s="79" t="s">
        <v>148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160</v>
      </c>
      <c r="C603" s="79" t="s">
        <v>148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160</v>
      </c>
      <c r="C604" s="79" t="s">
        <v>148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160</v>
      </c>
      <c r="C605" s="79" t="s">
        <v>148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160</v>
      </c>
      <c r="C606" s="79" t="s">
        <v>148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160</v>
      </c>
      <c r="C607" s="79" t="s">
        <v>148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160</v>
      </c>
      <c r="C608" s="79" t="s">
        <v>148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160</v>
      </c>
      <c r="C609" s="79" t="s">
        <v>148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160</v>
      </c>
      <c r="C610" s="79" t="s">
        <v>148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160</v>
      </c>
      <c r="C611" s="79" t="s">
        <v>148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160</v>
      </c>
      <c r="C612" s="79" t="s">
        <v>148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160</v>
      </c>
      <c r="C613" s="79" t="s">
        <v>148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160</v>
      </c>
      <c r="C614" s="79" t="s">
        <v>148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160</v>
      </c>
      <c r="C615" s="79" t="s">
        <v>148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160</v>
      </c>
      <c r="C616" s="79" t="s">
        <v>148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160</v>
      </c>
      <c r="C617" s="79" t="s">
        <v>148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160</v>
      </c>
      <c r="C618" s="79" t="s">
        <v>148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160</v>
      </c>
      <c r="C619" s="79" t="s">
        <v>148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160</v>
      </c>
      <c r="C620" s="79" t="s">
        <v>148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160</v>
      </c>
      <c r="C621" s="79" t="s">
        <v>148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160</v>
      </c>
      <c r="C622" s="79" t="s">
        <v>148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160</v>
      </c>
      <c r="C623" s="79" t="s">
        <v>148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160</v>
      </c>
      <c r="C624" s="79" t="s">
        <v>148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160</v>
      </c>
      <c r="C625" s="79" t="s">
        <v>148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160</v>
      </c>
      <c r="C626" s="79" t="s">
        <v>148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160</v>
      </c>
      <c r="C627" s="79" t="s">
        <v>148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160</v>
      </c>
      <c r="C628" s="79" t="s">
        <v>148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160</v>
      </c>
      <c r="C629" s="79" t="s">
        <v>148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160</v>
      </c>
      <c r="C630" s="79" t="s">
        <v>148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160</v>
      </c>
      <c r="C631" s="79" t="s">
        <v>148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160</v>
      </c>
      <c r="C632" s="79" t="s">
        <v>148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160</v>
      </c>
      <c r="C633" s="79" t="s">
        <v>148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160</v>
      </c>
      <c r="C634" s="79" t="s">
        <v>148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160</v>
      </c>
      <c r="C635" s="79" t="s">
        <v>148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160</v>
      </c>
      <c r="C636" s="79" t="s">
        <v>148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160</v>
      </c>
      <c r="C637" s="79" t="s">
        <v>148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160</v>
      </c>
      <c r="C638" s="79" t="s">
        <v>148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160</v>
      </c>
      <c r="C639" s="79" t="s">
        <v>148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160</v>
      </c>
      <c r="C640" s="79" t="s">
        <v>148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160</v>
      </c>
      <c r="C641" s="79" t="s">
        <v>148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160</v>
      </c>
      <c r="C642" s="79" t="s">
        <v>148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160</v>
      </c>
      <c r="C643" s="79" t="s">
        <v>148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160</v>
      </c>
      <c r="C644" s="79" t="s">
        <v>148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160</v>
      </c>
      <c r="C645" s="79" t="s">
        <v>148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160</v>
      </c>
      <c r="C646" s="79" t="s">
        <v>148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160</v>
      </c>
      <c r="C647" s="79" t="s">
        <v>148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160</v>
      </c>
      <c r="C648" s="79" t="s">
        <v>148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160</v>
      </c>
      <c r="C649" s="79" t="s">
        <v>148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160</v>
      </c>
      <c r="C650" s="79" t="s">
        <v>148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160</v>
      </c>
      <c r="C651" s="79" t="s">
        <v>148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160</v>
      </c>
      <c r="C652" s="79" t="s">
        <v>148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160</v>
      </c>
      <c r="C653" s="79" t="s">
        <v>148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160</v>
      </c>
      <c r="C654" s="79" t="s">
        <v>148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160</v>
      </c>
      <c r="C655" s="79" t="s">
        <v>148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160</v>
      </c>
      <c r="C656" s="79" t="s">
        <v>148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160</v>
      </c>
      <c r="C657" s="79" t="s">
        <v>148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160</v>
      </c>
      <c r="C658" s="79" t="s">
        <v>148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160</v>
      </c>
      <c r="C659" s="79" t="s">
        <v>148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160</v>
      </c>
      <c r="C660" s="79" t="s">
        <v>148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160</v>
      </c>
      <c r="C661" s="79" t="s">
        <v>148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160</v>
      </c>
      <c r="C662" s="79" t="s">
        <v>148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160</v>
      </c>
      <c r="C663" s="79" t="s">
        <v>148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160</v>
      </c>
      <c r="C664" s="79" t="s">
        <v>148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160</v>
      </c>
      <c r="C665" s="79" t="s">
        <v>148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160</v>
      </c>
      <c r="C666" s="79" t="s">
        <v>148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160</v>
      </c>
      <c r="C667" s="79" t="s">
        <v>148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160</v>
      </c>
      <c r="C668" s="79" t="s">
        <v>148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160</v>
      </c>
      <c r="C669" s="79" t="s">
        <v>148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160</v>
      </c>
      <c r="C670" s="79" t="s">
        <v>148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160</v>
      </c>
      <c r="C671" s="79" t="s">
        <v>148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160</v>
      </c>
      <c r="C672" s="79" t="s">
        <v>148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160</v>
      </c>
      <c r="C673" s="79" t="s">
        <v>148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160</v>
      </c>
      <c r="C674" s="79" t="s">
        <v>148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160</v>
      </c>
      <c r="C676" s="79" t="s">
        <v>148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160</v>
      </c>
      <c r="C688" s="79" t="s">
        <v>148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160</v>
      </c>
      <c r="C701" s="79" t="s">
        <v>148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81</v>
      </c>
      <c r="C704" s="79" t="s">
        <v>90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81</v>
      </c>
      <c r="C705" s="79" t="s">
        <v>91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81</v>
      </c>
      <c r="C706" s="79" t="s">
        <v>92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81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81</v>
      </c>
      <c r="C708" s="79" t="s">
        <v>93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81</v>
      </c>
      <c r="C709" s="79" t="s">
        <v>99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81</v>
      </c>
      <c r="C710" s="79" t="s">
        <v>95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81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81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81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81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81</v>
      </c>
      <c r="C715" s="79" t="s">
        <v>90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81</v>
      </c>
      <c r="C716" s="79" t="s">
        <v>91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81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81</v>
      </c>
      <c r="C718" s="79" t="s">
        <v>95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81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81</v>
      </c>
      <c r="C720" s="79" t="s">
        <v>101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81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81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81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81</v>
      </c>
      <c r="C724" s="79" t="s">
        <v>90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81</v>
      </c>
      <c r="C725" s="79" t="s">
        <v>91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81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81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81</v>
      </c>
      <c r="C728" s="79" t="s">
        <v>101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81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81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81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81</v>
      </c>
      <c r="C732" s="79" t="s">
        <v>90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81</v>
      </c>
      <c r="C733" s="79" t="s">
        <v>91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81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81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81</v>
      </c>
      <c r="C736" s="79" t="s">
        <v>101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81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81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81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81</v>
      </c>
      <c r="C740" s="79" t="s">
        <v>90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81</v>
      </c>
      <c r="C741" s="79" t="s">
        <v>91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81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81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81</v>
      </c>
      <c r="C744" s="79" t="s">
        <v>101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81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81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81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81</v>
      </c>
      <c r="C748" s="79" t="s">
        <v>90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81</v>
      </c>
      <c r="C749" s="79" t="s">
        <v>91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81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81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81</v>
      </c>
      <c r="C752" s="79" t="s">
        <v>101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81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81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81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81</v>
      </c>
      <c r="C756" s="79" t="s">
        <v>90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81</v>
      </c>
      <c r="C757" s="79" t="s">
        <v>95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81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81</v>
      </c>
      <c r="C759" s="79" t="s">
        <v>90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81</v>
      </c>
      <c r="C760" s="79" t="s">
        <v>95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81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81</v>
      </c>
      <c r="C762" s="79" t="s">
        <v>90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81</v>
      </c>
      <c r="C763" s="79" t="s">
        <v>95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81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81</v>
      </c>
      <c r="C765" s="79" t="s">
        <v>90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81</v>
      </c>
      <c r="C766" s="79" t="s">
        <v>95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81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81</v>
      </c>
      <c r="C768" s="79" t="s">
        <v>90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81</v>
      </c>
      <c r="C769" s="79" t="s">
        <v>95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81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81</v>
      </c>
      <c r="C771" s="79" t="s">
        <v>90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81</v>
      </c>
      <c r="C772" s="79" t="s">
        <v>95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81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81</v>
      </c>
      <c r="C774" s="79" t="s">
        <v>90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81</v>
      </c>
      <c r="C775" s="79" t="s">
        <v>95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81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162</v>
      </c>
      <c r="C777" s="79" t="s">
        <v>123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162</v>
      </c>
      <c r="C778" s="79" t="s">
        <v>130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162</v>
      </c>
      <c r="C779" s="79" t="s">
        <v>137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162</v>
      </c>
      <c r="C780" s="79" t="s">
        <v>177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162</v>
      </c>
      <c r="C781" s="79" t="s">
        <v>127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162</v>
      </c>
      <c r="C782" s="79" t="s">
        <v>123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162</v>
      </c>
      <c r="C783" s="79" t="s">
        <v>130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162</v>
      </c>
      <c r="C784" s="79" t="s">
        <v>137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162</v>
      </c>
      <c r="C785" s="79" t="s">
        <v>177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162</v>
      </c>
      <c r="C786" s="79" t="s">
        <v>127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162</v>
      </c>
      <c r="C787" s="79" t="s">
        <v>123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162</v>
      </c>
      <c r="C788" s="79" t="s">
        <v>130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162</v>
      </c>
      <c r="C789" s="79" t="s">
        <v>137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162</v>
      </c>
      <c r="C790" s="79" t="s">
        <v>177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162</v>
      </c>
      <c r="C791" s="79" t="s">
        <v>127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162</v>
      </c>
      <c r="C792" s="79" t="s">
        <v>123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162</v>
      </c>
      <c r="C793" s="79" t="s">
        <v>130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162</v>
      </c>
      <c r="C794" s="79" t="s">
        <v>137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162</v>
      </c>
      <c r="C795" s="79" t="s">
        <v>177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162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162</v>
      </c>
      <c r="C797" s="79" t="s">
        <v>123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162</v>
      </c>
      <c r="C798" s="79" t="s">
        <v>130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162</v>
      </c>
      <c r="C799" s="79" t="s">
        <v>137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162</v>
      </c>
      <c r="C800" s="79" t="s">
        <v>177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162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162</v>
      </c>
      <c r="C802" s="79" t="s">
        <v>123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162</v>
      </c>
      <c r="C803" s="79" t="s">
        <v>130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162</v>
      </c>
      <c r="C804" s="79" t="s">
        <v>137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162</v>
      </c>
      <c r="C805" s="79" t="s">
        <v>177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162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86</v>
      </c>
      <c r="C807" s="79" t="s">
        <v>91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86</v>
      </c>
      <c r="C808" s="79" t="s">
        <v>92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86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86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86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86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86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86</v>
      </c>
      <c r="C814" s="79" t="s">
        <v>92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86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86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86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86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86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86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86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86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86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86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86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86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86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86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86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86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86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86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86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86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86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86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166</v>
      </c>
      <c r="C837" s="79" t="s">
        <v>123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166</v>
      </c>
      <c r="C838" s="79" t="s">
        <v>176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166</v>
      </c>
      <c r="C839" s="79" t="s">
        <v>130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166</v>
      </c>
      <c r="C840" s="79" t="s">
        <v>133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166</v>
      </c>
      <c r="C841" s="79" t="s">
        <v>137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166</v>
      </c>
      <c r="C842" s="79" t="s">
        <v>177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166</v>
      </c>
      <c r="C843" s="79" t="s">
        <v>127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166</v>
      </c>
      <c r="C844" s="79" t="s">
        <v>123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166</v>
      </c>
      <c r="C845" s="79" t="s">
        <v>176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166</v>
      </c>
      <c r="C846" s="79" t="s">
        <v>130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166</v>
      </c>
      <c r="C847" s="79" t="s">
        <v>133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166</v>
      </c>
      <c r="C848" s="79" t="s">
        <v>137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166</v>
      </c>
      <c r="C849" s="79" t="s">
        <v>177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166</v>
      </c>
      <c r="C850" s="79" t="s">
        <v>127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166</v>
      </c>
      <c r="C851" s="79" t="s">
        <v>123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166</v>
      </c>
      <c r="C852" s="79" t="s">
        <v>176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166</v>
      </c>
      <c r="C853" s="79" t="s">
        <v>130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166</v>
      </c>
      <c r="C854" s="79" t="s">
        <v>133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166</v>
      </c>
      <c r="C855" s="79" t="s">
        <v>137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166</v>
      </c>
      <c r="C856" s="79" t="s">
        <v>177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166</v>
      </c>
      <c r="C857" s="79" t="s">
        <v>127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166</v>
      </c>
      <c r="C858" s="79" t="s">
        <v>123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166</v>
      </c>
      <c r="C859" s="79" t="s">
        <v>176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166</v>
      </c>
      <c r="C860" s="79" t="s">
        <v>130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166</v>
      </c>
      <c r="C861" s="79" t="s">
        <v>133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166</v>
      </c>
      <c r="C862" s="79" t="s">
        <v>137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166</v>
      </c>
      <c r="C863" s="79" t="s">
        <v>177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166</v>
      </c>
      <c r="C864" s="79" t="s">
        <v>127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166</v>
      </c>
      <c r="C865" s="79" t="s">
        <v>123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166</v>
      </c>
      <c r="C866" s="79" t="s">
        <v>176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166</v>
      </c>
      <c r="C867" s="79" t="s">
        <v>130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166</v>
      </c>
      <c r="C868" s="79" t="s">
        <v>133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166</v>
      </c>
      <c r="C869" s="79" t="s">
        <v>137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166</v>
      </c>
      <c r="C870" s="79" t="s">
        <v>177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166</v>
      </c>
      <c r="C871" s="79" t="s">
        <v>127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166</v>
      </c>
      <c r="C872" s="79" t="s">
        <v>123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166</v>
      </c>
      <c r="C873" s="79" t="s">
        <v>176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166</v>
      </c>
      <c r="C874" s="79" t="s">
        <v>130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166</v>
      </c>
      <c r="C875" s="79" t="s">
        <v>133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166</v>
      </c>
      <c r="C876" s="79" t="s">
        <v>137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166</v>
      </c>
      <c r="C877" s="79" t="s">
        <v>177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166</v>
      </c>
      <c r="C878" s="79" t="s">
        <v>127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80</v>
      </c>
      <c r="C879" s="79" t="s">
        <v>90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80</v>
      </c>
      <c r="C880" s="79" t="s">
        <v>100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80</v>
      </c>
      <c r="C881" s="79" t="s">
        <v>91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80</v>
      </c>
      <c r="C882" s="79" t="s">
        <v>92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80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80</v>
      </c>
      <c r="C884" s="79" t="s">
        <v>93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80</v>
      </c>
      <c r="C885" s="79" t="s">
        <v>94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80</v>
      </c>
      <c r="C886" s="79" t="s">
        <v>95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80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80</v>
      </c>
      <c r="C888" s="79" t="s">
        <v>101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80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80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80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80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80</v>
      </c>
      <c r="C893" s="79" t="s">
        <v>90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80</v>
      </c>
      <c r="C894" s="79" t="s">
        <v>100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80</v>
      </c>
      <c r="C895" s="79" t="s">
        <v>91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80</v>
      </c>
      <c r="C896" s="79" t="s">
        <v>92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80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80</v>
      </c>
      <c r="C898" s="79" t="s">
        <v>93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80</v>
      </c>
      <c r="C899" s="79" t="s">
        <v>99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80</v>
      </c>
      <c r="C900" s="79" t="s">
        <v>95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80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80</v>
      </c>
      <c r="C902" s="79" t="s">
        <v>102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80</v>
      </c>
      <c r="C903" s="79" t="s">
        <v>101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80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80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80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80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80</v>
      </c>
      <c r="C908" s="79" t="s">
        <v>90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80</v>
      </c>
      <c r="C909" s="79" t="s">
        <v>100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80</v>
      </c>
      <c r="C910" s="79" t="s">
        <v>91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80</v>
      </c>
      <c r="C911" s="79" t="s">
        <v>92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80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80</v>
      </c>
      <c r="C913" s="79" t="s">
        <v>93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80</v>
      </c>
      <c r="C914" s="79" t="s">
        <v>99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80</v>
      </c>
      <c r="C915" s="79" t="s">
        <v>95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80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80</v>
      </c>
      <c r="C917" s="79" t="s">
        <v>102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80</v>
      </c>
      <c r="C918" s="79" t="s">
        <v>101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80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80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80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80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80</v>
      </c>
      <c r="C923" s="79" t="s">
        <v>90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80</v>
      </c>
      <c r="C924" s="79" t="s">
        <v>100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80</v>
      </c>
      <c r="C925" s="79" t="s">
        <v>91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80</v>
      </c>
      <c r="C926" s="79" t="s">
        <v>92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80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80</v>
      </c>
      <c r="C928" s="79" t="s">
        <v>93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80</v>
      </c>
      <c r="C929" s="79" t="s">
        <v>99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80</v>
      </c>
      <c r="C930" s="79" t="s">
        <v>95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80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80</v>
      </c>
      <c r="C932" s="79" t="s">
        <v>102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80</v>
      </c>
      <c r="C933" s="79" t="s">
        <v>101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80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80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80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80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80</v>
      </c>
      <c r="C938" s="79" t="s">
        <v>90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80</v>
      </c>
      <c r="C939" s="79" t="s">
        <v>100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80</v>
      </c>
      <c r="C940" s="79" t="s">
        <v>91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80</v>
      </c>
      <c r="C941" s="79" t="s">
        <v>92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80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80</v>
      </c>
      <c r="C943" s="79" t="s">
        <v>93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80</v>
      </c>
      <c r="C944" s="79" t="s">
        <v>99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80</v>
      </c>
      <c r="C945" s="79" t="s">
        <v>95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80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80</v>
      </c>
      <c r="C947" s="79" t="s">
        <v>102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80</v>
      </c>
      <c r="C948" s="79" t="s">
        <v>101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80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80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80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80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80</v>
      </c>
      <c r="C953" s="79" t="s">
        <v>90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80</v>
      </c>
      <c r="C954" s="79" t="s">
        <v>100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80</v>
      </c>
      <c r="C955" s="79" t="s">
        <v>91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80</v>
      </c>
      <c r="C956" s="79" t="s">
        <v>92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80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80</v>
      </c>
      <c r="C958" s="79" t="s">
        <v>93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80</v>
      </c>
      <c r="C959" s="79" t="s">
        <v>99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80</v>
      </c>
      <c r="C960" s="79" t="s">
        <v>95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80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80</v>
      </c>
      <c r="C962" s="79" t="s">
        <v>102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80</v>
      </c>
      <c r="C963" s="79" t="s">
        <v>101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80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80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80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80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80</v>
      </c>
      <c r="C968" s="79" t="s">
        <v>90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80</v>
      </c>
      <c r="C969" s="79" t="s">
        <v>100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80</v>
      </c>
      <c r="C970" s="79" t="s">
        <v>91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80</v>
      </c>
      <c r="C971" s="79" t="s">
        <v>92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80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80</v>
      </c>
      <c r="C973" s="79" t="s">
        <v>99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80</v>
      </c>
      <c r="C974" s="79" t="s">
        <v>95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80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80</v>
      </c>
      <c r="C976" s="79" t="s">
        <v>102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80</v>
      </c>
      <c r="C977" s="79" t="s">
        <v>101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80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80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80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80</v>
      </c>
      <c r="C981" s="79" t="s">
        <v>90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80</v>
      </c>
      <c r="C982" s="79" t="s">
        <v>100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80</v>
      </c>
      <c r="C983" s="79" t="s">
        <v>91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80</v>
      </c>
      <c r="C984" s="79" t="s">
        <v>92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80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80</v>
      </c>
      <c r="C986" s="79" t="s">
        <v>99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80</v>
      </c>
      <c r="C987" s="79" t="s">
        <v>95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80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80</v>
      </c>
      <c r="C989" s="79" t="s">
        <v>102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80</v>
      </c>
      <c r="C990" s="79" t="s">
        <v>101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80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80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80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80</v>
      </c>
      <c r="C994" s="79" t="s">
        <v>90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80</v>
      </c>
      <c r="C995" s="79" t="s">
        <v>100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80</v>
      </c>
      <c r="C996" s="79" t="s">
        <v>91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80</v>
      </c>
      <c r="C997" s="79" t="s">
        <v>92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80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80</v>
      </c>
      <c r="C999" s="79" t="s">
        <v>99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80</v>
      </c>
      <c r="C1000" s="79" t="s">
        <v>95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80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80</v>
      </c>
      <c r="C1002" s="79" t="s">
        <v>102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80</v>
      </c>
      <c r="C1003" s="79" t="s">
        <v>101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80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80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80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80</v>
      </c>
      <c r="C1007" s="79" t="s">
        <v>90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80</v>
      </c>
      <c r="C1008" s="79" t="s">
        <v>91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80</v>
      </c>
      <c r="C1009" s="79" t="s">
        <v>92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80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80</v>
      </c>
      <c r="C1011" s="79" t="s">
        <v>99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80</v>
      </c>
      <c r="C1012" s="79" t="s">
        <v>95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80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80</v>
      </c>
      <c r="C1014" s="79" t="s">
        <v>102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80</v>
      </c>
      <c r="C1015" s="79" t="s">
        <v>101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80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80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80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80</v>
      </c>
      <c r="C1019" s="79" t="s">
        <v>90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80</v>
      </c>
      <c r="C1020" s="79" t="s">
        <v>91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80</v>
      </c>
      <c r="C1021" s="79" t="s">
        <v>92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80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80</v>
      </c>
      <c r="C1023" s="79" t="s">
        <v>99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80</v>
      </c>
      <c r="C1024" s="79" t="s">
        <v>95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80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80</v>
      </c>
      <c r="C1026" s="79" t="s">
        <v>102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80</v>
      </c>
      <c r="C1027" s="79" t="s">
        <v>101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80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80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80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80</v>
      </c>
      <c r="C1031" s="79" t="s">
        <v>90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80</v>
      </c>
      <c r="C1032" s="79" t="s">
        <v>91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80</v>
      </c>
      <c r="C1033" s="79" t="s">
        <v>92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80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80</v>
      </c>
      <c r="C1035" s="79" t="s">
        <v>99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80</v>
      </c>
      <c r="C1036" s="79" t="s">
        <v>95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80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80</v>
      </c>
      <c r="C1038" s="79" t="s">
        <v>102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80</v>
      </c>
      <c r="C1039" s="79" t="s">
        <v>101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80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80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80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80</v>
      </c>
      <c r="C1043" s="79" t="s">
        <v>90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80</v>
      </c>
      <c r="C1044" s="79" t="s">
        <v>91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80</v>
      </c>
      <c r="C1045" s="79" t="s">
        <v>92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80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80</v>
      </c>
      <c r="C1047" s="79" t="s">
        <v>99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80</v>
      </c>
      <c r="C1048" s="79" t="s">
        <v>95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80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80</v>
      </c>
      <c r="C1050" s="79" t="s">
        <v>102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80</v>
      </c>
      <c r="C1051" s="79" t="s">
        <v>101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80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80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80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80</v>
      </c>
      <c r="C1055" s="79" t="s">
        <v>91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80</v>
      </c>
      <c r="C1056" s="79" t="s">
        <v>92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80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80</v>
      </c>
      <c r="C1058" s="79" t="s">
        <v>99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80</v>
      </c>
      <c r="C1059" s="79" t="s">
        <v>95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80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80</v>
      </c>
      <c r="C1061" s="79" t="s">
        <v>102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80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80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80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80</v>
      </c>
      <c r="C1065" s="79" t="s">
        <v>91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80</v>
      </c>
      <c r="C1066" s="79" t="s">
        <v>92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80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80</v>
      </c>
      <c r="C1068" s="79" t="s">
        <v>99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80</v>
      </c>
      <c r="C1069" s="79" t="s">
        <v>95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80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80</v>
      </c>
      <c r="C1071" s="79" t="s">
        <v>102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80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80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80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80</v>
      </c>
      <c r="C1075" s="79" t="s">
        <v>91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80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80</v>
      </c>
      <c r="C1077" s="79" t="s">
        <v>99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80</v>
      </c>
      <c r="C1078" s="79" t="s">
        <v>95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80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80</v>
      </c>
      <c r="C1080" s="79" t="s">
        <v>102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80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80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80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80</v>
      </c>
      <c r="C1084" s="79" t="s">
        <v>91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80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80</v>
      </c>
      <c r="C1086" s="79" t="s">
        <v>99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80</v>
      </c>
      <c r="C1087" s="79" t="s">
        <v>95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80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80</v>
      </c>
      <c r="C1089" s="79" t="s">
        <v>102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80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80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80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80</v>
      </c>
      <c r="C1093" s="79" t="s">
        <v>91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80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80</v>
      </c>
      <c r="C1095" s="79" t="s">
        <v>99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80</v>
      </c>
      <c r="C1096" s="79" t="s">
        <v>95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80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80</v>
      </c>
      <c r="C1098" s="79" t="s">
        <v>102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80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80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80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80</v>
      </c>
      <c r="C1102" s="79" t="s">
        <v>91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80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80</v>
      </c>
      <c r="C1104" s="79" t="s">
        <v>99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80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80</v>
      </c>
      <c r="C1106" s="79" t="s">
        <v>102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80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80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80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80</v>
      </c>
      <c r="C1110" s="79" t="s">
        <v>91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80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80</v>
      </c>
      <c r="C1112" s="79" t="s">
        <v>99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80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80</v>
      </c>
      <c r="C1114" s="79" t="s">
        <v>102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80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80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80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80</v>
      </c>
      <c r="C1118" s="79" t="s">
        <v>91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80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80</v>
      </c>
      <c r="C1120" s="79" t="s">
        <v>99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80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80</v>
      </c>
      <c r="C1122" s="79" t="s">
        <v>102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80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80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80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80</v>
      </c>
      <c r="C1126" s="79" t="s">
        <v>91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80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80</v>
      </c>
      <c r="C1128" s="79" t="s">
        <v>99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80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80</v>
      </c>
      <c r="C1130" s="79" t="s">
        <v>102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80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80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80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80</v>
      </c>
      <c r="C1134" s="79" t="s">
        <v>91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80</v>
      </c>
      <c r="C1136" s="79" t="s">
        <v>99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80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80</v>
      </c>
      <c r="C1138" s="79" t="s">
        <v>102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80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80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80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80</v>
      </c>
      <c r="C1142" s="79" t="s">
        <v>91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80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80</v>
      </c>
      <c r="C1144" s="79" t="s">
        <v>99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80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80</v>
      </c>
      <c r="C1146" s="79" t="s">
        <v>102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80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80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80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80</v>
      </c>
      <c r="C1150" s="79" t="s">
        <v>91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80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80</v>
      </c>
      <c r="C1152" s="79" t="s">
        <v>99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80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80</v>
      </c>
      <c r="C1154" s="79" t="s">
        <v>102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80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80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80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80</v>
      </c>
      <c r="C1158" s="79" t="s">
        <v>91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80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80</v>
      </c>
      <c r="C1160" s="79" t="s">
        <v>99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80</v>
      </c>
      <c r="C1161" s="79" t="s">
        <v>95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80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80</v>
      </c>
      <c r="C1163" s="79" t="s">
        <v>102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80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80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80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80</v>
      </c>
      <c r="C1167" s="79" t="s">
        <v>91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80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80</v>
      </c>
      <c r="C1169" s="79" t="s">
        <v>99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80</v>
      </c>
      <c r="C1170" s="79" t="s">
        <v>95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80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80</v>
      </c>
      <c r="C1172" s="79" t="s">
        <v>102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80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80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80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80</v>
      </c>
      <c r="C1176" s="79" t="s">
        <v>91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80</v>
      </c>
      <c r="C1177" s="79" t="s">
        <v>92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80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80</v>
      </c>
      <c r="C1179" s="79" t="s">
        <v>99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80</v>
      </c>
      <c r="C1180" s="79" t="s">
        <v>95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80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80</v>
      </c>
      <c r="C1182" s="79" t="s">
        <v>102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80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80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80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80</v>
      </c>
      <c r="C1186" s="79" t="s">
        <v>91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80</v>
      </c>
      <c r="C1187" s="79" t="s">
        <v>92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80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80</v>
      </c>
      <c r="C1189" s="79" t="s">
        <v>99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80</v>
      </c>
      <c r="C1190" s="79" t="s">
        <v>95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80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80</v>
      </c>
      <c r="C1192" s="79" t="s">
        <v>102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80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80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80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80</v>
      </c>
      <c r="C1196" s="79" t="s">
        <v>91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80</v>
      </c>
      <c r="C1197" s="79" t="s">
        <v>92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80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80</v>
      </c>
      <c r="C1199" s="79" t="s">
        <v>99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80</v>
      </c>
      <c r="C1200" s="79" t="s">
        <v>95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80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80</v>
      </c>
      <c r="C1202" s="79" t="s">
        <v>102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80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80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80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80</v>
      </c>
      <c r="C1206" s="79" t="s">
        <v>91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80</v>
      </c>
      <c r="C1207" s="79" t="s">
        <v>92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80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80</v>
      </c>
      <c r="C1209" s="79" t="s">
        <v>99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80</v>
      </c>
      <c r="C1210" s="79" t="s">
        <v>95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80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80</v>
      </c>
      <c r="C1212" s="79" t="s">
        <v>102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80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80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80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80</v>
      </c>
      <c r="C1216" s="79" t="s">
        <v>91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80</v>
      </c>
      <c r="C1217" s="79" t="s">
        <v>92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80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80</v>
      </c>
      <c r="C1219" s="79" t="s">
        <v>99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80</v>
      </c>
      <c r="C1220" s="79" t="s">
        <v>95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80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80</v>
      </c>
      <c r="C1222" s="79" t="s">
        <v>102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80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80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80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80</v>
      </c>
      <c r="C1226" s="79" t="s">
        <v>91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80</v>
      </c>
      <c r="C1227" s="79" t="s">
        <v>92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80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80</v>
      </c>
      <c r="C1229" s="79" t="s">
        <v>99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80</v>
      </c>
      <c r="C1230" s="79" t="s">
        <v>95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80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80</v>
      </c>
      <c r="C1232" s="79" t="s">
        <v>102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80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80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80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80</v>
      </c>
      <c r="C1236" s="79" t="s">
        <v>91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80</v>
      </c>
      <c r="C1237" s="79" t="s">
        <v>92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80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80</v>
      </c>
      <c r="C1239" s="79" t="s">
        <v>99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80</v>
      </c>
      <c r="C1240" s="79" t="s">
        <v>95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80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80</v>
      </c>
      <c r="C1242" s="79" t="s">
        <v>102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80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80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80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80</v>
      </c>
      <c r="C1246" s="79" t="s">
        <v>91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80</v>
      </c>
      <c r="C1247" s="79" t="s">
        <v>92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80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80</v>
      </c>
      <c r="C1249" s="79" t="s">
        <v>99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80</v>
      </c>
      <c r="C1250" s="79" t="s">
        <v>95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80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80</v>
      </c>
      <c r="C1252" s="79" t="s">
        <v>102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80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80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80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80</v>
      </c>
      <c r="C1256" s="79" t="s">
        <v>91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80</v>
      </c>
      <c r="C1257" s="79" t="s">
        <v>92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80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80</v>
      </c>
      <c r="C1259" s="79" t="s">
        <v>99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80</v>
      </c>
      <c r="C1260" s="79" t="s">
        <v>95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80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80</v>
      </c>
      <c r="C1262" s="79" t="s">
        <v>102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80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80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80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80</v>
      </c>
      <c r="C1266" s="79" t="s">
        <v>91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80</v>
      </c>
      <c r="C1267" s="79" t="s">
        <v>92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80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80</v>
      </c>
      <c r="C1269" s="79" t="s">
        <v>99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80</v>
      </c>
      <c r="C1270" s="79" t="s">
        <v>95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80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80</v>
      </c>
      <c r="C1272" s="79" t="s">
        <v>102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80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80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80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80</v>
      </c>
      <c r="C1276" s="79" t="s">
        <v>91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80</v>
      </c>
      <c r="C1277" s="79" t="s">
        <v>92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80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80</v>
      </c>
      <c r="C1279" s="79" t="s">
        <v>99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80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80</v>
      </c>
      <c r="C1281" s="79" t="s">
        <v>102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80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80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80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80</v>
      </c>
      <c r="C1285" s="79" t="s">
        <v>91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80</v>
      </c>
      <c r="C1286" s="79" t="s">
        <v>92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80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80</v>
      </c>
      <c r="C1288" s="79" t="s">
        <v>99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80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80</v>
      </c>
      <c r="C1290" s="79" t="s">
        <v>102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80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80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80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80</v>
      </c>
      <c r="C1294" s="79" t="s">
        <v>91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80</v>
      </c>
      <c r="C1295" s="79" t="s">
        <v>92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80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80</v>
      </c>
      <c r="C1297" s="79" t="s">
        <v>99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80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80</v>
      </c>
      <c r="C1299" s="79" t="s">
        <v>102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80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80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80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80</v>
      </c>
      <c r="C1303" s="79" t="s">
        <v>91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80</v>
      </c>
      <c r="C1304" s="79" t="s">
        <v>92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80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80</v>
      </c>
      <c r="C1306" s="79" t="s">
        <v>99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80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80</v>
      </c>
      <c r="C1308" s="79" t="s">
        <v>102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80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80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80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80</v>
      </c>
      <c r="C1312" s="79" t="s">
        <v>91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80</v>
      </c>
      <c r="C1313" s="79" t="s">
        <v>92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80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80</v>
      </c>
      <c r="C1315" s="79" t="s">
        <v>99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80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80</v>
      </c>
      <c r="C1317" s="79" t="s">
        <v>102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80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80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80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80</v>
      </c>
      <c r="C1321" s="79" t="s">
        <v>91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80</v>
      </c>
      <c r="C1322" s="79" t="s">
        <v>92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80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80</v>
      </c>
      <c r="C1324" s="79" t="s">
        <v>99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80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80</v>
      </c>
      <c r="C1326" s="79" t="s">
        <v>102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80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80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80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80</v>
      </c>
      <c r="C1330" s="79" t="s">
        <v>91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80</v>
      </c>
      <c r="C1331" s="79" t="s">
        <v>92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80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80</v>
      </c>
      <c r="C1333" s="79" t="s">
        <v>99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80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80</v>
      </c>
      <c r="C1335" s="79" t="s">
        <v>102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80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80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80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80</v>
      </c>
      <c r="C1339" s="79" t="s">
        <v>91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80</v>
      </c>
      <c r="C1340" s="79" t="s">
        <v>92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80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80</v>
      </c>
      <c r="C1342" s="79" t="s">
        <v>99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80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80</v>
      </c>
      <c r="C1344" s="79" t="s">
        <v>102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80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80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80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80</v>
      </c>
      <c r="C1348" s="79" t="s">
        <v>91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80</v>
      </c>
      <c r="C1349" s="79" t="s">
        <v>92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80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80</v>
      </c>
      <c r="C1351" s="79" t="s">
        <v>99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80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80</v>
      </c>
      <c r="C1353" s="79" t="s">
        <v>102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80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80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80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80</v>
      </c>
      <c r="C1357" s="79" t="s">
        <v>91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80</v>
      </c>
      <c r="C1358" s="79" t="s">
        <v>92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80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80</v>
      </c>
      <c r="C1360" s="79" t="s">
        <v>99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80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80</v>
      </c>
      <c r="C1362" s="79" t="s">
        <v>102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80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80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80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80</v>
      </c>
      <c r="C1366" s="79" t="s">
        <v>91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80</v>
      </c>
      <c r="C1367" s="79" t="s">
        <v>92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80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80</v>
      </c>
      <c r="C1369" s="79" t="s">
        <v>99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80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80</v>
      </c>
      <c r="C1371" s="79" t="s">
        <v>102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80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80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80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80</v>
      </c>
      <c r="C1375" s="79" t="s">
        <v>91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80</v>
      </c>
      <c r="C1376" s="79" t="s">
        <v>92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80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80</v>
      </c>
      <c r="C1378" s="79" t="s">
        <v>99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80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80</v>
      </c>
      <c r="C1380" s="79" t="s">
        <v>102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80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80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80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80</v>
      </c>
      <c r="C1384" s="79" t="s">
        <v>91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80</v>
      </c>
      <c r="C1385" s="79" t="s">
        <v>92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80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80</v>
      </c>
      <c r="C1387" s="79" t="s">
        <v>99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80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80</v>
      </c>
      <c r="C1389" s="79" t="s">
        <v>102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80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80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80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80</v>
      </c>
      <c r="C1393" s="79" t="s">
        <v>91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80</v>
      </c>
      <c r="C1394" s="79" t="s">
        <v>92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80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80</v>
      </c>
      <c r="C1396" s="79" t="s">
        <v>99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80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80</v>
      </c>
      <c r="C1398" s="79" t="s">
        <v>102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80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80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80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80</v>
      </c>
      <c r="C1402" s="79" t="s">
        <v>91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80</v>
      </c>
      <c r="C1403" s="79" t="s">
        <v>99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80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80</v>
      </c>
      <c r="C1405" s="79" t="s">
        <v>102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80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80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80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80</v>
      </c>
      <c r="C1409" s="79" t="s">
        <v>91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80</v>
      </c>
      <c r="C1410" s="79" t="s">
        <v>99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80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80</v>
      </c>
      <c r="C1412" s="79" t="s">
        <v>102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80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80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80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80</v>
      </c>
      <c r="C1416" s="79" t="s">
        <v>91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80</v>
      </c>
      <c r="C1417" s="79" t="s">
        <v>99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80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80</v>
      </c>
      <c r="C1419" s="79" t="s">
        <v>102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80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80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80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80</v>
      </c>
      <c r="C1423" s="79" t="s">
        <v>91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80</v>
      </c>
      <c r="C1424" s="79" t="s">
        <v>99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80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80</v>
      </c>
      <c r="C1426" s="79" t="s">
        <v>102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80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80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80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80</v>
      </c>
      <c r="C1430" s="79" t="s">
        <v>91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80</v>
      </c>
      <c r="C1431" s="79" t="s">
        <v>99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80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80</v>
      </c>
      <c r="C1433" s="79" t="s">
        <v>102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80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80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80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80</v>
      </c>
      <c r="C1437" s="79" t="s">
        <v>91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80</v>
      </c>
      <c r="C1438" s="79" t="s">
        <v>99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80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80</v>
      </c>
      <c r="C1440" s="79" t="s">
        <v>102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80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80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80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80</v>
      </c>
      <c r="C1444" s="79" t="s">
        <v>91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80</v>
      </c>
      <c r="C1445" s="79" t="s">
        <v>99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80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80</v>
      </c>
      <c r="C1447" s="79" t="s">
        <v>102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80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80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80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80</v>
      </c>
      <c r="C1451" s="79" t="s">
        <v>91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80</v>
      </c>
      <c r="C1452" s="79" t="s">
        <v>99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80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80</v>
      </c>
      <c r="C1454" s="79" t="s">
        <v>102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80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80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80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80</v>
      </c>
      <c r="C1458" s="79" t="s">
        <v>91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80</v>
      </c>
      <c r="C1459" s="79" t="s">
        <v>99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80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80</v>
      </c>
      <c r="C1461" s="79" t="s">
        <v>102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80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80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80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80</v>
      </c>
      <c r="C1465" s="79" t="s">
        <v>91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80</v>
      </c>
      <c r="C1466" s="79" t="s">
        <v>99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80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80</v>
      </c>
      <c r="C1468" s="79" t="s">
        <v>102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80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80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80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80</v>
      </c>
      <c r="C1472" s="79" t="s">
        <v>91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80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80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80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80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80</v>
      </c>
      <c r="C1477" s="79" t="s">
        <v>91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80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80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80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80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80</v>
      </c>
      <c r="C1482" s="79" t="s">
        <v>91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80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80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80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80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80</v>
      </c>
      <c r="C1487" s="79" t="s">
        <v>91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80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80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80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80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80</v>
      </c>
      <c r="C1492" s="79" t="s">
        <v>91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80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80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80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80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80</v>
      </c>
      <c r="C1497" s="79" t="s">
        <v>91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80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80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80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80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80</v>
      </c>
      <c r="C1502" s="79" t="s">
        <v>91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80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80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80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80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80</v>
      </c>
      <c r="C1507" s="79" t="s">
        <v>91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80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80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80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80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80</v>
      </c>
      <c r="C1512" s="79" t="s">
        <v>91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80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80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80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80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80</v>
      </c>
      <c r="C1517" s="79" t="s">
        <v>91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80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80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80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80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80</v>
      </c>
      <c r="C1522" s="79" t="s">
        <v>91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80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80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80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80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80</v>
      </c>
      <c r="C1527" s="79" t="s">
        <v>91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80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80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80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80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80</v>
      </c>
      <c r="C1532" s="79" t="s">
        <v>91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80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80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80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80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80</v>
      </c>
      <c r="C1537" s="79" t="s">
        <v>91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80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80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80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80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80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80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80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80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80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80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80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80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80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80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80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80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80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80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80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80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80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80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80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80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80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80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80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80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80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80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80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80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80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80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80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80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80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80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80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80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80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80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80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80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80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80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80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80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80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80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80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80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80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80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80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80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80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80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80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80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80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80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80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80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80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80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80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80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80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80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80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80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80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80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80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80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80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80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80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80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80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80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80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80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80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80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80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80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80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80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80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80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80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80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80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80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80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80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80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80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80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80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80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80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80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80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80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80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80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80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80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80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80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80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80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80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80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80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80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80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80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80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80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80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80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80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80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80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80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80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80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161</v>
      </c>
      <c r="C1669" s="79" t="s">
        <v>123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161</v>
      </c>
      <c r="C1670" s="79" t="s">
        <v>176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161</v>
      </c>
      <c r="C1671" s="79" t="s">
        <v>130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161</v>
      </c>
      <c r="C1672" s="79" t="s">
        <v>133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161</v>
      </c>
      <c r="C1673" s="79" t="s">
        <v>137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161</v>
      </c>
      <c r="C1674" s="79" t="s">
        <v>177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161</v>
      </c>
      <c r="C1675" s="79" t="s">
        <v>127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161</v>
      </c>
      <c r="C1676" s="79" t="s">
        <v>120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161</v>
      </c>
      <c r="C1677" s="79" t="s">
        <v>178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161</v>
      </c>
      <c r="C1678" s="79" t="s">
        <v>123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161</v>
      </c>
      <c r="C1679" s="79" t="s">
        <v>176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161</v>
      </c>
      <c r="C1680" s="79" t="s">
        <v>130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161</v>
      </c>
      <c r="C1681" s="79" t="s">
        <v>133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161</v>
      </c>
      <c r="C1682" s="79" t="s">
        <v>137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161</v>
      </c>
      <c r="C1683" s="79" t="s">
        <v>177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161</v>
      </c>
      <c r="C1684" s="79" t="s">
        <v>127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161</v>
      </c>
      <c r="C1685" s="79" t="s">
        <v>120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161</v>
      </c>
      <c r="C1686" s="79" t="s">
        <v>178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161</v>
      </c>
      <c r="C1687" s="79" t="s">
        <v>123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161</v>
      </c>
      <c r="C1688" s="79" t="s">
        <v>176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161</v>
      </c>
      <c r="C1689" s="79" t="s">
        <v>130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161</v>
      </c>
      <c r="C1690" s="79" t="s">
        <v>133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161</v>
      </c>
      <c r="C1691" s="79" t="s">
        <v>137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161</v>
      </c>
      <c r="C1692" s="79" t="s">
        <v>177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161</v>
      </c>
      <c r="C1693" s="79" t="s">
        <v>127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161</v>
      </c>
      <c r="C1694" s="79" t="s">
        <v>120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161</v>
      </c>
      <c r="C1695" s="79" t="s">
        <v>178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161</v>
      </c>
      <c r="C1696" s="79" t="s">
        <v>123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161</v>
      </c>
      <c r="C1697" s="79" t="s">
        <v>176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161</v>
      </c>
      <c r="C1698" s="79" t="s">
        <v>130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161</v>
      </c>
      <c r="C1699" s="79" t="s">
        <v>133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161</v>
      </c>
      <c r="C1700" s="79" t="s">
        <v>137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161</v>
      </c>
      <c r="C1701" s="79" t="s">
        <v>177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161</v>
      </c>
      <c r="C1702" s="79" t="s">
        <v>127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161</v>
      </c>
      <c r="C1703" s="79" t="s">
        <v>120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161</v>
      </c>
      <c r="C1704" s="79" t="s">
        <v>178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161</v>
      </c>
      <c r="C1705" s="79" t="s">
        <v>123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161</v>
      </c>
      <c r="C1706" s="79" t="s">
        <v>176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161</v>
      </c>
      <c r="C1707" s="79" t="s">
        <v>130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161</v>
      </c>
      <c r="C1708" s="79" t="s">
        <v>133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161</v>
      </c>
      <c r="C1709" s="79" t="s">
        <v>137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161</v>
      </c>
      <c r="C1710" s="79" t="s">
        <v>177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161</v>
      </c>
      <c r="C1711" s="79" t="s">
        <v>127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161</v>
      </c>
      <c r="C1712" s="79" t="s">
        <v>120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161</v>
      </c>
      <c r="C1713" s="79" t="s">
        <v>178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161</v>
      </c>
      <c r="C1714" s="79" t="s">
        <v>123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161</v>
      </c>
      <c r="C1715" s="79" t="s">
        <v>176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161</v>
      </c>
      <c r="C1716" s="79" t="s">
        <v>130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161</v>
      </c>
      <c r="C1717" s="79" t="s">
        <v>133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161</v>
      </c>
      <c r="C1718" s="79" t="s">
        <v>137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161</v>
      </c>
      <c r="C1719" s="79" t="s">
        <v>177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161</v>
      </c>
      <c r="C1720" s="79" t="s">
        <v>127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161</v>
      </c>
      <c r="C1721" s="79" t="s">
        <v>120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161</v>
      </c>
      <c r="C1722" s="79" t="s">
        <v>178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84</v>
      </c>
      <c r="C1723" s="79" t="s">
        <v>91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84</v>
      </c>
      <c r="C1724" s="79" t="s">
        <v>92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84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84</v>
      </c>
      <c r="C1726" s="79" t="s">
        <v>95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84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84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84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84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84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84</v>
      </c>
      <c r="C1732" s="79" t="s">
        <v>90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84</v>
      </c>
      <c r="C1733" s="79" t="s">
        <v>91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84</v>
      </c>
      <c r="C1734" s="79" t="s">
        <v>92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84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84</v>
      </c>
      <c r="C1736" s="79" t="s">
        <v>93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84</v>
      </c>
      <c r="C1737" s="79" t="s">
        <v>95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84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84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84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84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84</v>
      </c>
      <c r="C1742" s="79" t="s">
        <v>90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84</v>
      </c>
      <c r="C1743" s="79" t="s">
        <v>91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84</v>
      </c>
      <c r="C1744" s="79" t="s">
        <v>92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84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84</v>
      </c>
      <c r="C1746" s="79" t="s">
        <v>95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84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84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84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84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84</v>
      </c>
      <c r="C1751" s="79" t="s">
        <v>90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84</v>
      </c>
      <c r="C1752" s="79" t="s">
        <v>91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84</v>
      </c>
      <c r="C1753" s="79" t="s">
        <v>92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84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84</v>
      </c>
      <c r="C1755" s="79" t="s">
        <v>95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84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84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84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84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84</v>
      </c>
      <c r="C1760" s="79" t="s">
        <v>90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84</v>
      </c>
      <c r="C1761" s="79" t="s">
        <v>91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84</v>
      </c>
      <c r="C1762" s="79" t="s">
        <v>92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84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84</v>
      </c>
      <c r="C1764" s="79" t="s">
        <v>95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84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84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84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84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84</v>
      </c>
      <c r="C1769" s="79" t="s">
        <v>90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84</v>
      </c>
      <c r="C1770" s="79" t="s">
        <v>91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84</v>
      </c>
      <c r="C1771" s="79" t="s">
        <v>92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84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84</v>
      </c>
      <c r="C1773" s="79" t="s">
        <v>95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84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84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84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84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84</v>
      </c>
      <c r="C1778" s="79" t="s">
        <v>91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84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84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84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84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84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84</v>
      </c>
      <c r="C1784" s="79" t="s">
        <v>91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84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84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84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84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84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84</v>
      </c>
      <c r="C1790" s="79" t="s">
        <v>91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84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84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84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84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84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84</v>
      </c>
      <c r="C1796" s="79" t="s">
        <v>91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84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84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84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84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84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84</v>
      </c>
      <c r="C1802" s="79" t="s">
        <v>91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84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84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84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84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84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84</v>
      </c>
      <c r="C1808" s="79" t="s">
        <v>91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84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84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84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84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84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84</v>
      </c>
      <c r="C1814" s="79" t="s">
        <v>91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84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84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84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84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84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84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84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84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84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84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84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84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84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84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84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84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84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84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84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84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84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84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84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84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84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84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84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84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84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84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84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84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84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84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84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84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84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84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84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84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84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84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84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84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84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84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84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84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167</v>
      </c>
      <c r="C1864" s="79" t="s">
        <v>123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167</v>
      </c>
      <c r="C1865" s="79" t="s">
        <v>137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167</v>
      </c>
      <c r="C1866" s="79" t="s">
        <v>127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167</v>
      </c>
      <c r="C1867" s="79" t="s">
        <v>120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167</v>
      </c>
      <c r="C1868" s="79" t="s">
        <v>123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167</v>
      </c>
      <c r="C1869" s="79" t="s">
        <v>137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167</v>
      </c>
      <c r="C1870" s="79" t="s">
        <v>127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167</v>
      </c>
      <c r="C1871" s="79" t="s">
        <v>120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167</v>
      </c>
      <c r="C1872" s="79" t="s">
        <v>123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167</v>
      </c>
      <c r="C1873" s="79" t="s">
        <v>137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167</v>
      </c>
      <c r="C1874" s="79" t="s">
        <v>127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167</v>
      </c>
      <c r="C1875" s="79" t="s">
        <v>120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167</v>
      </c>
      <c r="C1876" s="79" t="s">
        <v>123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167</v>
      </c>
      <c r="C1877" s="79" t="s">
        <v>137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167</v>
      </c>
      <c r="C1878" s="79" t="s">
        <v>127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167</v>
      </c>
      <c r="C1879" s="79" t="s">
        <v>120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167</v>
      </c>
      <c r="C1880" s="79" t="s">
        <v>123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167</v>
      </c>
      <c r="C1881" s="79" t="s">
        <v>137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167</v>
      </c>
      <c r="C1882" s="79" t="s">
        <v>127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167</v>
      </c>
      <c r="C1883" s="79" t="s">
        <v>120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167</v>
      </c>
      <c r="C1884" s="79" t="s">
        <v>123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167</v>
      </c>
      <c r="C1885" s="79" t="s">
        <v>137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167</v>
      </c>
      <c r="C1886" s="79" t="s">
        <v>127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167</v>
      </c>
      <c r="C1887" s="79" t="s">
        <v>120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171</v>
      </c>
      <c r="C1888" s="79" t="s">
        <v>149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171</v>
      </c>
      <c r="C1889" s="79" t="s">
        <v>149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171</v>
      </c>
      <c r="C1890" s="79" t="s">
        <v>149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171</v>
      </c>
      <c r="C1891" s="79" t="s">
        <v>149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171</v>
      </c>
      <c r="C1892" s="79" t="s">
        <v>149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171</v>
      </c>
      <c r="C1893" s="79" t="s">
        <v>149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85</v>
      </c>
      <c r="C1894" s="79" t="s">
        <v>91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85</v>
      </c>
      <c r="C1895" s="79" t="s">
        <v>92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85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85</v>
      </c>
      <c r="C1897" s="79" t="s">
        <v>93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85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85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85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85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85</v>
      </c>
      <c r="C1902" s="79" t="s">
        <v>90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85</v>
      </c>
      <c r="C1903" s="79" t="s">
        <v>91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85</v>
      </c>
      <c r="C1904" s="79" t="s">
        <v>92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85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85</v>
      </c>
      <c r="C1906" s="79" t="s">
        <v>95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85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85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85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85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85</v>
      </c>
      <c r="C1911" s="79" t="s">
        <v>90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85</v>
      </c>
      <c r="C1912" s="79" t="s">
        <v>91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85</v>
      </c>
      <c r="C1913" s="79" t="s">
        <v>92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85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85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85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85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85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85</v>
      </c>
      <c r="C1919" s="79" t="s">
        <v>90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85</v>
      </c>
      <c r="C1920" s="79" t="s">
        <v>91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85</v>
      </c>
      <c r="C1921" s="79" t="s">
        <v>92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85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85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85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85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85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85</v>
      </c>
      <c r="C1927" s="79" t="s">
        <v>90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85</v>
      </c>
      <c r="C1928" s="79" t="s">
        <v>91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85</v>
      </c>
      <c r="C1929" s="79" t="s">
        <v>92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85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85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85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85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85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85</v>
      </c>
      <c r="C1935" s="79" t="s">
        <v>90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85</v>
      </c>
      <c r="C1936" s="79" t="s">
        <v>91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85</v>
      </c>
      <c r="C1937" s="79" t="s">
        <v>92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85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85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85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85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85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85</v>
      </c>
      <c r="C1943" s="79" t="s">
        <v>90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85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85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85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85</v>
      </c>
      <c r="C1947" s="79" t="s">
        <v>90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85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85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85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85</v>
      </c>
      <c r="C1951" s="79" t="s">
        <v>90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85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85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85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85</v>
      </c>
      <c r="C1955" s="79" t="s">
        <v>90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85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85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85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85</v>
      </c>
      <c r="C1959" s="79" t="s">
        <v>90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85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85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85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85</v>
      </c>
      <c r="C1963" s="79" t="s">
        <v>90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85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85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85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85</v>
      </c>
      <c r="C1967" s="79" t="s">
        <v>90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85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85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85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85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85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85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85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85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85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85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85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85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85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85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85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85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85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85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85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85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165</v>
      </c>
      <c r="C1988" s="79" t="s">
        <v>133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165</v>
      </c>
      <c r="C1989" s="79" t="s">
        <v>137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165</v>
      </c>
      <c r="C1990" s="79" t="s">
        <v>177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165</v>
      </c>
      <c r="C1991" s="79" t="s">
        <v>127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165</v>
      </c>
      <c r="C1992" s="79" t="s">
        <v>121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165</v>
      </c>
      <c r="C1993" s="79" t="s">
        <v>133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165</v>
      </c>
      <c r="C1994" s="79" t="s">
        <v>137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165</v>
      </c>
      <c r="C1995" s="79" t="s">
        <v>177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165</v>
      </c>
      <c r="C1996" s="79" t="s">
        <v>127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165</v>
      </c>
      <c r="C1997" s="79" t="s">
        <v>121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165</v>
      </c>
      <c r="C1998" s="79" t="s">
        <v>133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165</v>
      </c>
      <c r="C1999" s="79" t="s">
        <v>137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165</v>
      </c>
      <c r="C2000" s="79" t="s">
        <v>177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165</v>
      </c>
      <c r="C2001" s="79" t="s">
        <v>127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165</v>
      </c>
      <c r="C2002" s="79" t="s">
        <v>121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165</v>
      </c>
      <c r="C2003" s="79" t="s">
        <v>133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165</v>
      </c>
      <c r="C2004" s="79" t="s">
        <v>137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165</v>
      </c>
      <c r="C2005" s="79" t="s">
        <v>177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165</v>
      </c>
      <c r="C2006" s="79" t="s">
        <v>127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165</v>
      </c>
      <c r="C2007" s="79" t="s">
        <v>121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165</v>
      </c>
      <c r="C2008" s="79" t="s">
        <v>133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165</v>
      </c>
      <c r="C2009" s="79" t="s">
        <v>137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165</v>
      </c>
      <c r="C2010" s="79" t="s">
        <v>177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165</v>
      </c>
      <c r="C2011" s="79" t="s">
        <v>127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165</v>
      </c>
      <c r="C2012" s="79" t="s">
        <v>121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165</v>
      </c>
      <c r="C2013" s="79" t="s">
        <v>133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165</v>
      </c>
      <c r="C2014" s="79" t="s">
        <v>137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165</v>
      </c>
      <c r="C2015" s="79" t="s">
        <v>177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165</v>
      </c>
      <c r="C2016" s="79" t="s">
        <v>127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165</v>
      </c>
      <c r="C2017" s="79" t="s">
        <v>121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89</v>
      </c>
      <c r="C2018" s="79" t="s">
        <v>90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89</v>
      </c>
      <c r="C2019" s="79" t="s">
        <v>103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89</v>
      </c>
      <c r="C2020" s="79" t="s">
        <v>91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89</v>
      </c>
      <c r="C2021" s="79" t="s">
        <v>104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89</v>
      </c>
      <c r="C2022" s="79" t="s">
        <v>92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89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89</v>
      </c>
      <c r="C2024" s="79" t="s">
        <v>93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89</v>
      </c>
      <c r="C2025" s="79" t="s">
        <v>105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89</v>
      </c>
      <c r="C2026" s="79" t="s">
        <v>95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89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89</v>
      </c>
      <c r="C2028" s="79" t="s">
        <v>102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89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89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89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89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89</v>
      </c>
      <c r="C2033" s="79" t="s">
        <v>106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89</v>
      </c>
      <c r="C2034" s="79" t="s">
        <v>107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89</v>
      </c>
      <c r="C2035" s="79" t="s">
        <v>103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89</v>
      </c>
      <c r="C2036" s="79" t="s">
        <v>91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89</v>
      </c>
      <c r="C2037" s="79" t="s">
        <v>104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89</v>
      </c>
      <c r="C2038" s="79" t="s">
        <v>92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89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89</v>
      </c>
      <c r="C2040" s="79" t="s">
        <v>93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89</v>
      </c>
      <c r="C2041" s="79" t="s">
        <v>105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89</v>
      </c>
      <c r="C2042" s="79" t="s">
        <v>95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89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89</v>
      </c>
      <c r="C2044" s="79" t="s">
        <v>102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89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89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89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89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89</v>
      </c>
      <c r="C2049" s="79" t="s">
        <v>106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89</v>
      </c>
      <c r="C2050" s="79" t="s">
        <v>103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89</v>
      </c>
      <c r="C2051" s="79" t="s">
        <v>91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89</v>
      </c>
      <c r="C2052" s="79" t="s">
        <v>104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89</v>
      </c>
      <c r="C2053" s="79" t="s">
        <v>92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89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89</v>
      </c>
      <c r="C2055" s="79" t="s">
        <v>93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89</v>
      </c>
      <c r="C2056" s="79" t="s">
        <v>105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89</v>
      </c>
      <c r="C2057" s="79" t="s">
        <v>95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89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89</v>
      </c>
      <c r="C2059" s="79" t="s">
        <v>102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89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89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89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89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89</v>
      </c>
      <c r="C2064" s="79" t="s">
        <v>106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89</v>
      </c>
      <c r="C2065" s="79" t="s">
        <v>103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89</v>
      </c>
      <c r="C2066" s="79" t="s">
        <v>91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89</v>
      </c>
      <c r="C2067" s="79" t="s">
        <v>104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89</v>
      </c>
      <c r="C2068" s="79" t="s">
        <v>92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89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89</v>
      </c>
      <c r="C2070" s="79" t="s">
        <v>93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89</v>
      </c>
      <c r="C2071" s="79" t="s">
        <v>95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89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89</v>
      </c>
      <c r="C2073" s="79" t="s">
        <v>102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89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89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89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89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89</v>
      </c>
      <c r="C2078" s="79" t="s">
        <v>106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89</v>
      </c>
      <c r="C2079" s="79" t="s">
        <v>103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89</v>
      </c>
      <c r="C2080" s="79" t="s">
        <v>91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89</v>
      </c>
      <c r="C2081" s="79" t="s">
        <v>104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89</v>
      </c>
      <c r="C2082" s="79" t="s">
        <v>92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89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89</v>
      </c>
      <c r="C2084" s="79" t="s">
        <v>93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89</v>
      </c>
      <c r="C2085" s="79" t="s">
        <v>95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89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89</v>
      </c>
      <c r="C2087" s="79" t="s">
        <v>102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89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89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89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89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89</v>
      </c>
      <c r="C2092" s="79" t="s">
        <v>106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89</v>
      </c>
      <c r="C2093" s="79" t="s">
        <v>103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89</v>
      </c>
      <c r="C2094" s="79" t="s">
        <v>91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89</v>
      </c>
      <c r="C2095" s="79" t="s">
        <v>104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89</v>
      </c>
      <c r="C2096" s="79" t="s">
        <v>92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89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89</v>
      </c>
      <c r="C2098" s="79" t="s">
        <v>93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89</v>
      </c>
      <c r="C2099" s="79" t="s">
        <v>95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89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89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89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89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89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89</v>
      </c>
      <c r="C2106" s="79" t="s">
        <v>106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89</v>
      </c>
      <c r="C2108" s="79" t="s">
        <v>91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89</v>
      </c>
      <c r="C2109" s="79" t="s">
        <v>104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89</v>
      </c>
      <c r="C2110" s="79" t="s">
        <v>92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89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89</v>
      </c>
      <c r="C2113" s="79" t="s">
        <v>95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89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89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89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89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89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89</v>
      </c>
      <c r="C2120" s="79" t="s">
        <v>106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89</v>
      </c>
      <c r="C2122" s="79" t="s">
        <v>91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89</v>
      </c>
      <c r="C2123" s="79" t="s">
        <v>104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89</v>
      </c>
      <c r="C2124" s="79" t="s">
        <v>92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89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89</v>
      </c>
      <c r="C2127" s="79" t="s">
        <v>95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89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89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89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89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89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89</v>
      </c>
      <c r="C2134" s="79" t="s">
        <v>106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89</v>
      </c>
      <c r="C2136" s="79" t="s">
        <v>91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89</v>
      </c>
      <c r="C2137" s="79" t="s">
        <v>104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89</v>
      </c>
      <c r="C2138" s="79" t="s">
        <v>92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89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89</v>
      </c>
      <c r="C2141" s="79" t="s">
        <v>95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89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89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89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89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89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89</v>
      </c>
      <c r="C2148" s="79" t="s">
        <v>106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89</v>
      </c>
      <c r="C2149" s="79" t="s">
        <v>91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89</v>
      </c>
      <c r="C2150" s="79" t="s">
        <v>104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89</v>
      </c>
      <c r="C2151" s="79" t="s">
        <v>92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89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89</v>
      </c>
      <c r="C2153" s="79" t="s">
        <v>93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89</v>
      </c>
      <c r="C2154" s="79" t="s">
        <v>95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89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89</v>
      </c>
      <c r="C2156" s="79" t="s">
        <v>102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89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89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89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89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89</v>
      </c>
      <c r="C2161" s="79" t="s">
        <v>106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89</v>
      </c>
      <c r="C2162" s="79" t="s">
        <v>91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89</v>
      </c>
      <c r="C2163" s="79" t="s">
        <v>104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89</v>
      </c>
      <c r="C2164" s="79" t="s">
        <v>92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89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89</v>
      </c>
      <c r="C2166" s="79" t="s">
        <v>93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89</v>
      </c>
      <c r="C2167" s="79" t="s">
        <v>95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89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89</v>
      </c>
      <c r="C2169" s="79" t="s">
        <v>102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89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89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89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89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89</v>
      </c>
      <c r="C2174" s="79" t="s">
        <v>106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89</v>
      </c>
      <c r="C2175" s="79" t="s">
        <v>91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89</v>
      </c>
      <c r="C2176" s="79" t="s">
        <v>104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89</v>
      </c>
      <c r="C2177" s="79" t="s">
        <v>92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89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89</v>
      </c>
      <c r="C2179" s="79" t="s">
        <v>93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89</v>
      </c>
      <c r="C2180" s="79" t="s">
        <v>95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89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89</v>
      </c>
      <c r="C2182" s="79" t="s">
        <v>102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89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89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89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89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89</v>
      </c>
      <c r="C2187" s="79" t="s">
        <v>106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89</v>
      </c>
      <c r="C2188" s="79" t="s">
        <v>91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89</v>
      </c>
      <c r="C2189" s="79" t="s">
        <v>104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89</v>
      </c>
      <c r="C2190" s="79" t="s">
        <v>92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89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89</v>
      </c>
      <c r="C2192" s="79" t="s">
        <v>93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89</v>
      </c>
      <c r="C2193" s="79" t="s">
        <v>95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89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89</v>
      </c>
      <c r="C2195" s="79" t="s">
        <v>102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89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89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89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89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89</v>
      </c>
      <c r="C2200" s="79" t="s">
        <v>106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89</v>
      </c>
      <c r="C2201" s="79" t="s">
        <v>91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89</v>
      </c>
      <c r="C2202" s="79" t="s">
        <v>104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89</v>
      </c>
      <c r="C2203" s="79" t="s">
        <v>92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89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89</v>
      </c>
      <c r="C2205" s="79" t="s">
        <v>95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89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89</v>
      </c>
      <c r="C2207" s="79" t="s">
        <v>102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89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89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89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89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89</v>
      </c>
      <c r="C2212" s="79" t="s">
        <v>106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89</v>
      </c>
      <c r="C2213" s="79" t="s">
        <v>91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89</v>
      </c>
      <c r="C2214" s="79" t="s">
        <v>104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89</v>
      </c>
      <c r="C2215" s="79" t="s">
        <v>92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89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89</v>
      </c>
      <c r="C2217" s="79" t="s">
        <v>95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89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89</v>
      </c>
      <c r="C2219" s="79" t="s">
        <v>102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89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89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89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89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89</v>
      </c>
      <c r="C2224" s="79" t="s">
        <v>106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89</v>
      </c>
      <c r="C2225" s="79" t="s">
        <v>91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89</v>
      </c>
      <c r="C2226" s="79" t="s">
        <v>104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89</v>
      </c>
      <c r="C2227" s="79" t="s">
        <v>92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89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89</v>
      </c>
      <c r="C2229" s="79" t="s">
        <v>95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89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89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89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89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89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89</v>
      </c>
      <c r="C2235" s="79" t="s">
        <v>106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89</v>
      </c>
      <c r="C2236" s="79" t="s">
        <v>91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89</v>
      </c>
      <c r="C2237" s="79" t="s">
        <v>104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89</v>
      </c>
      <c r="C2238" s="79" t="s">
        <v>92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89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89</v>
      </c>
      <c r="C2240" s="79" t="s">
        <v>95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89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89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89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89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89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89</v>
      </c>
      <c r="C2246" s="79" t="s">
        <v>106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89</v>
      </c>
      <c r="C2247" s="79" t="s">
        <v>91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89</v>
      </c>
      <c r="C2248" s="79" t="s">
        <v>104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89</v>
      </c>
      <c r="C2249" s="79" t="s">
        <v>92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89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89</v>
      </c>
      <c r="C2251" s="79" t="s">
        <v>95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89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89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89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89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89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89</v>
      </c>
      <c r="C2257" s="79" t="s">
        <v>106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89</v>
      </c>
      <c r="C2258" s="79" t="s">
        <v>91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89</v>
      </c>
      <c r="C2259" s="79" t="s">
        <v>104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89</v>
      </c>
      <c r="C2260" s="79" t="s">
        <v>92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89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89</v>
      </c>
      <c r="C2262" s="79" t="s">
        <v>95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89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89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89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89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89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89</v>
      </c>
      <c r="C2268" s="79" t="s">
        <v>106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89</v>
      </c>
      <c r="C2269" s="79" t="s">
        <v>91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89</v>
      </c>
      <c r="C2270" s="79" t="s">
        <v>104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89</v>
      </c>
      <c r="C2271" s="79" t="s">
        <v>92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89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89</v>
      </c>
      <c r="C2273" s="79" t="s">
        <v>95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89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89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89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89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89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89</v>
      </c>
      <c r="C2279" s="79" t="s">
        <v>106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89</v>
      </c>
      <c r="C2280" s="79" t="s">
        <v>91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89</v>
      </c>
      <c r="C2281" s="79" t="s">
        <v>104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89</v>
      </c>
      <c r="C2282" s="79" t="s">
        <v>92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89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89</v>
      </c>
      <c r="C2284" s="79" t="s">
        <v>95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89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89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89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89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89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89</v>
      </c>
      <c r="C2290" s="79" t="s">
        <v>106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89</v>
      </c>
      <c r="C2291" s="79" t="s">
        <v>91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89</v>
      </c>
      <c r="C2292" s="79" t="s">
        <v>104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89</v>
      </c>
      <c r="C2293" s="79" t="s">
        <v>92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89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89</v>
      </c>
      <c r="C2295" s="79" t="s">
        <v>95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89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89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89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89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89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89</v>
      </c>
      <c r="C2301" s="79" t="s">
        <v>106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89</v>
      </c>
      <c r="C2302" s="79" t="s">
        <v>91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89</v>
      </c>
      <c r="C2303" s="79" t="s">
        <v>104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89</v>
      </c>
      <c r="C2304" s="79" t="s">
        <v>92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89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89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89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89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89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89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89</v>
      </c>
      <c r="C2312" s="79" t="s">
        <v>106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89</v>
      </c>
      <c r="C2313" s="79" t="s">
        <v>91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89</v>
      </c>
      <c r="C2314" s="79" t="s">
        <v>104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89</v>
      </c>
      <c r="C2315" s="79" t="s">
        <v>92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89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89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89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89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89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89</v>
      </c>
      <c r="C2322" s="79" t="s">
        <v>106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89</v>
      </c>
      <c r="C2323" s="79" t="s">
        <v>91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89</v>
      </c>
      <c r="C2324" s="79" t="s">
        <v>104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89</v>
      </c>
      <c r="C2325" s="79" t="s">
        <v>92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89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89</v>
      </c>
      <c r="C2327" s="79" t="s">
        <v>95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89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89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89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89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89</v>
      </c>
      <c r="C2332" s="79" t="s">
        <v>106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89</v>
      </c>
      <c r="C2333" s="79" t="s">
        <v>91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89</v>
      </c>
      <c r="C2334" s="79" t="s">
        <v>104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89</v>
      </c>
      <c r="C2335" s="79" t="s">
        <v>92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89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89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89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89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89</v>
      </c>
      <c r="C2342" s="79" t="s">
        <v>106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89</v>
      </c>
      <c r="C2343" s="79" t="s">
        <v>91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89</v>
      </c>
      <c r="C2344" s="79" t="s">
        <v>104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89</v>
      </c>
      <c r="C2345" s="79" t="s">
        <v>92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89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89</v>
      </c>
      <c r="C2347" s="79" t="s">
        <v>95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89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89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89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89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89</v>
      </c>
      <c r="C2352" s="79" t="s">
        <v>106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89</v>
      </c>
      <c r="C2353" s="79" t="s">
        <v>91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89</v>
      </c>
      <c r="C2354" s="79" t="s">
        <v>104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89</v>
      </c>
      <c r="C2355" s="79" t="s">
        <v>92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89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89</v>
      </c>
      <c r="C2357" s="79" t="s">
        <v>95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89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89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89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89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89</v>
      </c>
      <c r="C2362" s="79" t="s">
        <v>106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89</v>
      </c>
      <c r="C2363" s="79" t="s">
        <v>91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89</v>
      </c>
      <c r="C2364" s="79" t="s">
        <v>104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89</v>
      </c>
      <c r="C2365" s="79" t="s">
        <v>92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89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89</v>
      </c>
      <c r="C2367" s="79" t="s">
        <v>95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89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89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89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89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89</v>
      </c>
      <c r="C2372" s="79" t="s">
        <v>106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89</v>
      </c>
      <c r="C2373" s="79" t="s">
        <v>91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89</v>
      </c>
      <c r="C2374" s="79" t="s">
        <v>104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89</v>
      </c>
      <c r="C2375" s="79" t="s">
        <v>92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89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89</v>
      </c>
      <c r="C2377" s="79" t="s">
        <v>95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89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89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89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89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89</v>
      </c>
      <c r="C2382" s="79" t="s">
        <v>106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89</v>
      </c>
      <c r="C2383" s="79" t="s">
        <v>91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89</v>
      </c>
      <c r="C2384" s="79" t="s">
        <v>104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89</v>
      </c>
      <c r="C2385" s="79" t="s">
        <v>92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89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89</v>
      </c>
      <c r="C2387" s="79" t="s">
        <v>95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89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89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89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89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89</v>
      </c>
      <c r="C2392" s="79" t="s">
        <v>106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89</v>
      </c>
      <c r="C2393" s="79" t="s">
        <v>91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89</v>
      </c>
      <c r="C2394" s="79" t="s">
        <v>104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89</v>
      </c>
      <c r="C2395" s="79" t="s">
        <v>92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89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89</v>
      </c>
      <c r="C2397" s="79" t="s">
        <v>95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89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89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89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89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89</v>
      </c>
      <c r="C2402" s="79" t="s">
        <v>106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89</v>
      </c>
      <c r="C2403" s="79" t="s">
        <v>91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89</v>
      </c>
      <c r="C2404" s="79" t="s">
        <v>104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89</v>
      </c>
      <c r="C2405" s="79" t="s">
        <v>92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89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89</v>
      </c>
      <c r="C2407" s="79" t="s">
        <v>95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89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89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89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89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89</v>
      </c>
      <c r="C2412" s="79" t="s">
        <v>106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89</v>
      </c>
      <c r="C2413" s="79" t="s">
        <v>91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89</v>
      </c>
      <c r="C2414" s="79" t="s">
        <v>104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89</v>
      </c>
      <c r="C2415" s="79" t="s">
        <v>92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89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89</v>
      </c>
      <c r="C2417" s="79" t="s">
        <v>95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89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89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89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89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89</v>
      </c>
      <c r="C2422" s="79" t="s">
        <v>106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89</v>
      </c>
      <c r="C2423" s="79" t="s">
        <v>91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89</v>
      </c>
      <c r="C2424" s="79" t="s">
        <v>104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89</v>
      </c>
      <c r="C2425" s="79" t="s">
        <v>92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89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89</v>
      </c>
      <c r="C2427" s="79" t="s">
        <v>95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89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89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89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89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89</v>
      </c>
      <c r="C2432" s="79" t="s">
        <v>106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89</v>
      </c>
      <c r="C2433" s="79" t="s">
        <v>91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89</v>
      </c>
      <c r="C2434" s="79" t="s">
        <v>104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89</v>
      </c>
      <c r="C2435" s="79" t="s">
        <v>92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89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89</v>
      </c>
      <c r="C2437" s="79" t="s">
        <v>95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89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89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89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89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89</v>
      </c>
      <c r="C2442" s="79" t="s">
        <v>106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89</v>
      </c>
      <c r="C2443" s="79" t="s">
        <v>91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89</v>
      </c>
      <c r="C2444" s="79" t="s">
        <v>104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89</v>
      </c>
      <c r="C2445" s="79" t="s">
        <v>92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89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89</v>
      </c>
      <c r="C2447" s="79" t="s">
        <v>95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89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89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89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89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89</v>
      </c>
      <c r="C2452" s="79" t="s">
        <v>106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89</v>
      </c>
      <c r="C2453" s="79" t="s">
        <v>91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89</v>
      </c>
      <c r="C2454" s="79" t="s">
        <v>104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89</v>
      </c>
      <c r="C2455" s="79" t="s">
        <v>92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89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89</v>
      </c>
      <c r="C2457" s="79" t="s">
        <v>95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89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89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89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89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89</v>
      </c>
      <c r="C2462" s="79" t="s">
        <v>106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89</v>
      </c>
      <c r="C2463" s="79" t="s">
        <v>104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89</v>
      </c>
      <c r="C2464" s="79" t="s">
        <v>92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89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89</v>
      </c>
      <c r="C2466" s="79" t="s">
        <v>95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89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89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89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89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89</v>
      </c>
      <c r="C2471" s="79" t="s">
        <v>106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89</v>
      </c>
      <c r="C2472" s="79" t="s">
        <v>104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89</v>
      </c>
      <c r="C2473" s="79" t="s">
        <v>92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89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89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89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89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89</v>
      </c>
      <c r="C2479" s="79" t="s">
        <v>106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89</v>
      </c>
      <c r="C2480" s="79" t="s">
        <v>91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89</v>
      </c>
      <c r="C2481" s="79" t="s">
        <v>104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89</v>
      </c>
      <c r="C2482" s="79" t="s">
        <v>92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89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89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89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89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89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89</v>
      </c>
      <c r="C2488" s="79" t="s">
        <v>106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89</v>
      </c>
      <c r="C2489" s="79" t="s">
        <v>91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89</v>
      </c>
      <c r="C2490" s="79" t="s">
        <v>104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89</v>
      </c>
      <c r="C2491" s="79" t="s">
        <v>92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89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89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89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89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89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89</v>
      </c>
      <c r="C2497" s="79" t="s">
        <v>106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89</v>
      </c>
      <c r="C2498" s="79" t="s">
        <v>91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89</v>
      </c>
      <c r="C2499" s="79" t="s">
        <v>92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89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89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89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89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89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89</v>
      </c>
      <c r="C2505" s="79" t="s">
        <v>106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89</v>
      </c>
      <c r="C2506" s="79" t="s">
        <v>91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89</v>
      </c>
      <c r="C2507" s="79" t="s">
        <v>92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89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89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89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89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89</v>
      </c>
      <c r="C2513" s="79" t="s">
        <v>106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89</v>
      </c>
      <c r="C2514" s="79" t="s">
        <v>91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89</v>
      </c>
      <c r="C2515" s="79" t="s">
        <v>92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89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89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89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89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89</v>
      </c>
      <c r="C2521" s="79" t="s">
        <v>106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89</v>
      </c>
      <c r="C2522" s="79" t="s">
        <v>91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89</v>
      </c>
      <c r="C2523" s="79" t="s">
        <v>92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89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89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89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89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89</v>
      </c>
      <c r="C2529" s="79" t="s">
        <v>106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89</v>
      </c>
      <c r="C2530" s="79" t="s">
        <v>91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89</v>
      </c>
      <c r="C2531" s="79" t="s">
        <v>92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89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89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89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89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89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89</v>
      </c>
      <c r="C2537" s="79" t="s">
        <v>106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89</v>
      </c>
      <c r="C2538" s="79" t="s">
        <v>91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89</v>
      </c>
      <c r="C2539" s="79" t="s">
        <v>92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89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89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89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89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89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89</v>
      </c>
      <c r="C2545" s="79" t="s">
        <v>106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89</v>
      </c>
      <c r="C2546" s="79" t="s">
        <v>91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89</v>
      </c>
      <c r="C2547" s="79" t="s">
        <v>92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89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89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89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89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89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89</v>
      </c>
      <c r="C2553" s="79" t="s">
        <v>106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89</v>
      </c>
      <c r="C2554" s="79" t="s">
        <v>91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89</v>
      </c>
      <c r="C2555" s="79" t="s">
        <v>92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89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89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89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89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89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89</v>
      </c>
      <c r="C2561" s="79" t="s">
        <v>106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89</v>
      </c>
      <c r="C2562" s="79" t="s">
        <v>92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89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89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89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89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89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89</v>
      </c>
      <c r="C2568" s="79" t="s">
        <v>106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89</v>
      </c>
      <c r="C2569" s="79" t="s">
        <v>92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89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89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89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89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89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89</v>
      </c>
      <c r="C2575" s="79" t="s">
        <v>106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89</v>
      </c>
      <c r="C2576" s="79" t="s">
        <v>91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89</v>
      </c>
      <c r="C2577" s="79" t="s">
        <v>92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89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89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89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89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89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89</v>
      </c>
      <c r="C2583" s="79" t="s">
        <v>106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89</v>
      </c>
      <c r="C2584" s="79" t="s">
        <v>91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89</v>
      </c>
      <c r="C2585" s="79" t="s">
        <v>92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89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89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89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89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89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89</v>
      </c>
      <c r="C2591" s="79" t="s">
        <v>106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89</v>
      </c>
      <c r="C2592" s="79" t="s">
        <v>91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89</v>
      </c>
      <c r="C2593" s="79" t="s">
        <v>92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89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89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89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89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89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89</v>
      </c>
      <c r="C2599" s="79" t="s">
        <v>106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89</v>
      </c>
      <c r="C2600" s="79" t="s">
        <v>91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89</v>
      </c>
      <c r="C2601" s="79" t="s">
        <v>92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89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89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89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89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89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89</v>
      </c>
      <c r="C2607" s="79" t="s">
        <v>106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89</v>
      </c>
      <c r="C2608" s="79" t="s">
        <v>91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89</v>
      </c>
      <c r="C2609" s="79" t="s">
        <v>92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89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89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89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89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89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89</v>
      </c>
      <c r="C2615" s="79" t="s">
        <v>106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89</v>
      </c>
      <c r="C2616" s="79" t="s">
        <v>91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89</v>
      </c>
      <c r="C2617" s="79" t="s">
        <v>92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89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89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89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89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89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89</v>
      </c>
      <c r="C2623" s="79" t="s">
        <v>106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89</v>
      </c>
      <c r="C2624" s="79" t="s">
        <v>91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89</v>
      </c>
      <c r="C2625" s="79" t="s">
        <v>92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89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89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89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89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89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89</v>
      </c>
      <c r="C2631" s="79" t="s">
        <v>106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89</v>
      </c>
      <c r="C2632" s="79" t="s">
        <v>91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89</v>
      </c>
      <c r="C2633" s="79" t="s">
        <v>92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89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89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89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89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89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89</v>
      </c>
      <c r="C2639" s="79" t="s">
        <v>106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89</v>
      </c>
      <c r="C2640" s="79" t="s">
        <v>91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89</v>
      </c>
      <c r="C2641" s="79" t="s">
        <v>92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89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89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89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89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89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89</v>
      </c>
      <c r="C2647" s="79" t="s">
        <v>106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89</v>
      </c>
      <c r="C2648" s="79" t="s">
        <v>91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89</v>
      </c>
      <c r="C2649" s="79" t="s">
        <v>92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89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89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89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89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89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89</v>
      </c>
      <c r="C2655" s="79" t="s">
        <v>106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89</v>
      </c>
      <c r="C2656" s="79" t="s">
        <v>92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89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89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89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89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89</v>
      </c>
      <c r="C2661" s="79" t="s">
        <v>106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89</v>
      </c>
      <c r="C2662" s="79" t="s">
        <v>92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89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89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89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89</v>
      </c>
      <c r="C2666" s="79" t="s">
        <v>106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89</v>
      </c>
      <c r="C2667" s="79" t="s">
        <v>91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89</v>
      </c>
      <c r="C2668" s="79" t="s">
        <v>92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89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89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89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89</v>
      </c>
      <c r="C2672" s="79" t="s">
        <v>106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89</v>
      </c>
      <c r="C2673" s="79" t="s">
        <v>91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89</v>
      </c>
      <c r="C2674" s="79" t="s">
        <v>92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89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89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89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89</v>
      </c>
      <c r="C2678" s="79" t="s">
        <v>106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89</v>
      </c>
      <c r="C2679" s="79" t="s">
        <v>91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89</v>
      </c>
      <c r="C2680" s="79" t="s">
        <v>92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89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89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89</v>
      </c>
      <c r="C2684" s="79" t="s">
        <v>106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89</v>
      </c>
      <c r="C2685" s="79" t="s">
        <v>91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89</v>
      </c>
      <c r="C2686" s="79" t="s">
        <v>92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89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89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89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89</v>
      </c>
      <c r="C2690" s="79" t="s">
        <v>106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89</v>
      </c>
      <c r="C2691" s="79" t="s">
        <v>91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89</v>
      </c>
      <c r="C2692" s="79" t="s">
        <v>92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89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89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89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89</v>
      </c>
      <c r="C2696" s="79" t="s">
        <v>106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89</v>
      </c>
      <c r="C2697" s="79" t="s">
        <v>91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89</v>
      </c>
      <c r="C2698" s="79" t="s">
        <v>92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89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89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89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89</v>
      </c>
      <c r="C2702" s="79" t="s">
        <v>106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89</v>
      </c>
      <c r="C2703" s="79" t="s">
        <v>91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89</v>
      </c>
      <c r="C2704" s="79" t="s">
        <v>92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89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89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89</v>
      </c>
      <c r="C2708" s="79" t="s">
        <v>106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89</v>
      </c>
      <c r="C2709" s="79" t="s">
        <v>91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89</v>
      </c>
      <c r="C2710" s="79" t="s">
        <v>92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89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89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89</v>
      </c>
      <c r="C2714" s="79" t="s">
        <v>106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89</v>
      </c>
      <c r="C2715" s="79" t="s">
        <v>91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89</v>
      </c>
      <c r="C2716" s="79" t="s">
        <v>92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89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89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89</v>
      </c>
      <c r="C2720" s="79" t="s">
        <v>106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89</v>
      </c>
      <c r="C2721" s="79" t="s">
        <v>91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89</v>
      </c>
      <c r="C2722" s="79" t="s">
        <v>92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89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89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89</v>
      </c>
      <c r="C2726" s="79" t="s">
        <v>106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89</v>
      </c>
      <c r="C2727" s="79" t="s">
        <v>92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89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89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89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89</v>
      </c>
      <c r="C2731" s="79" t="s">
        <v>106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89</v>
      </c>
      <c r="C2732" s="79" t="s">
        <v>92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89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89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89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89</v>
      </c>
      <c r="C2736" s="79" t="s">
        <v>106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89</v>
      </c>
      <c r="C2737" s="79" t="s">
        <v>91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89</v>
      </c>
      <c r="C2738" s="79" t="s">
        <v>92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89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89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89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89</v>
      </c>
      <c r="C2742" s="79" t="s">
        <v>106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89</v>
      </c>
      <c r="C2743" s="79" t="s">
        <v>91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89</v>
      </c>
      <c r="C2744" s="79" t="s">
        <v>92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89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89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89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89</v>
      </c>
      <c r="C2748" s="79" t="s">
        <v>106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89</v>
      </c>
      <c r="C2749" s="79" t="s">
        <v>91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89</v>
      </c>
      <c r="C2750" s="79" t="s">
        <v>92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89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89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89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89</v>
      </c>
      <c r="C2754" s="79" t="s">
        <v>106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89</v>
      </c>
      <c r="C2755" s="79" t="s">
        <v>91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89</v>
      </c>
      <c r="C2756" s="79" t="s">
        <v>92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89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89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89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89</v>
      </c>
      <c r="C2760" s="79" t="s">
        <v>106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89</v>
      </c>
      <c r="C2761" s="79" t="s">
        <v>91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89</v>
      </c>
      <c r="C2762" s="79" t="s">
        <v>92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89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89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89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89</v>
      </c>
      <c r="C2766" s="79" t="s">
        <v>106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89</v>
      </c>
      <c r="C2767" s="79" t="s">
        <v>91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89</v>
      </c>
      <c r="C2768" s="79" t="s">
        <v>92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89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89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89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89</v>
      </c>
      <c r="C2772" s="79" t="s">
        <v>106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89</v>
      </c>
      <c r="C2773" s="79" t="s">
        <v>91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89</v>
      </c>
      <c r="C2774" s="79" t="s">
        <v>92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89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89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89</v>
      </c>
      <c r="C2778" s="79" t="s">
        <v>106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89</v>
      </c>
      <c r="C2779" s="79" t="s">
        <v>91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89</v>
      </c>
      <c r="C2780" s="79" t="s">
        <v>92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89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89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89</v>
      </c>
      <c r="C2784" s="79" t="s">
        <v>106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89</v>
      </c>
      <c r="C2785" s="79" t="s">
        <v>91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89</v>
      </c>
      <c r="C2786" s="79" t="s">
        <v>92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89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89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89</v>
      </c>
      <c r="C2790" s="79" t="s">
        <v>106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89</v>
      </c>
      <c r="C2791" s="79" t="s">
        <v>91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89</v>
      </c>
      <c r="C2792" s="79" t="s">
        <v>92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89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89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89</v>
      </c>
      <c r="C2796" s="79" t="s">
        <v>106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89</v>
      </c>
      <c r="C2797" s="79" t="s">
        <v>91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89</v>
      </c>
      <c r="C2798" s="79" t="s">
        <v>92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89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89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89</v>
      </c>
      <c r="C2802" s="79" t="s">
        <v>106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89</v>
      </c>
      <c r="C2803" s="79" t="s">
        <v>92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89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89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89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89</v>
      </c>
      <c r="C2807" s="79" t="s">
        <v>106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89</v>
      </c>
      <c r="C2808" s="79" t="s">
        <v>92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89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89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89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89</v>
      </c>
      <c r="C2812" s="79" t="s">
        <v>106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89</v>
      </c>
      <c r="C2813" s="79" t="s">
        <v>92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89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89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89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89</v>
      </c>
      <c r="C2817" s="79" t="s">
        <v>106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89</v>
      </c>
      <c r="C2818" s="79" t="s">
        <v>92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89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89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89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89</v>
      </c>
      <c r="C2822" s="79" t="s">
        <v>106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89</v>
      </c>
      <c r="C2823" s="79" t="s">
        <v>92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89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89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89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89</v>
      </c>
      <c r="C2827" s="79" t="s">
        <v>106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89</v>
      </c>
      <c r="C2828" s="79" t="s">
        <v>92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89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89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89</v>
      </c>
      <c r="C2832" s="79" t="s">
        <v>106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89</v>
      </c>
      <c r="C2833" s="79" t="s">
        <v>92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89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89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89</v>
      </c>
      <c r="C2837" s="79" t="s">
        <v>106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89</v>
      </c>
      <c r="C2838" s="79" t="s">
        <v>92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89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89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89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89</v>
      </c>
      <c r="C2842" s="79" t="s">
        <v>106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89</v>
      </c>
      <c r="C2843" s="79" t="s">
        <v>92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89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89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89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89</v>
      </c>
      <c r="C2847" s="79" t="s">
        <v>106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89</v>
      </c>
      <c r="C2848" s="79" t="s">
        <v>92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89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89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89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89</v>
      </c>
      <c r="C2852" s="79" t="s">
        <v>106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89</v>
      </c>
      <c r="C2853" s="79" t="s">
        <v>92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89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89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89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89</v>
      </c>
      <c r="C2857" s="79" t="s">
        <v>106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89</v>
      </c>
      <c r="C2858" s="79" t="s">
        <v>92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89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89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89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89</v>
      </c>
      <c r="C2862" s="79" t="s">
        <v>106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89</v>
      </c>
      <c r="C2863" s="79" t="s">
        <v>92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89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89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89</v>
      </c>
      <c r="C2866" s="79" t="s">
        <v>106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89</v>
      </c>
      <c r="C2867" s="79" t="s">
        <v>92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89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89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89</v>
      </c>
      <c r="C2870" s="79" t="s">
        <v>106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89</v>
      </c>
      <c r="C2871" s="79" t="s">
        <v>92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89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89</v>
      </c>
      <c r="C2874" s="79" t="s">
        <v>106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89</v>
      </c>
      <c r="C2875" s="79" t="s">
        <v>92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89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89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89</v>
      </c>
      <c r="C2878" s="79" t="s">
        <v>106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89</v>
      </c>
      <c r="C2879" s="79" t="s">
        <v>92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89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89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89</v>
      </c>
      <c r="C2882" s="79" t="s">
        <v>92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89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89</v>
      </c>
      <c r="C2885" s="79" t="s">
        <v>92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89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89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89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89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89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89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89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89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89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89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89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89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89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89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89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89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89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89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89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170</v>
      </c>
      <c r="C2907" s="79" t="s">
        <v>123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170</v>
      </c>
      <c r="C2908" s="79" t="s">
        <v>133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170</v>
      </c>
      <c r="C2909" s="79" t="s">
        <v>137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170</v>
      </c>
      <c r="C2910" s="79" t="s">
        <v>177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170</v>
      </c>
      <c r="C2911" s="79" t="s">
        <v>123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170</v>
      </c>
      <c r="C2912" s="79" t="s">
        <v>133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170</v>
      </c>
      <c r="C2913" s="79" t="s">
        <v>137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170</v>
      </c>
      <c r="C2914" s="79" t="s">
        <v>177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170</v>
      </c>
      <c r="C2915" s="79" t="s">
        <v>123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170</v>
      </c>
      <c r="C2916" s="79" t="s">
        <v>133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170</v>
      </c>
      <c r="C2917" s="79" t="s">
        <v>137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170</v>
      </c>
      <c r="C2918" s="79" t="s">
        <v>177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170</v>
      </c>
      <c r="C2919" s="79" t="s">
        <v>123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170</v>
      </c>
      <c r="C2920" s="79" t="s">
        <v>133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170</v>
      </c>
      <c r="C2921" s="79" t="s">
        <v>137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170</v>
      </c>
      <c r="C2922" s="79" t="s">
        <v>177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170</v>
      </c>
      <c r="C2923" s="79" t="s">
        <v>123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170</v>
      </c>
      <c r="C2924" s="79" t="s">
        <v>133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170</v>
      </c>
      <c r="C2925" s="79" t="s">
        <v>137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170</v>
      </c>
      <c r="C2926" s="79" t="s">
        <v>177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170</v>
      </c>
      <c r="C2927" s="79" t="s">
        <v>123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170</v>
      </c>
      <c r="C2928" s="79" t="s">
        <v>133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170</v>
      </c>
      <c r="C2929" s="79" t="s">
        <v>137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170</v>
      </c>
      <c r="C2930" s="79" t="s">
        <v>177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184</v>
      </c>
      <c r="C2931" s="79" t="s">
        <v>92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184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184</v>
      </c>
      <c r="C2933" s="79" t="s">
        <v>136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184</v>
      </c>
      <c r="C2934" s="79" t="s">
        <v>105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184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184</v>
      </c>
      <c r="C2936" s="79" t="s">
        <v>96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184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184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184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184</v>
      </c>
      <c r="C2940" s="79" t="s">
        <v>97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184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184</v>
      </c>
      <c r="C2942" s="79" t="s">
        <v>191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184</v>
      </c>
      <c r="C2943" s="79" t="s">
        <v>92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184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184</v>
      </c>
      <c r="C2945" s="79" t="s">
        <v>136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184</v>
      </c>
      <c r="C2946" s="79" t="s">
        <v>105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184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184</v>
      </c>
      <c r="C2948" s="79" t="s">
        <v>96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184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184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184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184</v>
      </c>
      <c r="C2952" s="79" t="s">
        <v>97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184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184</v>
      </c>
      <c r="C2954" s="79" t="s">
        <v>191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184</v>
      </c>
      <c r="C2955" s="79" t="s">
        <v>92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184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184</v>
      </c>
      <c r="C2957" s="79" t="s">
        <v>136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184</v>
      </c>
      <c r="C2958" s="79" t="s">
        <v>105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184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184</v>
      </c>
      <c r="C2960" s="79" t="s">
        <v>96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184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184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184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184</v>
      </c>
      <c r="C2964" s="79" t="s">
        <v>97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184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184</v>
      </c>
      <c r="C2966" s="79" t="s">
        <v>191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184</v>
      </c>
      <c r="C2967" s="79" t="s">
        <v>92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184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184</v>
      </c>
      <c r="C2969" s="79" t="s">
        <v>136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184</v>
      </c>
      <c r="C2970" s="79" t="s">
        <v>105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184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184</v>
      </c>
      <c r="C2972" s="79" t="s">
        <v>96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184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184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184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184</v>
      </c>
      <c r="C2976" s="79" t="s">
        <v>97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184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184</v>
      </c>
      <c r="C2978" s="79" t="s">
        <v>191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184</v>
      </c>
      <c r="C2979" s="79" t="s">
        <v>92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184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184</v>
      </c>
      <c r="C2981" s="79" t="s">
        <v>136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184</v>
      </c>
      <c r="C2982" s="79" t="s">
        <v>105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184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184</v>
      </c>
      <c r="C2984" s="79" t="s">
        <v>96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184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184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184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184</v>
      </c>
      <c r="C2988" s="79" t="s">
        <v>97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184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184</v>
      </c>
      <c r="C2990" s="79" t="s">
        <v>191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188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188</v>
      </c>
      <c r="C2992" s="79" t="s">
        <v>136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188</v>
      </c>
      <c r="C2993" s="79" t="s">
        <v>138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188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188</v>
      </c>
      <c r="C2995" s="79" t="s">
        <v>142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188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188</v>
      </c>
      <c r="C2997" s="79" t="s">
        <v>136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188</v>
      </c>
      <c r="C2998" s="79" t="s">
        <v>138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188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188</v>
      </c>
      <c r="C3000" s="79" t="s">
        <v>142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188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188</v>
      </c>
      <c r="C3002" s="79" t="s">
        <v>136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188</v>
      </c>
      <c r="C3003" s="79" t="s">
        <v>138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188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188</v>
      </c>
      <c r="C3005" s="79" t="s">
        <v>142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188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188</v>
      </c>
      <c r="C3007" s="79" t="s">
        <v>136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188</v>
      </c>
      <c r="C3008" s="79" t="s">
        <v>138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188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188</v>
      </c>
      <c r="C3010" s="79" t="s">
        <v>142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188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188</v>
      </c>
      <c r="C3012" s="79" t="s">
        <v>136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188</v>
      </c>
      <c r="C3013" s="79" t="s">
        <v>138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188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188</v>
      </c>
      <c r="C3015" s="79" t="s">
        <v>142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185</v>
      </c>
      <c r="C3016" s="79" t="s">
        <v>91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185</v>
      </c>
      <c r="C3017" s="79" t="s">
        <v>108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185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185</v>
      </c>
      <c r="C3019" s="79" t="s">
        <v>105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185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185</v>
      </c>
      <c r="C3021" s="79" t="s">
        <v>101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185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185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185</v>
      </c>
      <c r="C3024" s="79" t="s">
        <v>97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185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185</v>
      </c>
      <c r="C3026" s="79" t="s">
        <v>191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185</v>
      </c>
      <c r="C3027" s="79" t="s">
        <v>192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185</v>
      </c>
      <c r="C3028" s="79" t="s">
        <v>91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185</v>
      </c>
      <c r="C3029" s="79" t="s">
        <v>108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185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185</v>
      </c>
      <c r="C3031" s="79" t="s">
        <v>105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185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185</v>
      </c>
      <c r="C3033" s="79" t="s">
        <v>101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185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185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185</v>
      </c>
      <c r="C3036" s="79" t="s">
        <v>97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185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185</v>
      </c>
      <c r="C3038" s="79" t="s">
        <v>191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185</v>
      </c>
      <c r="C3039" s="79" t="s">
        <v>192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185</v>
      </c>
      <c r="C3040" s="79" t="s">
        <v>91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185</v>
      </c>
      <c r="C3041" s="79" t="s">
        <v>108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185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185</v>
      </c>
      <c r="C3043" s="79" t="s">
        <v>105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185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185</v>
      </c>
      <c r="C3045" s="79" t="s">
        <v>101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185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185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185</v>
      </c>
      <c r="C3048" s="79" t="s">
        <v>97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185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185</v>
      </c>
      <c r="C3050" s="79" t="s">
        <v>191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185</v>
      </c>
      <c r="C3051" s="79" t="s">
        <v>192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185</v>
      </c>
      <c r="C3052" s="79" t="s">
        <v>91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185</v>
      </c>
      <c r="C3053" s="79" t="s">
        <v>108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185</v>
      </c>
      <c r="C3054" s="79" t="s">
        <v>93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185</v>
      </c>
      <c r="C3055" s="79" t="s">
        <v>105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185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185</v>
      </c>
      <c r="C3057" s="79" t="s">
        <v>101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185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185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185</v>
      </c>
      <c r="C3060" s="79" t="s">
        <v>97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185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185</v>
      </c>
      <c r="C3062" s="79" t="s">
        <v>191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185</v>
      </c>
      <c r="C3063" s="79" t="s">
        <v>192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185</v>
      </c>
      <c r="C3064" s="79" t="s">
        <v>91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185</v>
      </c>
      <c r="C3065" s="79" t="s">
        <v>108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185</v>
      </c>
      <c r="C3066" s="79" t="s">
        <v>93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185</v>
      </c>
      <c r="C3067" s="79" t="s">
        <v>105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185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185</v>
      </c>
      <c r="C3069" s="79" t="s">
        <v>101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185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185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185</v>
      </c>
      <c r="C3072" s="79" t="s">
        <v>97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185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185</v>
      </c>
      <c r="C3074" s="79" t="s">
        <v>191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185</v>
      </c>
      <c r="C3075" s="79" t="s">
        <v>192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87</v>
      </c>
      <c r="C3076" s="79" t="s">
        <v>103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87</v>
      </c>
      <c r="C3077" s="79" t="s">
        <v>100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87</v>
      </c>
      <c r="C3078" s="79" t="s">
        <v>91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87</v>
      </c>
      <c r="C3079" s="79" t="s">
        <v>108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87</v>
      </c>
      <c r="C3080" s="79" t="s">
        <v>109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87</v>
      </c>
      <c r="C3081" s="79" t="s">
        <v>104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87</v>
      </c>
      <c r="C3082" s="79" t="s">
        <v>110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87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87</v>
      </c>
      <c r="C3084" s="79" t="s">
        <v>99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87</v>
      </c>
      <c r="C3085" s="79" t="s">
        <v>111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87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87</v>
      </c>
      <c r="C3087" s="79" t="s">
        <v>102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87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87</v>
      </c>
      <c r="C3089" s="79" t="s">
        <v>103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87</v>
      </c>
      <c r="C3090" s="79" t="s">
        <v>100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87</v>
      </c>
      <c r="C3091" s="79" t="s">
        <v>91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87</v>
      </c>
      <c r="C3092" s="79" t="s">
        <v>109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87</v>
      </c>
      <c r="C3093" s="79" t="s">
        <v>110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87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87</v>
      </c>
      <c r="C3095" s="79" t="s">
        <v>99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87</v>
      </c>
      <c r="C3096" s="79" t="s">
        <v>111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87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87</v>
      </c>
      <c r="C3098" s="79" t="s">
        <v>102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87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87</v>
      </c>
      <c r="C3100" s="79" t="s">
        <v>103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87</v>
      </c>
      <c r="C3101" s="79" t="s">
        <v>100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87</v>
      </c>
      <c r="C3102" s="79" t="s">
        <v>196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87</v>
      </c>
      <c r="C3103" s="79" t="s">
        <v>91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87</v>
      </c>
      <c r="C3104" s="79" t="s">
        <v>109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87</v>
      </c>
      <c r="C3105" s="79" t="s">
        <v>110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87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87</v>
      </c>
      <c r="C3107" s="79" t="s">
        <v>99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87</v>
      </c>
      <c r="C3108" s="79" t="s">
        <v>111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87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87</v>
      </c>
      <c r="C3110" s="79" t="s">
        <v>102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87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87</v>
      </c>
      <c r="C3112" s="79" t="s">
        <v>103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87</v>
      </c>
      <c r="C3113" s="79" t="s">
        <v>100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87</v>
      </c>
      <c r="C3114" s="79" t="s">
        <v>196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87</v>
      </c>
      <c r="C3115" s="79" t="s">
        <v>91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87</v>
      </c>
      <c r="C3116" s="79" t="s">
        <v>109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87</v>
      </c>
      <c r="C3117" s="79" t="s">
        <v>110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87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87</v>
      </c>
      <c r="C3119" s="79" t="s">
        <v>99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87</v>
      </c>
      <c r="C3120" s="79" t="s">
        <v>111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87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87</v>
      </c>
      <c r="C3122" s="79" t="s">
        <v>102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87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87</v>
      </c>
      <c r="C3124" s="79" t="s">
        <v>103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87</v>
      </c>
      <c r="C3125" s="79" t="s">
        <v>100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87</v>
      </c>
      <c r="C3126" s="79" t="s">
        <v>196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87</v>
      </c>
      <c r="C3127" s="79" t="s">
        <v>91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87</v>
      </c>
      <c r="C3128" s="79" t="s">
        <v>109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87</v>
      </c>
      <c r="C3129" s="79" t="s">
        <v>110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87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87</v>
      </c>
      <c r="C3131" s="79" t="s">
        <v>99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87</v>
      </c>
      <c r="C3132" s="79" t="s">
        <v>111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87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87</v>
      </c>
      <c r="C3134" s="79" t="s">
        <v>102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87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87</v>
      </c>
      <c r="C3136" s="79" t="s">
        <v>103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87</v>
      </c>
      <c r="C3137" s="79" t="s">
        <v>100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87</v>
      </c>
      <c r="C3138" s="79" t="s">
        <v>196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87</v>
      </c>
      <c r="C3139" s="79" t="s">
        <v>91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87</v>
      </c>
      <c r="C3140" s="79" t="s">
        <v>109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87</v>
      </c>
      <c r="C3141" s="79" t="s">
        <v>110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87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87</v>
      </c>
      <c r="C3143" s="79" t="s">
        <v>99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87</v>
      </c>
      <c r="C3144" s="79" t="s">
        <v>111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87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87</v>
      </c>
      <c r="C3146" s="79" t="s">
        <v>102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87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87</v>
      </c>
      <c r="C3148" s="79" t="s">
        <v>100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87</v>
      </c>
      <c r="C3149" s="79" t="s">
        <v>196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87</v>
      </c>
      <c r="C3150" s="79" t="s">
        <v>91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87</v>
      </c>
      <c r="C3151" s="79" t="s">
        <v>109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87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87</v>
      </c>
      <c r="C3153" s="79" t="s">
        <v>99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87</v>
      </c>
      <c r="C3154" s="79" t="s">
        <v>111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87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87</v>
      </c>
      <c r="C3156" s="79" t="s">
        <v>102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87</v>
      </c>
      <c r="C3157" s="79" t="s">
        <v>100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87</v>
      </c>
      <c r="C3158" s="79" t="s">
        <v>196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87</v>
      </c>
      <c r="C3159" s="79" t="s">
        <v>91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87</v>
      </c>
      <c r="C3160" s="79" t="s">
        <v>109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87</v>
      </c>
      <c r="C3161" s="79" t="s">
        <v>99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87</v>
      </c>
      <c r="C3162" s="79" t="s">
        <v>111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87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87</v>
      </c>
      <c r="C3164" s="79" t="s">
        <v>102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87</v>
      </c>
      <c r="C3165" s="79" t="s">
        <v>100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87</v>
      </c>
      <c r="C3166" s="79" t="s">
        <v>196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87</v>
      </c>
      <c r="C3167" s="79" t="s">
        <v>91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87</v>
      </c>
      <c r="C3168" s="79" t="s">
        <v>109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87</v>
      </c>
      <c r="C3169" s="79" t="s">
        <v>99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87</v>
      </c>
      <c r="C3170" s="79" t="s">
        <v>111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87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87</v>
      </c>
      <c r="C3172" s="79" t="s">
        <v>102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87</v>
      </c>
      <c r="C3173" s="79" t="s">
        <v>196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87</v>
      </c>
      <c r="C3174" s="79" t="s">
        <v>91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87</v>
      </c>
      <c r="C3175" s="79" t="s">
        <v>109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87</v>
      </c>
      <c r="C3176" s="79" t="s">
        <v>99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87</v>
      </c>
      <c r="C3177" s="79" t="s">
        <v>111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87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87</v>
      </c>
      <c r="C3179" s="79" t="s">
        <v>102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87</v>
      </c>
      <c r="C3180" s="79" t="s">
        <v>196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87</v>
      </c>
      <c r="C3181" s="79" t="s">
        <v>91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87</v>
      </c>
      <c r="C3182" s="79" t="s">
        <v>109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87</v>
      </c>
      <c r="C3183" s="79" t="s">
        <v>99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87</v>
      </c>
      <c r="C3184" s="79" t="s">
        <v>111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87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87</v>
      </c>
      <c r="C3186" s="79" t="s">
        <v>102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87</v>
      </c>
      <c r="C3187" s="79" t="s">
        <v>196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87</v>
      </c>
      <c r="C3188" s="79" t="s">
        <v>91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87</v>
      </c>
      <c r="C3189" s="79" t="s">
        <v>109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87</v>
      </c>
      <c r="C3190" s="79" t="s">
        <v>99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87</v>
      </c>
      <c r="C3191" s="79" t="s">
        <v>111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87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87</v>
      </c>
      <c r="C3193" s="79" t="s">
        <v>102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87</v>
      </c>
      <c r="C3194" s="79" t="s">
        <v>196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87</v>
      </c>
      <c r="C3195" s="79" t="s">
        <v>91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87</v>
      </c>
      <c r="C3196" s="79" t="s">
        <v>109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87</v>
      </c>
      <c r="C3197" s="79" t="s">
        <v>99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87</v>
      </c>
      <c r="C3198" s="79" t="s">
        <v>111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87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87</v>
      </c>
      <c r="C3200" s="79" t="s">
        <v>102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87</v>
      </c>
      <c r="C3201" s="79" t="s">
        <v>196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87</v>
      </c>
      <c r="C3202" s="79" t="s">
        <v>91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87</v>
      </c>
      <c r="C3203" s="79" t="s">
        <v>99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87</v>
      </c>
      <c r="C3204" s="79" t="s">
        <v>111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87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87</v>
      </c>
      <c r="C3206" s="79" t="s">
        <v>102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87</v>
      </c>
      <c r="C3207" s="79" t="s">
        <v>196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87</v>
      </c>
      <c r="C3208" s="79" t="s">
        <v>91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87</v>
      </c>
      <c r="C3209" s="79" t="s">
        <v>99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87</v>
      </c>
      <c r="C3210" s="79" t="s">
        <v>111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87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87</v>
      </c>
      <c r="C3212" s="79" t="s">
        <v>102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87</v>
      </c>
      <c r="C3213" s="79" t="s">
        <v>196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87</v>
      </c>
      <c r="C3214" s="79" t="s">
        <v>91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87</v>
      </c>
      <c r="C3215" s="79" t="s">
        <v>99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87</v>
      </c>
      <c r="C3216" s="79" t="s">
        <v>111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87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87</v>
      </c>
      <c r="C3218" s="79" t="s">
        <v>102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87</v>
      </c>
      <c r="C3219" s="79" t="s">
        <v>196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87</v>
      </c>
      <c r="C3220" s="79" t="s">
        <v>91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87</v>
      </c>
      <c r="C3221" s="79" t="s">
        <v>99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87</v>
      </c>
      <c r="C3222" s="79" t="s">
        <v>111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87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87</v>
      </c>
      <c r="C3224" s="79" t="s">
        <v>102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87</v>
      </c>
      <c r="C3225" s="79" t="s">
        <v>196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87</v>
      </c>
      <c r="C3226" s="79" t="s">
        <v>91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87</v>
      </c>
      <c r="C3227" s="79" t="s">
        <v>99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87</v>
      </c>
      <c r="C3228" s="79" t="s">
        <v>111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87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87</v>
      </c>
      <c r="C3230" s="79" t="s">
        <v>102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87</v>
      </c>
      <c r="C3231" s="79" t="s">
        <v>196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87</v>
      </c>
      <c r="C3232" s="79" t="s">
        <v>91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87</v>
      </c>
      <c r="C3233" s="79" t="s">
        <v>99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87</v>
      </c>
      <c r="C3234" s="79" t="s">
        <v>111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87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87</v>
      </c>
      <c r="C3236" s="79" t="s">
        <v>102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87</v>
      </c>
      <c r="C3237" s="79" t="s">
        <v>196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87</v>
      </c>
      <c r="C3238" s="79" t="s">
        <v>91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87</v>
      </c>
      <c r="C3239" s="79" t="s">
        <v>99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87</v>
      </c>
      <c r="C3240" s="79" t="s">
        <v>111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87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87</v>
      </c>
      <c r="C3242" s="79" t="s">
        <v>102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87</v>
      </c>
      <c r="C3243" s="79" t="s">
        <v>196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87</v>
      </c>
      <c r="C3244" s="79" t="s">
        <v>91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87</v>
      </c>
      <c r="C3245" s="79" t="s">
        <v>99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87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87</v>
      </c>
      <c r="C3248" s="79" t="s">
        <v>102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87</v>
      </c>
      <c r="C3249" s="79" t="s">
        <v>196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87</v>
      </c>
      <c r="C3250" s="79" t="s">
        <v>91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87</v>
      </c>
      <c r="C3251" s="79" t="s">
        <v>99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87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87</v>
      </c>
      <c r="C3255" s="79" t="s">
        <v>196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87</v>
      </c>
      <c r="C3256" s="79" t="s">
        <v>91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87</v>
      </c>
      <c r="C3257" s="79" t="s">
        <v>99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87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87</v>
      </c>
      <c r="C3260" s="79" t="s">
        <v>102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87</v>
      </c>
      <c r="C3261" s="79" t="s">
        <v>196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87</v>
      </c>
      <c r="C3262" s="79" t="s">
        <v>91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87</v>
      </c>
      <c r="C3263" s="79" t="s">
        <v>99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87</v>
      </c>
      <c r="C3264" s="79" t="s">
        <v>111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87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87</v>
      </c>
      <c r="C3266" s="79" t="s">
        <v>102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87</v>
      </c>
      <c r="C3267" s="79" t="s">
        <v>196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87</v>
      </c>
      <c r="C3268" s="79" t="s">
        <v>91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87</v>
      </c>
      <c r="C3269" s="79" t="s">
        <v>99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87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87</v>
      </c>
      <c r="C3272" s="79" t="s">
        <v>102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87</v>
      </c>
      <c r="C3273" s="79" t="s">
        <v>91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87</v>
      </c>
      <c r="C3274" s="79" t="s">
        <v>99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87</v>
      </c>
      <c r="C3275" s="79" t="s">
        <v>111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87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87</v>
      </c>
      <c r="C3277" s="79" t="s">
        <v>102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87</v>
      </c>
      <c r="C3278" s="79" t="s">
        <v>91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87</v>
      </c>
      <c r="C3279" s="79" t="s">
        <v>99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87</v>
      </c>
      <c r="C3280" s="79" t="s">
        <v>111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87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87</v>
      </c>
      <c r="C3282" s="79" t="s">
        <v>102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87</v>
      </c>
      <c r="C3283" s="79" t="s">
        <v>91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87</v>
      </c>
      <c r="C3285" s="79" t="s">
        <v>102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87</v>
      </c>
      <c r="C3286" s="79" t="s">
        <v>91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87</v>
      </c>
      <c r="C3287" s="79" t="s">
        <v>99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87</v>
      </c>
      <c r="C3288" s="79" t="s">
        <v>102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87</v>
      </c>
      <c r="C3289" s="79" t="s">
        <v>91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87</v>
      </c>
      <c r="C3290" s="79" t="s">
        <v>99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87</v>
      </c>
      <c r="C3291" s="79" t="s">
        <v>102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87</v>
      </c>
      <c r="C3292" s="79" t="s">
        <v>91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87</v>
      </c>
      <c r="C3293" s="79" t="s">
        <v>99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87</v>
      </c>
      <c r="C3294" s="79" t="s">
        <v>102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87</v>
      </c>
      <c r="C3295" s="79" t="s">
        <v>91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87</v>
      </c>
      <c r="C3296" s="79" t="s">
        <v>99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87</v>
      </c>
      <c r="C3297" s="79" t="s">
        <v>102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87</v>
      </c>
      <c r="C3298" s="79" t="s">
        <v>91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87</v>
      </c>
      <c r="C3299" s="79" t="s">
        <v>99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87</v>
      </c>
      <c r="C3300" s="79" t="s">
        <v>102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87</v>
      </c>
      <c r="C3301" s="79" t="s">
        <v>91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87</v>
      </c>
      <c r="C3302" s="79" t="s">
        <v>99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87</v>
      </c>
      <c r="C3303" s="79" t="s">
        <v>102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87</v>
      </c>
      <c r="C3304" s="79" t="s">
        <v>91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87</v>
      </c>
      <c r="C3305" s="79" t="s">
        <v>99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87</v>
      </c>
      <c r="C3306" s="79" t="s">
        <v>102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87</v>
      </c>
      <c r="C3307" s="79" t="s">
        <v>91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87</v>
      </c>
      <c r="C3308" s="79" t="s">
        <v>99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87</v>
      </c>
      <c r="C3309" s="79" t="s">
        <v>102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87</v>
      </c>
      <c r="C3310" s="79" t="s">
        <v>91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87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87</v>
      </c>
      <c r="C3312" s="79" t="s">
        <v>102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87</v>
      </c>
      <c r="C3313" s="79" t="s">
        <v>91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87</v>
      </c>
      <c r="C3314" s="79" t="s">
        <v>99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87</v>
      </c>
      <c r="C3315" s="79" t="s">
        <v>102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87</v>
      </c>
      <c r="C3316" s="79" t="s">
        <v>91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87</v>
      </c>
      <c r="C3317" s="79" t="s">
        <v>99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87</v>
      </c>
      <c r="C3318" s="79" t="s">
        <v>102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87</v>
      </c>
      <c r="C3319" s="79" t="s">
        <v>91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87</v>
      </c>
      <c r="C3320" s="79" t="s">
        <v>99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87</v>
      </c>
      <c r="C3321" s="79" t="s">
        <v>102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87</v>
      </c>
      <c r="C3322" s="79" t="s">
        <v>91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87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87</v>
      </c>
      <c r="C3324" s="79" t="s">
        <v>102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87</v>
      </c>
      <c r="C3325" s="79" t="s">
        <v>91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87</v>
      </c>
      <c r="C3326" s="79" t="s">
        <v>99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87</v>
      </c>
      <c r="C3327" s="79" t="s">
        <v>102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87</v>
      </c>
      <c r="C3328" s="79" t="s">
        <v>91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87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87</v>
      </c>
      <c r="C3330" s="79" t="s">
        <v>102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87</v>
      </c>
      <c r="C3331" s="79" t="s">
        <v>91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87</v>
      </c>
      <c r="C3332" s="79" t="s">
        <v>99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87</v>
      </c>
      <c r="C3333" s="79" t="s">
        <v>102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87</v>
      </c>
      <c r="C3334" s="79" t="s">
        <v>91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87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87</v>
      </c>
      <c r="C3337" s="79" t="s">
        <v>91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87</v>
      </c>
      <c r="C3338" s="79" t="s">
        <v>99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87</v>
      </c>
      <c r="C3339" s="79" t="s">
        <v>102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87</v>
      </c>
      <c r="C3340" s="79" t="s">
        <v>91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87</v>
      </c>
      <c r="C3341" s="79" t="s">
        <v>99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87</v>
      </c>
      <c r="C3342" s="79" t="s">
        <v>102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87</v>
      </c>
      <c r="C3343" s="79" t="s">
        <v>91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87</v>
      </c>
      <c r="C3344" s="79" t="s">
        <v>99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87</v>
      </c>
      <c r="C3345" s="79" t="s">
        <v>102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87</v>
      </c>
      <c r="C3346" s="79" t="s">
        <v>91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87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87</v>
      </c>
      <c r="C3348" s="79" t="s">
        <v>102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87</v>
      </c>
      <c r="C3349" s="79" t="s">
        <v>91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87</v>
      </c>
      <c r="C3350" s="79" t="s">
        <v>99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87</v>
      </c>
      <c r="C3351" s="79" t="s">
        <v>102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87</v>
      </c>
      <c r="C3352" s="79" t="s">
        <v>91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87</v>
      </c>
      <c r="C3353" s="79" t="s">
        <v>99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87</v>
      </c>
      <c r="C3354" s="79" t="s">
        <v>102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87</v>
      </c>
      <c r="C3355" s="79" t="s">
        <v>91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87</v>
      </c>
      <c r="C3356" s="79" t="s">
        <v>99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87</v>
      </c>
      <c r="C3387" s="79" t="s">
        <v>91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87</v>
      </c>
      <c r="C3388" s="79" t="s">
        <v>99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87</v>
      </c>
      <c r="C3389" s="79" t="s">
        <v>91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87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87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87</v>
      </c>
      <c r="C3393" s="79" t="s">
        <v>91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87</v>
      </c>
      <c r="C3394" s="79" t="s">
        <v>99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87</v>
      </c>
      <c r="C3395" s="79" t="s">
        <v>91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87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87</v>
      </c>
      <c r="C3399" s="79" t="s">
        <v>91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87</v>
      </c>
      <c r="C3400" s="79" t="s">
        <v>99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87</v>
      </c>
      <c r="C3401" s="79" t="s">
        <v>91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87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87</v>
      </c>
      <c r="C3405" s="79" t="s">
        <v>91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87</v>
      </c>
      <c r="C3406" s="79" t="s">
        <v>99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87</v>
      </c>
      <c r="C3407" s="79" t="s">
        <v>91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87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87</v>
      </c>
      <c r="C3411" s="79" t="s">
        <v>91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87</v>
      </c>
      <c r="C3412" s="79" t="s">
        <v>99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87</v>
      </c>
      <c r="C3413" s="79" t="s">
        <v>91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87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87</v>
      </c>
      <c r="C3417" s="79" t="s">
        <v>91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87</v>
      </c>
      <c r="C3418" s="79" t="s">
        <v>99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87</v>
      </c>
      <c r="C3419" s="79" t="s">
        <v>91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87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87</v>
      </c>
      <c r="C3423" s="79" t="s">
        <v>91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87</v>
      </c>
      <c r="C3424" s="79" t="s">
        <v>99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87</v>
      </c>
      <c r="C3425" s="79" t="s">
        <v>91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87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87</v>
      </c>
      <c r="C3429" s="79" t="s">
        <v>91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87</v>
      </c>
      <c r="C3430" s="79" t="s">
        <v>99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87</v>
      </c>
      <c r="C3431" s="79" t="s">
        <v>91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87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87</v>
      </c>
      <c r="C3435" s="79" t="s">
        <v>91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87</v>
      </c>
      <c r="C3436" s="79" t="s">
        <v>99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87</v>
      </c>
      <c r="C3437" s="79" t="s">
        <v>91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87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87</v>
      </c>
      <c r="C3441" s="79" t="s">
        <v>91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87</v>
      </c>
      <c r="C3442" s="79" t="s">
        <v>99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87</v>
      </c>
      <c r="C3443" s="79" t="s">
        <v>91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87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87</v>
      </c>
      <c r="C3447" s="79" t="s">
        <v>91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87</v>
      </c>
      <c r="C3448" s="79" t="s">
        <v>99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87</v>
      </c>
      <c r="C3449" s="79" t="s">
        <v>91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87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87</v>
      </c>
      <c r="C3453" s="79" t="s">
        <v>91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87</v>
      </c>
      <c r="C3454" s="79" t="s">
        <v>99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87</v>
      </c>
      <c r="C3455" s="79" t="s">
        <v>91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87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87</v>
      </c>
      <c r="C3459" s="79" t="s">
        <v>91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87</v>
      </c>
      <c r="C3460" s="79" t="s">
        <v>99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87</v>
      </c>
      <c r="C3461" s="79" t="s">
        <v>91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87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87</v>
      </c>
      <c r="C3465" s="79" t="s">
        <v>91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87</v>
      </c>
      <c r="C3466" s="79" t="s">
        <v>99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87</v>
      </c>
      <c r="C3467" s="79" t="s">
        <v>91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87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87</v>
      </c>
      <c r="C3471" s="79" t="s">
        <v>91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87</v>
      </c>
      <c r="C3472" s="79" t="s">
        <v>99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87</v>
      </c>
      <c r="C3473" s="79" t="s">
        <v>91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87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87</v>
      </c>
      <c r="C3477" s="79" t="s">
        <v>91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87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87</v>
      </c>
      <c r="C3479" s="79" t="s">
        <v>91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87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87</v>
      </c>
      <c r="C3482" s="79" t="s">
        <v>99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87</v>
      </c>
      <c r="C3483" s="79" t="s">
        <v>91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87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87</v>
      </c>
      <c r="C3485" s="79" t="s">
        <v>91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87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87</v>
      </c>
      <c r="C3489" s="79" t="s">
        <v>91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87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87</v>
      </c>
      <c r="C3491" s="79" t="s">
        <v>91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87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87</v>
      </c>
      <c r="C3495" s="79" t="s">
        <v>91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87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87</v>
      </c>
      <c r="C3497" s="79" t="s">
        <v>91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87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87</v>
      </c>
      <c r="C3501" s="79" t="s">
        <v>91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87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87</v>
      </c>
      <c r="C3503" s="79" t="s">
        <v>91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87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87</v>
      </c>
      <c r="C3507" s="79" t="s">
        <v>91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87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87</v>
      </c>
      <c r="C3509" s="79" t="s">
        <v>91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87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87</v>
      </c>
      <c r="C3513" s="79" t="s">
        <v>91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87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87</v>
      </c>
      <c r="C3515" s="79" t="s">
        <v>91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87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87</v>
      </c>
      <c r="C3519" s="79" t="s">
        <v>91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87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87</v>
      </c>
      <c r="C3521" s="79" t="s">
        <v>91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87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87</v>
      </c>
      <c r="C3525" s="79" t="s">
        <v>91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87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87</v>
      </c>
      <c r="C3527" s="79" t="s">
        <v>91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87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87</v>
      </c>
      <c r="C3531" s="79" t="s">
        <v>91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87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87</v>
      </c>
      <c r="C3533" s="79" t="s">
        <v>91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87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168</v>
      </c>
      <c r="C3553" s="79" t="s">
        <v>181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168</v>
      </c>
      <c r="C3554" s="79" t="s">
        <v>176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168</v>
      </c>
      <c r="C3555" s="79" t="s">
        <v>130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168</v>
      </c>
      <c r="C3556" s="79" t="s">
        <v>137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168</v>
      </c>
      <c r="C3557" s="79" t="s">
        <v>177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168</v>
      </c>
      <c r="C3558" s="79" t="s">
        <v>127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168</v>
      </c>
      <c r="C3559" s="79" t="s">
        <v>182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168</v>
      </c>
      <c r="C3560" s="79" t="s">
        <v>181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168</v>
      </c>
      <c r="C3561" s="79" t="s">
        <v>176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168</v>
      </c>
      <c r="C3562" s="79" t="s">
        <v>130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168</v>
      </c>
      <c r="C3563" s="79" t="s">
        <v>137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168</v>
      </c>
      <c r="C3564" s="79" t="s">
        <v>177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168</v>
      </c>
      <c r="C3565" s="79" t="s">
        <v>127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168</v>
      </c>
      <c r="C3566" s="79" t="s">
        <v>182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168</v>
      </c>
      <c r="C3567" s="79" t="s">
        <v>181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168</v>
      </c>
      <c r="C3568" s="79" t="s">
        <v>176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168</v>
      </c>
      <c r="C3569" s="79" t="s">
        <v>130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168</v>
      </c>
      <c r="C3570" s="79" t="s">
        <v>137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168</v>
      </c>
      <c r="C3571" s="79" t="s">
        <v>177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168</v>
      </c>
      <c r="C3572" s="79" t="s">
        <v>127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168</v>
      </c>
      <c r="C3573" s="79" t="s">
        <v>182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168</v>
      </c>
      <c r="C3574" s="79" t="s">
        <v>181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168</v>
      </c>
      <c r="C3575" s="79" t="s">
        <v>176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168</v>
      </c>
      <c r="C3576" s="79" t="s">
        <v>130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168</v>
      </c>
      <c r="C3577" s="79" t="s">
        <v>137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168</v>
      </c>
      <c r="C3578" s="79" t="s">
        <v>177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168</v>
      </c>
      <c r="C3579" s="79" t="s">
        <v>127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168</v>
      </c>
      <c r="C3580" s="79" t="s">
        <v>182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168</v>
      </c>
      <c r="C3581" s="79" t="s">
        <v>181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168</v>
      </c>
      <c r="C3582" s="79" t="s">
        <v>176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168</v>
      </c>
      <c r="C3583" s="79" t="s">
        <v>130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168</v>
      </c>
      <c r="C3584" s="79" t="s">
        <v>137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168</v>
      </c>
      <c r="C3585" s="79" t="s">
        <v>177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168</v>
      </c>
      <c r="C3586" s="79" t="s">
        <v>127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168</v>
      </c>
      <c r="C3587" s="79" t="s">
        <v>182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168</v>
      </c>
      <c r="C3588" s="79" t="s">
        <v>181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168</v>
      </c>
      <c r="C3589" s="79" t="s">
        <v>176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168</v>
      </c>
      <c r="C3590" s="79" t="s">
        <v>130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168</v>
      </c>
      <c r="C3591" s="79" t="s">
        <v>137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168</v>
      </c>
      <c r="C3592" s="79" t="s">
        <v>177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168</v>
      </c>
      <c r="C3593" s="79" t="s">
        <v>127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168</v>
      </c>
      <c r="C3594" s="79" t="s">
        <v>182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156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156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156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156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156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156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156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156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156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156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156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156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83</v>
      </c>
      <c r="C3607" s="79" t="s">
        <v>72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1IF-ELPO/SJ</v>
      </c>
    </row>
    <row r="3608" spans="1:8">
      <c r="A3608" s="80">
        <v>37165</v>
      </c>
      <c r="B3608" s="79" t="s">
        <v>83</v>
      </c>
      <c r="C3608" s="79" t="s">
        <v>75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1NGI-SOBDR-PG&amp;E</v>
      </c>
    </row>
    <row r="3609" spans="1:8">
      <c r="A3609" s="80">
        <v>37165</v>
      </c>
      <c r="B3609" s="79" t="s">
        <v>83</v>
      </c>
      <c r="C3609" s="79" t="s">
        <v>46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1NGI-SOCAL</v>
      </c>
    </row>
    <row r="3610" spans="1:8">
      <c r="A3610" s="80">
        <v>37196</v>
      </c>
      <c r="B3610" s="79" t="s">
        <v>83</v>
      </c>
      <c r="C3610" s="79" t="s">
        <v>92</v>
      </c>
      <c r="D3610" s="85">
        <v>1649181.9509999999</v>
      </c>
      <c r="E3610" s="85">
        <v>-164918.19510000001</v>
      </c>
      <c r="F3610" s="210">
        <f t="shared" si="168"/>
        <v>2</v>
      </c>
      <c r="G3610" s="79" t="str">
        <f t="shared" si="169"/>
        <v>D</v>
      </c>
      <c r="H3610" s="79" t="str">
        <f t="shared" si="170"/>
        <v>2IF-ELPO/PERMIAN</v>
      </c>
    </row>
    <row r="3611" spans="1:8">
      <c r="A3611" s="80">
        <v>37196</v>
      </c>
      <c r="B3611" s="79" t="s">
        <v>83</v>
      </c>
      <c r="C3611" s="79" t="s">
        <v>72</v>
      </c>
      <c r="D3611" s="85">
        <v>4797620.2208000002</v>
      </c>
      <c r="E3611" s="85">
        <v>-479762.02208000002</v>
      </c>
      <c r="F3611" s="210">
        <f t="shared" si="168"/>
        <v>2</v>
      </c>
      <c r="G3611" s="79" t="str">
        <f t="shared" si="169"/>
        <v>D</v>
      </c>
      <c r="H3611" s="79" t="str">
        <f t="shared" si="170"/>
        <v>2IF-ELPO/SJ</v>
      </c>
    </row>
    <row r="3612" spans="1:8">
      <c r="A3612" s="80">
        <v>37196</v>
      </c>
      <c r="B3612" s="79" t="s">
        <v>83</v>
      </c>
      <c r="C3612" s="79" t="s">
        <v>95</v>
      </c>
      <c r="D3612" s="85">
        <v>-1199405.0552000001</v>
      </c>
      <c r="E3612" s="85">
        <v>119940.50552000001</v>
      </c>
      <c r="F3612" s="210">
        <f t="shared" si="168"/>
        <v>2</v>
      </c>
      <c r="G3612" s="79" t="str">
        <f t="shared" si="169"/>
        <v>D</v>
      </c>
      <c r="H3612" s="79" t="str">
        <f t="shared" si="170"/>
        <v>2IF-NTHWST/CANBR</v>
      </c>
    </row>
    <row r="3613" spans="1:8">
      <c r="A3613" s="80">
        <v>37196</v>
      </c>
      <c r="B3613" s="79" t="s">
        <v>83</v>
      </c>
      <c r="C3613" s="79" t="s">
        <v>68</v>
      </c>
      <c r="D3613" s="85">
        <v>-1649181.9509000001</v>
      </c>
      <c r="E3613" s="85">
        <v>16491.819509000001</v>
      </c>
      <c r="F3613" s="210">
        <f t="shared" si="168"/>
        <v>2</v>
      </c>
      <c r="G3613" s="79" t="str">
        <f t="shared" si="169"/>
        <v>D</v>
      </c>
      <c r="H3613" s="79" t="str">
        <f t="shared" si="170"/>
        <v>2NGI-MALIN</v>
      </c>
    </row>
    <row r="3614" spans="1:8">
      <c r="A3614" s="80">
        <v>37196</v>
      </c>
      <c r="B3614" s="79" t="s">
        <v>83</v>
      </c>
      <c r="C3614" s="79" t="s">
        <v>74</v>
      </c>
      <c r="D3614" s="85">
        <v>-5322359.9324000003</v>
      </c>
      <c r="E3614" s="85">
        <v>0</v>
      </c>
      <c r="F3614" s="210">
        <f t="shared" si="168"/>
        <v>2</v>
      </c>
      <c r="G3614" s="79" t="str">
        <f t="shared" si="169"/>
        <v>D</v>
      </c>
      <c r="H3614" s="79" t="str">
        <f t="shared" si="170"/>
        <v>2NGI-PGE/CG</v>
      </c>
    </row>
    <row r="3615" spans="1:8">
      <c r="A3615" s="80">
        <v>37196</v>
      </c>
      <c r="B3615" s="79" t="s">
        <v>83</v>
      </c>
      <c r="C3615" s="79" t="s">
        <v>75</v>
      </c>
      <c r="D3615" s="85">
        <v>-1E-4</v>
      </c>
      <c r="E3615" s="85">
        <v>0</v>
      </c>
      <c r="F3615" s="210">
        <f t="shared" si="168"/>
        <v>2</v>
      </c>
      <c r="G3615" s="79" t="str">
        <f t="shared" si="169"/>
        <v>D</v>
      </c>
      <c r="H3615" s="79" t="str">
        <f t="shared" si="170"/>
        <v>2NGI-SOBDR-PG&amp;E</v>
      </c>
    </row>
    <row r="3616" spans="1:8">
      <c r="A3616" s="80">
        <v>37196</v>
      </c>
      <c r="B3616" s="79" t="s">
        <v>83</v>
      </c>
      <c r="C3616" s="79" t="s">
        <v>46</v>
      </c>
      <c r="D3616" s="85">
        <v>-749628.15949999995</v>
      </c>
      <c r="E3616" s="85">
        <v>74962.815950000004</v>
      </c>
      <c r="F3616" s="210">
        <f t="shared" si="168"/>
        <v>2</v>
      </c>
      <c r="G3616" s="79" t="str">
        <f t="shared" si="169"/>
        <v>D</v>
      </c>
      <c r="H3616" s="79" t="str">
        <f t="shared" si="170"/>
        <v>2NGI-SOCAL</v>
      </c>
    </row>
    <row r="3617" spans="1:8">
      <c r="A3617" s="80">
        <v>37226</v>
      </c>
      <c r="B3617" s="79" t="s">
        <v>83</v>
      </c>
      <c r="C3617" s="79" t="s">
        <v>92</v>
      </c>
      <c r="D3617" s="85">
        <v>1546197.7515</v>
      </c>
      <c r="E3617" s="85">
        <v>-154619.77515</v>
      </c>
      <c r="F3617" s="210">
        <f t="shared" si="168"/>
        <v>3</v>
      </c>
      <c r="G3617" s="79" t="str">
        <f t="shared" si="169"/>
        <v>D</v>
      </c>
      <c r="H3617" s="79" t="str">
        <f t="shared" si="170"/>
        <v>3IF-ELPO/PERMIAN</v>
      </c>
    </row>
    <row r="3618" spans="1:8">
      <c r="A3618" s="80">
        <v>37226</v>
      </c>
      <c r="B3618" s="79" t="s">
        <v>83</v>
      </c>
      <c r="C3618" s="79" t="s">
        <v>72</v>
      </c>
      <c r="D3618" s="85">
        <v>4947832.8048999999</v>
      </c>
      <c r="E3618" s="85">
        <v>-494783.28048999998</v>
      </c>
      <c r="F3618" s="210">
        <f t="shared" si="168"/>
        <v>3</v>
      </c>
      <c r="G3618" s="79" t="str">
        <f t="shared" si="169"/>
        <v>D</v>
      </c>
      <c r="H3618" s="79" t="str">
        <f t="shared" si="170"/>
        <v>3IF-ELPO/SJ</v>
      </c>
    </row>
    <row r="3619" spans="1:8">
      <c r="A3619" s="80">
        <v>37226</v>
      </c>
      <c r="B3619" s="79" t="s">
        <v>83</v>
      </c>
      <c r="C3619" s="79" t="s">
        <v>95</v>
      </c>
      <c r="D3619" s="85">
        <v>-1236958.2016</v>
      </c>
      <c r="E3619" s="85">
        <v>123695.82016</v>
      </c>
      <c r="F3619" s="210">
        <f t="shared" si="168"/>
        <v>3</v>
      </c>
      <c r="G3619" s="79" t="str">
        <f t="shared" si="169"/>
        <v>D</v>
      </c>
      <c r="H3619" s="79" t="str">
        <f t="shared" si="170"/>
        <v>3IF-NTHWST/CANBR</v>
      </c>
    </row>
    <row r="3620" spans="1:8">
      <c r="A3620" s="80">
        <v>37226</v>
      </c>
      <c r="B3620" s="79" t="s">
        <v>83</v>
      </c>
      <c r="C3620" s="79" t="s">
        <v>68</v>
      </c>
      <c r="D3620" s="85">
        <v>-1700817.5271000001</v>
      </c>
      <c r="E3620" s="85">
        <v>17008.175271</v>
      </c>
      <c r="F3620" s="210">
        <f t="shared" si="168"/>
        <v>3</v>
      </c>
      <c r="G3620" s="79" t="str">
        <f t="shared" si="169"/>
        <v>D</v>
      </c>
      <c r="H3620" s="79" t="str">
        <f t="shared" si="170"/>
        <v>3NGI-MALIN</v>
      </c>
    </row>
    <row r="3621" spans="1:8">
      <c r="A3621" s="80">
        <v>37226</v>
      </c>
      <c r="B3621" s="79" t="s">
        <v>83</v>
      </c>
      <c r="C3621" s="79" t="s">
        <v>74</v>
      </c>
      <c r="D3621" s="85">
        <v>-5489002.0192999998</v>
      </c>
      <c r="E3621" s="85">
        <v>0</v>
      </c>
      <c r="F3621" s="210">
        <f t="shared" si="168"/>
        <v>3</v>
      </c>
      <c r="G3621" s="79" t="str">
        <f t="shared" si="169"/>
        <v>D</v>
      </c>
      <c r="H3621" s="79" t="str">
        <f t="shared" si="170"/>
        <v>3NGI-PGE/CG</v>
      </c>
    </row>
    <row r="3622" spans="1:8">
      <c r="A3622" s="80">
        <v>37226</v>
      </c>
      <c r="B3622" s="79" t="s">
        <v>83</v>
      </c>
      <c r="C3622" s="79" t="s">
        <v>75</v>
      </c>
      <c r="D3622" s="85">
        <v>0</v>
      </c>
      <c r="E3622" s="85">
        <v>0</v>
      </c>
      <c r="F3622" s="210">
        <f t="shared" si="168"/>
        <v>3</v>
      </c>
      <c r="G3622" s="79" t="str">
        <f t="shared" si="169"/>
        <v>D</v>
      </c>
      <c r="H3622" s="79" t="str">
        <f t="shared" si="170"/>
        <v>3NGI-SOBDR-PG&amp;E</v>
      </c>
    </row>
    <row r="3623" spans="1:8">
      <c r="A3623" s="80">
        <v>37226</v>
      </c>
      <c r="B3623" s="79" t="s">
        <v>83</v>
      </c>
      <c r="C3623" s="79" t="s">
        <v>46</v>
      </c>
      <c r="D3623" s="85">
        <v>-773098.87580000004</v>
      </c>
      <c r="E3623" s="85">
        <v>77309.887579999995</v>
      </c>
      <c r="F3623" s="210">
        <f t="shared" si="168"/>
        <v>3</v>
      </c>
      <c r="G3623" s="79" t="str">
        <f t="shared" si="169"/>
        <v>D</v>
      </c>
      <c r="H3623" s="79" t="str">
        <f t="shared" si="170"/>
        <v>3NGI-SOCAL</v>
      </c>
    </row>
    <row r="3624" spans="1:8">
      <c r="A3624" s="80">
        <v>37257</v>
      </c>
      <c r="B3624" s="79" t="s">
        <v>83</v>
      </c>
      <c r="C3624" s="79" t="s">
        <v>92</v>
      </c>
      <c r="D3624" s="85">
        <v>1543197.5469</v>
      </c>
      <c r="E3624" s="85">
        <v>-154319.75469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37257</v>
      </c>
      <c r="B3625" s="79" t="s">
        <v>83</v>
      </c>
      <c r="C3625" s="79" t="s">
        <v>72</v>
      </c>
      <c r="D3625" s="85">
        <v>4938232.1503999997</v>
      </c>
      <c r="E3625" s="85">
        <v>-493823.21503999998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37257</v>
      </c>
      <c r="B3626" s="79" t="s">
        <v>83</v>
      </c>
      <c r="C3626" s="79" t="s">
        <v>95</v>
      </c>
      <c r="D3626" s="85">
        <v>-1234558.0375999999</v>
      </c>
      <c r="E3626" s="85">
        <v>123455.80376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3IF-NTHWST/CANBR</v>
      </c>
    </row>
    <row r="3627" spans="1:8">
      <c r="A3627" s="80">
        <v>37257</v>
      </c>
      <c r="B3627" s="79" t="s">
        <v>83</v>
      </c>
      <c r="C3627" s="79" t="s">
        <v>68</v>
      </c>
      <c r="D3627" s="85">
        <v>-1697517.3018</v>
      </c>
      <c r="E3627" s="85">
        <v>16975.173018000001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3NGI-MALIN</v>
      </c>
    </row>
    <row r="3628" spans="1:8">
      <c r="A3628" s="80">
        <v>37257</v>
      </c>
      <c r="B3628" s="79" t="s">
        <v>83</v>
      </c>
      <c r="C3628" s="79" t="s">
        <v>74</v>
      </c>
      <c r="D3628" s="85">
        <v>-5478351.2920000004</v>
      </c>
      <c r="E3628" s="85">
        <v>0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3NGI-PGE/CG</v>
      </c>
    </row>
    <row r="3629" spans="1:8">
      <c r="A3629" s="80">
        <v>37257</v>
      </c>
      <c r="B3629" s="79" t="s">
        <v>83</v>
      </c>
      <c r="C3629" s="79" t="s">
        <v>75</v>
      </c>
      <c r="D3629" s="85">
        <v>0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3NGI-SOBDR-PG&amp;E</v>
      </c>
    </row>
    <row r="3630" spans="1:8">
      <c r="A3630" s="80">
        <v>37257</v>
      </c>
      <c r="B3630" s="79" t="s">
        <v>83</v>
      </c>
      <c r="C3630" s="79" t="s">
        <v>46</v>
      </c>
      <c r="D3630" s="85">
        <v>-462959.26410000003</v>
      </c>
      <c r="E3630" s="85">
        <v>46295.92641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37288</v>
      </c>
      <c r="B3631" s="79" t="s">
        <v>83</v>
      </c>
      <c r="C3631" s="79" t="s">
        <v>92</v>
      </c>
      <c r="D3631" s="85">
        <v>1391142.9476000001</v>
      </c>
      <c r="E3631" s="85">
        <v>-139114.29475999999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37288</v>
      </c>
      <c r="B3632" s="79" t="s">
        <v>83</v>
      </c>
      <c r="C3632" s="79" t="s">
        <v>72</v>
      </c>
      <c r="D3632" s="85">
        <v>4451657.4320999999</v>
      </c>
      <c r="E3632" s="85">
        <v>-445165.74320999999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37288</v>
      </c>
      <c r="B3633" s="79" t="s">
        <v>83</v>
      </c>
      <c r="C3633" s="79" t="s">
        <v>95</v>
      </c>
      <c r="D3633" s="85">
        <v>-1112914.3584</v>
      </c>
      <c r="E3633" s="85">
        <v>111291.43584000001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3IF-NTHWST/CANBR</v>
      </c>
    </row>
    <row r="3634" spans="1:8">
      <c r="A3634" s="80">
        <v>37288</v>
      </c>
      <c r="B3634" s="79" t="s">
        <v>83</v>
      </c>
      <c r="C3634" s="79" t="s">
        <v>68</v>
      </c>
      <c r="D3634" s="85">
        <v>-1530257.2426</v>
      </c>
      <c r="E3634" s="85">
        <v>15302.572426000001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3NGI-MALIN</v>
      </c>
    </row>
    <row r="3635" spans="1:8">
      <c r="A3635" s="80">
        <v>37288</v>
      </c>
      <c r="B3635" s="79" t="s">
        <v>83</v>
      </c>
      <c r="C3635" s="79" t="s">
        <v>74</v>
      </c>
      <c r="D3635" s="85">
        <v>-4938557.4650999997</v>
      </c>
      <c r="E3635" s="85">
        <v>0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3NGI-PGE/CG</v>
      </c>
    </row>
    <row r="3636" spans="1:8">
      <c r="A3636" s="80">
        <v>37288</v>
      </c>
      <c r="B3636" s="79" t="s">
        <v>83</v>
      </c>
      <c r="C3636" s="79" t="s">
        <v>75</v>
      </c>
      <c r="D3636" s="85">
        <v>0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3NGI-SOBDR-PG&amp;E</v>
      </c>
    </row>
    <row r="3637" spans="1:8">
      <c r="A3637" s="80">
        <v>37288</v>
      </c>
      <c r="B3637" s="79" t="s">
        <v>83</v>
      </c>
      <c r="C3637" s="79" t="s">
        <v>46</v>
      </c>
      <c r="D3637" s="85">
        <v>-417342.88429999998</v>
      </c>
      <c r="E3637" s="85">
        <v>41734.288430000001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37316</v>
      </c>
      <c r="B3638" s="79" t="s">
        <v>83</v>
      </c>
      <c r="C3638" s="79" t="s">
        <v>92</v>
      </c>
      <c r="D3638" s="85">
        <v>1537709.4395999999</v>
      </c>
      <c r="E3638" s="85">
        <v>-153770.94396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37316</v>
      </c>
      <c r="B3639" s="79" t="s">
        <v>83</v>
      </c>
      <c r="C3639" s="79" t="s">
        <v>72</v>
      </c>
      <c r="D3639" s="85">
        <v>4920670.2066000002</v>
      </c>
      <c r="E3639" s="85">
        <v>-492067.02065999998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37316</v>
      </c>
      <c r="B3640" s="79" t="s">
        <v>83</v>
      </c>
      <c r="C3640" s="79" t="s">
        <v>95</v>
      </c>
      <c r="D3640" s="85">
        <v>-1230167.5519999999</v>
      </c>
      <c r="E3640" s="85">
        <v>123016.7552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3IF-NTHWST/CANBR</v>
      </c>
    </row>
    <row r="3641" spans="1:8">
      <c r="A3641" s="80">
        <v>37316</v>
      </c>
      <c r="B3641" s="79" t="s">
        <v>83</v>
      </c>
      <c r="C3641" s="79" t="s">
        <v>68</v>
      </c>
      <c r="D3641" s="85">
        <v>-1691480.3838</v>
      </c>
      <c r="E3641" s="85">
        <v>16914.803838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3NGI-MALIN</v>
      </c>
    </row>
    <row r="3642" spans="1:8">
      <c r="A3642" s="80">
        <v>37316</v>
      </c>
      <c r="B3642" s="79" t="s">
        <v>83</v>
      </c>
      <c r="C3642" s="79" t="s">
        <v>74</v>
      </c>
      <c r="D3642" s="85">
        <v>-5458868.5116999997</v>
      </c>
      <c r="E3642" s="85">
        <v>0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3NGI-PGE/CG</v>
      </c>
    </row>
    <row r="3643" spans="1:8">
      <c r="A3643" s="80">
        <v>37316</v>
      </c>
      <c r="B3643" s="79" t="s">
        <v>83</v>
      </c>
      <c r="C3643" s="79" t="s">
        <v>75</v>
      </c>
      <c r="D3643" s="85">
        <v>-1E-4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3NGI-SOBDR-PG&amp;E</v>
      </c>
    </row>
    <row r="3644" spans="1:8">
      <c r="A3644" s="80">
        <v>37316</v>
      </c>
      <c r="B3644" s="79" t="s">
        <v>83</v>
      </c>
      <c r="C3644" s="79" t="s">
        <v>46</v>
      </c>
      <c r="D3644" s="85">
        <v>-461312.83199999999</v>
      </c>
      <c r="E3644" s="85">
        <v>46131.283199999998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37347</v>
      </c>
      <c r="B3645" s="79" t="s">
        <v>83</v>
      </c>
      <c r="C3645" s="79" t="s">
        <v>92</v>
      </c>
      <c r="D3645" s="85">
        <v>-1087219.1865999999</v>
      </c>
      <c r="E3645" s="85">
        <v>108721.91866</v>
      </c>
      <c r="F3645" s="210">
        <f t="shared" si="168"/>
        <v>4</v>
      </c>
      <c r="G3645" s="79" t="str">
        <f t="shared" si="169"/>
        <v>D</v>
      </c>
      <c r="H3645" s="79" t="str">
        <f t="shared" si="170"/>
        <v>4IF-ELPO/PERMIAN</v>
      </c>
    </row>
    <row r="3646" spans="1:8">
      <c r="A3646" s="80">
        <v>37347</v>
      </c>
      <c r="B3646" s="79" t="s">
        <v>83</v>
      </c>
      <c r="C3646" s="79" t="s">
        <v>72</v>
      </c>
      <c r="D3646" s="85">
        <v>-2439634.9663</v>
      </c>
      <c r="E3646" s="85">
        <v>243963.49663000001</v>
      </c>
      <c r="F3646" s="210">
        <f t="shared" si="168"/>
        <v>4</v>
      </c>
      <c r="G3646" s="79" t="str">
        <f t="shared" si="169"/>
        <v>D</v>
      </c>
      <c r="H3646" s="79" t="str">
        <f t="shared" si="170"/>
        <v>4IF-ELPO/SJ</v>
      </c>
    </row>
    <row r="3647" spans="1:8">
      <c r="A3647" s="80">
        <v>37347</v>
      </c>
      <c r="B3647" s="79" t="s">
        <v>83</v>
      </c>
      <c r="C3647" s="79" t="s">
        <v>68</v>
      </c>
      <c r="D3647" s="85">
        <v>-4308057.0061999997</v>
      </c>
      <c r="E3647" s="85">
        <v>43080.570061999999</v>
      </c>
      <c r="F3647" s="210">
        <f t="shared" si="168"/>
        <v>4</v>
      </c>
      <c r="G3647" s="79" t="str">
        <f t="shared" si="169"/>
        <v>D</v>
      </c>
      <c r="H3647" s="79" t="str">
        <f t="shared" si="170"/>
        <v>4NGI-MALIN</v>
      </c>
    </row>
    <row r="3648" spans="1:8">
      <c r="A3648" s="80">
        <v>37347</v>
      </c>
      <c r="B3648" s="79" t="s">
        <v>83</v>
      </c>
      <c r="C3648" s="79" t="s">
        <v>74</v>
      </c>
      <c r="D3648" s="85">
        <v>-3176829.3487</v>
      </c>
      <c r="E3648" s="85">
        <v>0</v>
      </c>
      <c r="F3648" s="210">
        <f t="shared" si="168"/>
        <v>4</v>
      </c>
      <c r="G3648" s="79" t="str">
        <f t="shared" si="169"/>
        <v>D</v>
      </c>
      <c r="H3648" s="79" t="str">
        <f t="shared" si="170"/>
        <v>4NGI-PGE/CG</v>
      </c>
    </row>
    <row r="3649" spans="1:8">
      <c r="A3649" s="80">
        <v>37347</v>
      </c>
      <c r="B3649" s="79" t="s">
        <v>83</v>
      </c>
      <c r="C3649" s="79" t="s">
        <v>75</v>
      </c>
      <c r="D3649" s="85">
        <v>6751151.0541000003</v>
      </c>
      <c r="E3649" s="85">
        <v>0</v>
      </c>
      <c r="F3649" s="210">
        <f t="shared" si="168"/>
        <v>4</v>
      </c>
      <c r="G3649" s="79" t="str">
        <f t="shared" si="169"/>
        <v>D</v>
      </c>
      <c r="H3649" s="79" t="str">
        <f t="shared" si="170"/>
        <v>4NGI-SOBDR-PG&amp;E</v>
      </c>
    </row>
    <row r="3650" spans="1:8">
      <c r="A3650" s="80">
        <v>37347</v>
      </c>
      <c r="B3650" s="79" t="s">
        <v>83</v>
      </c>
      <c r="C3650" s="79" t="s">
        <v>46</v>
      </c>
      <c r="D3650" s="85">
        <v>-1640307.8317</v>
      </c>
      <c r="E3650" s="85">
        <v>164030.78317000001</v>
      </c>
      <c r="F3650" s="210">
        <f t="shared" si="168"/>
        <v>4</v>
      </c>
      <c r="G3650" s="79" t="str">
        <f t="shared" si="169"/>
        <v>D</v>
      </c>
      <c r="H3650" s="79" t="str">
        <f t="shared" si="170"/>
        <v>4NGI-SOCAL</v>
      </c>
    </row>
    <row r="3651" spans="1:8">
      <c r="A3651" s="80">
        <v>37377</v>
      </c>
      <c r="B3651" s="79" t="s">
        <v>83</v>
      </c>
      <c r="C3651" s="79" t="s">
        <v>92</v>
      </c>
      <c r="D3651" s="85">
        <v>-1121386.6407999999</v>
      </c>
      <c r="E3651" s="85">
        <v>112138.66408</v>
      </c>
      <c r="F3651" s="210">
        <f t="shared" ref="F3651:F3714" si="171">IF(REF_DT&lt;=LastDay,INDEX(IntraMonth_Buckets,MATCH($A3651,IntraSumMonths,0),1),INDEX(BucketTable,MATCH($A3651,SumMonths,0),1))</f>
        <v>4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4IF-ELPO/PERMIAN</v>
      </c>
    </row>
    <row r="3652" spans="1:8">
      <c r="A3652" s="80">
        <v>37377</v>
      </c>
      <c r="B3652" s="79" t="s">
        <v>83</v>
      </c>
      <c r="C3652" s="79" t="s">
        <v>72</v>
      </c>
      <c r="D3652" s="85">
        <v>-2444050.8742999998</v>
      </c>
      <c r="E3652" s="85">
        <v>244405.08743000001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4IF-ELPO/SJ</v>
      </c>
    </row>
    <row r="3653" spans="1:8">
      <c r="A3653" s="80">
        <v>37377</v>
      </c>
      <c r="B3653" s="79" t="s">
        <v>83</v>
      </c>
      <c r="C3653" s="79" t="s">
        <v>68</v>
      </c>
      <c r="D3653" s="85">
        <v>-4443444.0055</v>
      </c>
      <c r="E3653" s="85">
        <v>44434.440054999999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4NGI-MALIN</v>
      </c>
    </row>
    <row r="3654" spans="1:8">
      <c r="A3654" s="80">
        <v>37377</v>
      </c>
      <c r="B3654" s="79" t="s">
        <v>83</v>
      </c>
      <c r="C3654" s="79" t="s">
        <v>74</v>
      </c>
      <c r="D3654" s="85">
        <v>-3161256.3117</v>
      </c>
      <c r="E3654" s="85">
        <v>0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4NGI-PGE/CG</v>
      </c>
    </row>
    <row r="3655" spans="1:8">
      <c r="A3655" s="80">
        <v>37377</v>
      </c>
      <c r="B3655" s="79" t="s">
        <v>83</v>
      </c>
      <c r="C3655" s="79" t="s">
        <v>75</v>
      </c>
      <c r="D3655" s="85">
        <v>6963315.8611000003</v>
      </c>
      <c r="E3655" s="85">
        <v>0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4NGI-SOBDR-PG&amp;E</v>
      </c>
    </row>
    <row r="3656" spans="1:8">
      <c r="A3656" s="80">
        <v>37377</v>
      </c>
      <c r="B3656" s="79" t="s">
        <v>83</v>
      </c>
      <c r="C3656" s="79" t="s">
        <v>46</v>
      </c>
      <c r="D3656" s="85">
        <v>-924866.51760000002</v>
      </c>
      <c r="E3656" s="85">
        <v>92486.651759999993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4NGI-SOCAL</v>
      </c>
    </row>
    <row r="3657" spans="1:8">
      <c r="A3657" s="80">
        <v>37408</v>
      </c>
      <c r="B3657" s="79" t="s">
        <v>83</v>
      </c>
      <c r="C3657" s="79" t="s">
        <v>92</v>
      </c>
      <c r="D3657" s="85">
        <v>-1083145.6492000001</v>
      </c>
      <c r="E3657" s="85">
        <v>108314.56492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4IF-ELPO/PERMIAN</v>
      </c>
    </row>
    <row r="3658" spans="1:8">
      <c r="A3658" s="80">
        <v>37408</v>
      </c>
      <c r="B3658" s="79" t="s">
        <v>83</v>
      </c>
      <c r="C3658" s="79" t="s">
        <v>72</v>
      </c>
      <c r="D3658" s="85">
        <v>-2344820.7094000001</v>
      </c>
      <c r="E3658" s="85">
        <v>234482.07094000001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4IF-ELPO/SJ</v>
      </c>
    </row>
    <row r="3659" spans="1:8">
      <c r="A3659" s="80">
        <v>37408</v>
      </c>
      <c r="B3659" s="79" t="s">
        <v>83</v>
      </c>
      <c r="C3659" s="79" t="s">
        <v>68</v>
      </c>
      <c r="D3659" s="85">
        <v>-4291915.7982000001</v>
      </c>
      <c r="E3659" s="85">
        <v>42919.157981999997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4NGI-MALIN</v>
      </c>
    </row>
    <row r="3660" spans="1:8">
      <c r="A3660" s="80">
        <v>37408</v>
      </c>
      <c r="B3660" s="79" t="s">
        <v>83</v>
      </c>
      <c r="C3660" s="79" t="s">
        <v>74</v>
      </c>
      <c r="D3660" s="85">
        <v>-3112144.5756999999</v>
      </c>
      <c r="E3660" s="85">
        <v>0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4NGI-PGE/CG</v>
      </c>
    </row>
    <row r="3661" spans="1:8">
      <c r="A3661" s="80">
        <v>37408</v>
      </c>
      <c r="B3661" s="79" t="s">
        <v>83</v>
      </c>
      <c r="C3661" s="79" t="s">
        <v>75</v>
      </c>
      <c r="D3661" s="85">
        <v>6725856.1862000003</v>
      </c>
      <c r="E3661" s="85">
        <v>0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4NGI-SOBDR-PG&amp;E</v>
      </c>
    </row>
    <row r="3662" spans="1:8">
      <c r="A3662" s="80">
        <v>37408</v>
      </c>
      <c r="B3662" s="79" t="s">
        <v>83</v>
      </c>
      <c r="C3662" s="79" t="s">
        <v>46</v>
      </c>
      <c r="D3662" s="85">
        <v>-892900.60860000004</v>
      </c>
      <c r="E3662" s="85">
        <v>89290.060859999998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4NGI-SOCAL</v>
      </c>
    </row>
    <row r="3663" spans="1:8">
      <c r="A3663" s="80">
        <v>37438</v>
      </c>
      <c r="B3663" s="79" t="s">
        <v>83</v>
      </c>
      <c r="C3663" s="79" t="s">
        <v>92</v>
      </c>
      <c r="D3663" s="85">
        <v>-965686.78540000005</v>
      </c>
      <c r="E3663" s="85">
        <v>96568.678539999994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4IF-ELPO/PERMIAN</v>
      </c>
    </row>
    <row r="3664" spans="1:8">
      <c r="A3664" s="80">
        <v>37438</v>
      </c>
      <c r="B3664" s="79" t="s">
        <v>83</v>
      </c>
      <c r="C3664" s="79" t="s">
        <v>72</v>
      </c>
      <c r="D3664" s="85">
        <v>-2253493.0200999998</v>
      </c>
      <c r="E3664" s="85">
        <v>225349.30201000001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4IF-ELPO/SJ</v>
      </c>
    </row>
    <row r="3665" spans="1:8">
      <c r="A3665" s="80">
        <v>37438</v>
      </c>
      <c r="B3665" s="79" t="s">
        <v>83</v>
      </c>
      <c r="C3665" s="79" t="s">
        <v>68</v>
      </c>
      <c r="D3665" s="85">
        <v>-3968609.2850000001</v>
      </c>
      <c r="E3665" s="85">
        <v>39686.092850000001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4NGI-MALIN</v>
      </c>
    </row>
    <row r="3666" spans="1:8">
      <c r="A3666" s="80">
        <v>37438</v>
      </c>
      <c r="B3666" s="79" t="s">
        <v>83</v>
      </c>
      <c r="C3666" s="79" t="s">
        <v>74</v>
      </c>
      <c r="D3666" s="85">
        <v>-3162137.6508999998</v>
      </c>
      <c r="E3666" s="85">
        <v>0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4NGI-PGE/CG</v>
      </c>
    </row>
    <row r="3667" spans="1:8">
      <c r="A3667" s="80">
        <v>37438</v>
      </c>
      <c r="B3667" s="79" t="s">
        <v>83</v>
      </c>
      <c r="C3667" s="79" t="s">
        <v>75</v>
      </c>
      <c r="D3667" s="85">
        <v>6644406.1676000003</v>
      </c>
      <c r="E3667" s="85">
        <v>0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4NGI-SOBDR-PG&amp;E</v>
      </c>
    </row>
    <row r="3668" spans="1:8">
      <c r="A3668" s="80">
        <v>37438</v>
      </c>
      <c r="B3668" s="79" t="s">
        <v>83</v>
      </c>
      <c r="C3668" s="79" t="s">
        <v>46</v>
      </c>
      <c r="D3668" s="85">
        <v>-1035118.8131</v>
      </c>
      <c r="E3668" s="85">
        <v>103511.88131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4NGI-SOCAL</v>
      </c>
    </row>
    <row r="3669" spans="1:8">
      <c r="A3669" s="80">
        <v>37469</v>
      </c>
      <c r="B3669" s="79" t="s">
        <v>83</v>
      </c>
      <c r="C3669" s="79" t="s">
        <v>92</v>
      </c>
      <c r="D3669" s="85">
        <v>-963633.6936</v>
      </c>
      <c r="E3669" s="85">
        <v>0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4IF-ELPO/PERMIAN</v>
      </c>
    </row>
    <row r="3670" spans="1:8">
      <c r="A3670" s="80">
        <v>37469</v>
      </c>
      <c r="B3670" s="79" t="s">
        <v>83</v>
      </c>
      <c r="C3670" s="79" t="s">
        <v>72</v>
      </c>
      <c r="D3670" s="85">
        <v>-2238492.8089000001</v>
      </c>
      <c r="E3670" s="85">
        <v>0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4IF-ELPO/SJ</v>
      </c>
    </row>
    <row r="3671" spans="1:8">
      <c r="A3671" s="80">
        <v>37469</v>
      </c>
      <c r="B3671" s="79" t="s">
        <v>83</v>
      </c>
      <c r="C3671" s="79" t="s">
        <v>68</v>
      </c>
      <c r="D3671" s="85">
        <v>-3960171.8478999999</v>
      </c>
      <c r="E3671" s="85">
        <v>39601.718479000003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4NGI-MALIN</v>
      </c>
    </row>
    <row r="3672" spans="1:8">
      <c r="A3672" s="80">
        <v>37469</v>
      </c>
      <c r="B3672" s="79" t="s">
        <v>83</v>
      </c>
      <c r="C3672" s="79" t="s">
        <v>74</v>
      </c>
      <c r="D3672" s="85">
        <v>-3158765.4659000002</v>
      </c>
      <c r="E3672" s="85">
        <v>0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4NGI-PGE/CG</v>
      </c>
    </row>
    <row r="3673" spans="1:8">
      <c r="A3673" s="80">
        <v>37469</v>
      </c>
      <c r="B3673" s="79" t="s">
        <v>83</v>
      </c>
      <c r="C3673" s="79" t="s">
        <v>75</v>
      </c>
      <c r="D3673" s="85">
        <v>6630279.8689000001</v>
      </c>
      <c r="E3673" s="85">
        <v>0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4NGI-SOBDR-PG&amp;E</v>
      </c>
    </row>
    <row r="3674" spans="1:8">
      <c r="A3674" s="80">
        <v>37469</v>
      </c>
      <c r="B3674" s="79" t="s">
        <v>83</v>
      </c>
      <c r="C3674" s="79" t="s">
        <v>46</v>
      </c>
      <c r="D3674" s="85">
        <v>-590844.61840000004</v>
      </c>
      <c r="E3674" s="85">
        <v>0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4NGI-SOCAL</v>
      </c>
    </row>
    <row r="3675" spans="1:8">
      <c r="A3675" s="80">
        <v>37500</v>
      </c>
      <c r="B3675" s="79" t="s">
        <v>83</v>
      </c>
      <c r="C3675" s="79" t="s">
        <v>92</v>
      </c>
      <c r="D3675" s="85">
        <v>-930523.34730000002</v>
      </c>
      <c r="E3675" s="85">
        <v>93052.334730000002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4IF-ELPO/PERMIAN</v>
      </c>
    </row>
    <row r="3676" spans="1:8">
      <c r="A3676" s="80">
        <v>37500</v>
      </c>
      <c r="B3676" s="79" t="s">
        <v>83</v>
      </c>
      <c r="C3676" s="79" t="s">
        <v>72</v>
      </c>
      <c r="D3676" s="85">
        <v>-2131531.9937999998</v>
      </c>
      <c r="E3676" s="85">
        <v>213153.19938000001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4IF-ELPO/SJ</v>
      </c>
    </row>
    <row r="3677" spans="1:8">
      <c r="A3677" s="80">
        <v>37500</v>
      </c>
      <c r="B3677" s="79" t="s">
        <v>83</v>
      </c>
      <c r="C3677" s="79" t="s">
        <v>68</v>
      </c>
      <c r="D3677" s="85">
        <v>-3824100.7886000001</v>
      </c>
      <c r="E3677" s="85">
        <v>38241.007885999999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37500</v>
      </c>
      <c r="B3678" s="79" t="s">
        <v>83</v>
      </c>
      <c r="C3678" s="79" t="s">
        <v>74</v>
      </c>
      <c r="D3678" s="85">
        <v>-3030611.8849999998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37500</v>
      </c>
      <c r="B3679" s="79" t="s">
        <v>83</v>
      </c>
      <c r="C3679" s="79" t="s">
        <v>75</v>
      </c>
      <c r="D3679" s="85">
        <v>6402464.1986999996</v>
      </c>
      <c r="E3679" s="85">
        <v>0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4NGI-SOBDR-PG&amp;E</v>
      </c>
    </row>
    <row r="3680" spans="1:8">
      <c r="A3680" s="80">
        <v>37500</v>
      </c>
      <c r="B3680" s="79" t="s">
        <v>83</v>
      </c>
      <c r="C3680" s="79" t="s">
        <v>46</v>
      </c>
      <c r="D3680" s="85">
        <v>-813951.17070000002</v>
      </c>
      <c r="E3680" s="85">
        <v>81395.117069999993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4NGI-SOCAL</v>
      </c>
    </row>
    <row r="3681" spans="1:8">
      <c r="A3681" s="80">
        <v>37530</v>
      </c>
      <c r="B3681" s="79" t="s">
        <v>83</v>
      </c>
      <c r="C3681" s="79" t="s">
        <v>92</v>
      </c>
      <c r="D3681" s="85">
        <v>-959414.36410000001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4IF-ELPO/PERMIAN</v>
      </c>
    </row>
    <row r="3682" spans="1:8">
      <c r="A3682" s="80">
        <v>37530</v>
      </c>
      <c r="B3682" s="79" t="s">
        <v>83</v>
      </c>
      <c r="C3682" s="79" t="s">
        <v>72</v>
      </c>
      <c r="D3682" s="85">
        <v>-2198364.2851999998</v>
      </c>
      <c r="E3682" s="85">
        <v>0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4IF-ELPO/SJ</v>
      </c>
    </row>
    <row r="3683" spans="1:8">
      <c r="A3683" s="80">
        <v>37530</v>
      </c>
      <c r="B3683" s="79" t="s">
        <v>83</v>
      </c>
      <c r="C3683" s="79" t="s">
        <v>68</v>
      </c>
      <c r="D3683" s="85">
        <v>-3942831.9895000001</v>
      </c>
      <c r="E3683" s="85">
        <v>39428.319895000001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4NGI-MALIN</v>
      </c>
    </row>
    <row r="3684" spans="1:8">
      <c r="A3684" s="80">
        <v>37530</v>
      </c>
      <c r="B3684" s="79" t="s">
        <v>83</v>
      </c>
      <c r="C3684" s="79" t="s">
        <v>74</v>
      </c>
      <c r="D3684" s="85">
        <v>-3115881.2096000002</v>
      </c>
      <c r="E3684" s="85">
        <v>0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4NGI-PGE/CG</v>
      </c>
    </row>
    <row r="3685" spans="1:8">
      <c r="A3685" s="80">
        <v>37530</v>
      </c>
      <c r="B3685" s="79" t="s">
        <v>83</v>
      </c>
      <c r="C3685" s="79" t="s">
        <v>75</v>
      </c>
      <c r="D3685" s="85">
        <v>6601248.7769999998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4NGI-SOBDR-PG&amp;E</v>
      </c>
    </row>
    <row r="3686" spans="1:8">
      <c r="A3686" s="80">
        <v>37530</v>
      </c>
      <c r="B3686" s="79" t="s">
        <v>83</v>
      </c>
      <c r="C3686" s="79" t="s">
        <v>46</v>
      </c>
      <c r="D3686" s="85">
        <v>-836940.14919999999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37561</v>
      </c>
      <c r="B3687" s="79" t="s">
        <v>83</v>
      </c>
      <c r="C3687" s="79" t="s">
        <v>92</v>
      </c>
      <c r="D3687" s="85">
        <v>-3399203.9049999998</v>
      </c>
      <c r="E3687" s="85">
        <v>339920.39049999998</v>
      </c>
      <c r="F3687" s="210">
        <f t="shared" si="171"/>
        <v>5</v>
      </c>
      <c r="G3687" s="79" t="str">
        <f t="shared" si="172"/>
        <v>D</v>
      </c>
      <c r="H3687" s="79" t="str">
        <f t="shared" si="173"/>
        <v>5IF-ELPO/PERMIAN</v>
      </c>
    </row>
    <row r="3688" spans="1:8">
      <c r="A3688" s="80">
        <v>37561</v>
      </c>
      <c r="B3688" s="79" t="s">
        <v>83</v>
      </c>
      <c r="C3688" s="79" t="s">
        <v>72</v>
      </c>
      <c r="D3688" s="85">
        <v>-3935892.318</v>
      </c>
      <c r="E3688" s="85">
        <v>393589.23180000001</v>
      </c>
      <c r="F3688" s="210">
        <f t="shared" si="171"/>
        <v>5</v>
      </c>
      <c r="G3688" s="79" t="str">
        <f t="shared" si="172"/>
        <v>D</v>
      </c>
      <c r="H3688" s="79" t="str">
        <f t="shared" si="173"/>
        <v>5IF-ELPO/SJ</v>
      </c>
    </row>
    <row r="3689" spans="1:8">
      <c r="A3689" s="80">
        <v>37561</v>
      </c>
      <c r="B3689" s="79" t="s">
        <v>83</v>
      </c>
      <c r="C3689" s="79" t="s">
        <v>68</v>
      </c>
      <c r="D3689" s="85">
        <v>-1033011.5023000001</v>
      </c>
      <c r="E3689" s="85">
        <v>10330.115023</v>
      </c>
      <c r="F3689" s="210">
        <f t="shared" si="171"/>
        <v>5</v>
      </c>
      <c r="G3689" s="79" t="str">
        <f t="shared" si="172"/>
        <v>D</v>
      </c>
      <c r="H3689" s="79" t="str">
        <f t="shared" si="173"/>
        <v>5NGI-MALIN</v>
      </c>
    </row>
    <row r="3690" spans="1:8">
      <c r="A3690" s="80">
        <v>37561</v>
      </c>
      <c r="B3690" s="79" t="s">
        <v>83</v>
      </c>
      <c r="C3690" s="79" t="s">
        <v>74</v>
      </c>
      <c r="D3690" s="85">
        <v>-48697.588499999998</v>
      </c>
      <c r="E3690" s="85">
        <v>0</v>
      </c>
      <c r="F3690" s="210">
        <f t="shared" si="171"/>
        <v>5</v>
      </c>
      <c r="G3690" s="79" t="str">
        <f t="shared" si="172"/>
        <v>D</v>
      </c>
      <c r="H3690" s="79" t="str">
        <f t="shared" si="173"/>
        <v>5NGI-PGE/CG</v>
      </c>
    </row>
    <row r="3691" spans="1:8">
      <c r="A3691" s="80">
        <v>37561</v>
      </c>
      <c r="B3691" s="79" t="s">
        <v>83</v>
      </c>
      <c r="C3691" s="79" t="s">
        <v>75</v>
      </c>
      <c r="D3691" s="85">
        <v>6337029.8759000003</v>
      </c>
      <c r="E3691" s="85">
        <v>0</v>
      </c>
      <c r="F3691" s="210">
        <f t="shared" si="171"/>
        <v>5</v>
      </c>
      <c r="G3691" s="79" t="str">
        <f t="shared" si="172"/>
        <v>D</v>
      </c>
      <c r="H3691" s="79" t="str">
        <f t="shared" si="173"/>
        <v>5NGI-SOBDR-PG&amp;E</v>
      </c>
    </row>
    <row r="3692" spans="1:8">
      <c r="A3692" s="80">
        <v>37561</v>
      </c>
      <c r="B3692" s="79" t="s">
        <v>83</v>
      </c>
      <c r="C3692" s="79" t="s">
        <v>46</v>
      </c>
      <c r="D3692" s="85">
        <v>-60613.370999999999</v>
      </c>
      <c r="E3692" s="85">
        <v>6061.3371000000006</v>
      </c>
      <c r="F3692" s="210">
        <f t="shared" si="171"/>
        <v>5</v>
      </c>
      <c r="G3692" s="79" t="str">
        <f t="shared" si="172"/>
        <v>D</v>
      </c>
      <c r="H3692" s="79" t="str">
        <f t="shared" si="173"/>
        <v>5NGI-SOCAL</v>
      </c>
    </row>
    <row r="3693" spans="1:8">
      <c r="A3693" s="80">
        <v>37591</v>
      </c>
      <c r="B3693" s="79" t="s">
        <v>83</v>
      </c>
      <c r="C3693" s="79" t="s">
        <v>92</v>
      </c>
      <c r="D3693" s="85">
        <v>-3503949.9306999999</v>
      </c>
      <c r="E3693" s="85">
        <v>350394.99307000003</v>
      </c>
      <c r="F3693" s="210">
        <f t="shared" si="171"/>
        <v>5</v>
      </c>
      <c r="G3693" s="79" t="str">
        <f t="shared" si="172"/>
        <v>D</v>
      </c>
      <c r="H3693" s="79" t="str">
        <f t="shared" si="173"/>
        <v>5IF-ELPO/PERMIAN</v>
      </c>
    </row>
    <row r="3694" spans="1:8">
      <c r="A3694" s="80">
        <v>37591</v>
      </c>
      <c r="B3694" s="79" t="s">
        <v>83</v>
      </c>
      <c r="C3694" s="79" t="s">
        <v>72</v>
      </c>
      <c r="D3694" s="85">
        <v>-4057825.3439000002</v>
      </c>
      <c r="E3694" s="85">
        <v>405782.53438999999</v>
      </c>
      <c r="F3694" s="210">
        <f t="shared" si="171"/>
        <v>5</v>
      </c>
      <c r="G3694" s="79" t="str">
        <f t="shared" si="172"/>
        <v>D</v>
      </c>
      <c r="H3694" s="79" t="str">
        <f t="shared" si="173"/>
        <v>5IF-ELPO/SJ</v>
      </c>
    </row>
    <row r="3695" spans="1:8">
      <c r="A3695" s="80">
        <v>37591</v>
      </c>
      <c r="B3695" s="79" t="s">
        <v>83</v>
      </c>
      <c r="C3695" s="79" t="s">
        <v>68</v>
      </c>
      <c r="D3695" s="85">
        <v>-967846.51049999997</v>
      </c>
      <c r="E3695" s="85">
        <v>9678.4651049999993</v>
      </c>
      <c r="F3695" s="210">
        <f t="shared" si="171"/>
        <v>5</v>
      </c>
      <c r="G3695" s="79" t="str">
        <f t="shared" si="172"/>
        <v>D</v>
      </c>
      <c r="H3695" s="79" t="str">
        <f t="shared" si="173"/>
        <v>5NGI-MALIN</v>
      </c>
    </row>
    <row r="3696" spans="1:8">
      <c r="A3696" s="80">
        <v>37591</v>
      </c>
      <c r="B3696" s="79" t="s">
        <v>83</v>
      </c>
      <c r="C3696" s="79" t="s">
        <v>74</v>
      </c>
      <c r="D3696" s="85">
        <v>-46214.209199999998</v>
      </c>
      <c r="E3696" s="85">
        <v>0</v>
      </c>
      <c r="F3696" s="210">
        <f t="shared" si="171"/>
        <v>5</v>
      </c>
      <c r="G3696" s="79" t="str">
        <f t="shared" si="172"/>
        <v>D</v>
      </c>
      <c r="H3696" s="79" t="str">
        <f t="shared" si="173"/>
        <v>5NGI-PGE/CG</v>
      </c>
    </row>
    <row r="3697" spans="1:8">
      <c r="A3697" s="80">
        <v>37591</v>
      </c>
      <c r="B3697" s="79" t="s">
        <v>83</v>
      </c>
      <c r="C3697" s="79" t="s">
        <v>75</v>
      </c>
      <c r="D3697" s="85">
        <v>6532304.6261</v>
      </c>
      <c r="E3697" s="85">
        <v>0</v>
      </c>
      <c r="F3697" s="210">
        <f t="shared" si="171"/>
        <v>5</v>
      </c>
      <c r="G3697" s="79" t="str">
        <f t="shared" si="172"/>
        <v>D</v>
      </c>
      <c r="H3697" s="79" t="str">
        <f t="shared" si="173"/>
        <v>5NGI-SOBDR-PG&amp;E</v>
      </c>
    </row>
    <row r="3698" spans="1:8">
      <c r="A3698" s="80">
        <v>37591</v>
      </c>
      <c r="B3698" s="79" t="s">
        <v>83</v>
      </c>
      <c r="C3698" s="79" t="s">
        <v>46</v>
      </c>
      <c r="D3698" s="85">
        <v>1107.8715999999999</v>
      </c>
      <c r="E3698" s="85">
        <v>-110.78716</v>
      </c>
      <c r="F3698" s="210">
        <f t="shared" si="171"/>
        <v>5</v>
      </c>
      <c r="G3698" s="79" t="str">
        <f t="shared" si="172"/>
        <v>D</v>
      </c>
      <c r="H3698" s="79" t="str">
        <f t="shared" si="173"/>
        <v>5NGI-SOCAL</v>
      </c>
    </row>
    <row r="3699" spans="1:8">
      <c r="A3699" s="80">
        <v>37622</v>
      </c>
      <c r="B3699" s="79" t="s">
        <v>83</v>
      </c>
      <c r="C3699" s="79" t="s">
        <v>92</v>
      </c>
      <c r="D3699" s="85">
        <v>-743724.57499999995</v>
      </c>
      <c r="E3699" s="85">
        <v>74372.457500000004</v>
      </c>
      <c r="F3699" s="210">
        <f t="shared" si="171"/>
        <v>5</v>
      </c>
      <c r="G3699" s="79" t="str">
        <f t="shared" si="172"/>
        <v>D</v>
      </c>
      <c r="H3699" s="79" t="str">
        <f t="shared" si="173"/>
        <v>5IF-ELPO/PERMIAN</v>
      </c>
    </row>
    <row r="3700" spans="1:8">
      <c r="A3700" s="80">
        <v>37622</v>
      </c>
      <c r="B3700" s="79" t="s">
        <v>83</v>
      </c>
      <c r="C3700" s="79" t="s">
        <v>72</v>
      </c>
      <c r="D3700" s="85">
        <v>-4230778.0141000003</v>
      </c>
      <c r="E3700" s="85">
        <v>423077.80141000001</v>
      </c>
      <c r="F3700" s="210">
        <f t="shared" si="171"/>
        <v>5</v>
      </c>
      <c r="G3700" s="79" t="str">
        <f t="shared" si="172"/>
        <v>D</v>
      </c>
      <c r="H3700" s="79" t="str">
        <f t="shared" si="173"/>
        <v>5IF-ELPO/SJ</v>
      </c>
    </row>
    <row r="3701" spans="1:8">
      <c r="A3701" s="80">
        <v>37622</v>
      </c>
      <c r="B3701" s="79" t="s">
        <v>83</v>
      </c>
      <c r="C3701" s="79" t="s">
        <v>68</v>
      </c>
      <c r="D3701" s="85">
        <v>-879623.74029999995</v>
      </c>
      <c r="E3701" s="85">
        <v>8796.2374029999992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5NGI-MALIN</v>
      </c>
    </row>
    <row r="3702" spans="1:8">
      <c r="A3702" s="80">
        <v>37622</v>
      </c>
      <c r="B3702" s="79" t="s">
        <v>83</v>
      </c>
      <c r="C3702" s="79" t="s">
        <v>74</v>
      </c>
      <c r="D3702" s="85">
        <v>-221536.3639</v>
      </c>
      <c r="E3702" s="85">
        <v>0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5NGI-PGE/CG</v>
      </c>
    </row>
    <row r="3703" spans="1:8">
      <c r="A3703" s="80">
        <v>37622</v>
      </c>
      <c r="B3703" s="79" t="s">
        <v>83</v>
      </c>
      <c r="C3703" s="79" t="s">
        <v>75</v>
      </c>
      <c r="D3703" s="85">
        <v>6288557.8087999998</v>
      </c>
      <c r="E3703" s="85">
        <v>0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5NGI-SOBDR-PG&amp;E</v>
      </c>
    </row>
    <row r="3704" spans="1:8">
      <c r="A3704" s="80">
        <v>37622</v>
      </c>
      <c r="B3704" s="79" t="s">
        <v>83</v>
      </c>
      <c r="C3704" s="79" t="s">
        <v>46</v>
      </c>
      <c r="D3704" s="85">
        <v>-928557.47919999994</v>
      </c>
      <c r="E3704" s="85">
        <v>92855.747919999994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5NGI-SOCAL</v>
      </c>
    </row>
    <row r="3705" spans="1:8">
      <c r="A3705" s="80">
        <v>37653</v>
      </c>
      <c r="B3705" s="79" t="s">
        <v>83</v>
      </c>
      <c r="C3705" s="79" t="s">
        <v>92</v>
      </c>
      <c r="D3705" s="85">
        <v>-669833.55290000001</v>
      </c>
      <c r="E3705" s="85">
        <v>66983.355290000007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5IF-ELPO/PERMIAN</v>
      </c>
    </row>
    <row r="3706" spans="1:8">
      <c r="A3706" s="80">
        <v>37653</v>
      </c>
      <c r="B3706" s="79" t="s">
        <v>83</v>
      </c>
      <c r="C3706" s="79" t="s">
        <v>72</v>
      </c>
      <c r="D3706" s="85">
        <v>-3808565.0748000001</v>
      </c>
      <c r="E3706" s="85">
        <v>380856.50747999997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5IF-ELPO/SJ</v>
      </c>
    </row>
    <row r="3707" spans="1:8">
      <c r="A3707" s="80">
        <v>37653</v>
      </c>
      <c r="B3707" s="79" t="s">
        <v>83</v>
      </c>
      <c r="C3707" s="79" t="s">
        <v>68</v>
      </c>
      <c r="D3707" s="85">
        <v>-795649.17260000005</v>
      </c>
      <c r="E3707" s="85">
        <v>7956.4917260000002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5NGI-MALIN</v>
      </c>
    </row>
    <row r="3708" spans="1:8">
      <c r="A3708" s="80">
        <v>37653</v>
      </c>
      <c r="B3708" s="79" t="s">
        <v>83</v>
      </c>
      <c r="C3708" s="79" t="s">
        <v>74</v>
      </c>
      <c r="D3708" s="85">
        <v>-203273.8316</v>
      </c>
      <c r="E3708" s="85">
        <v>0</v>
      </c>
      <c r="F3708" s="210">
        <f t="shared" si="171"/>
        <v>5</v>
      </c>
      <c r="G3708" s="79" t="str">
        <f t="shared" si="172"/>
        <v>D</v>
      </c>
      <c r="H3708" s="79" t="str">
        <f t="shared" si="173"/>
        <v>5NGI-PGE/CG</v>
      </c>
    </row>
    <row r="3709" spans="1:8">
      <c r="A3709" s="80">
        <v>37653</v>
      </c>
      <c r="B3709" s="79" t="s">
        <v>83</v>
      </c>
      <c r="C3709" s="79" t="s">
        <v>75</v>
      </c>
      <c r="D3709" s="85">
        <v>5663772.8014000002</v>
      </c>
      <c r="E3709" s="85">
        <v>0</v>
      </c>
      <c r="F3709" s="210">
        <f t="shared" si="171"/>
        <v>5</v>
      </c>
      <c r="G3709" s="79" t="str">
        <f t="shared" si="172"/>
        <v>D</v>
      </c>
      <c r="H3709" s="79" t="str">
        <f t="shared" si="173"/>
        <v>5NGI-SOBDR-PG&amp;E</v>
      </c>
    </row>
    <row r="3710" spans="1:8">
      <c r="A3710" s="80">
        <v>37653</v>
      </c>
      <c r="B3710" s="79" t="s">
        <v>83</v>
      </c>
      <c r="C3710" s="79" t="s">
        <v>46</v>
      </c>
      <c r="D3710" s="85">
        <v>-837895.58570000005</v>
      </c>
      <c r="E3710" s="85">
        <v>83789.558569999994</v>
      </c>
      <c r="F3710" s="210">
        <f t="shared" si="171"/>
        <v>5</v>
      </c>
      <c r="G3710" s="79" t="str">
        <f t="shared" si="172"/>
        <v>D</v>
      </c>
      <c r="H3710" s="79" t="str">
        <f t="shared" si="173"/>
        <v>5NGI-SOCAL</v>
      </c>
    </row>
    <row r="3711" spans="1:8">
      <c r="A3711" s="80">
        <v>37681</v>
      </c>
      <c r="B3711" s="79" t="s">
        <v>83</v>
      </c>
      <c r="C3711" s="79" t="s">
        <v>92</v>
      </c>
      <c r="D3711" s="85">
        <v>-739625.69929999998</v>
      </c>
      <c r="E3711" s="85">
        <v>73962.569929999998</v>
      </c>
      <c r="F3711" s="210">
        <f t="shared" si="171"/>
        <v>5</v>
      </c>
      <c r="G3711" s="79" t="str">
        <f t="shared" si="172"/>
        <v>D</v>
      </c>
      <c r="H3711" s="79" t="str">
        <f t="shared" si="173"/>
        <v>5IF-ELPO/PERMIAN</v>
      </c>
    </row>
    <row r="3712" spans="1:8">
      <c r="A3712" s="80">
        <v>37681</v>
      </c>
      <c r="B3712" s="79" t="s">
        <v>83</v>
      </c>
      <c r="C3712" s="79" t="s">
        <v>72</v>
      </c>
      <c r="D3712" s="85">
        <v>-4207461.0044999998</v>
      </c>
      <c r="E3712" s="85">
        <v>420746.10045000003</v>
      </c>
      <c r="F3712" s="210">
        <f t="shared" si="171"/>
        <v>5</v>
      </c>
      <c r="G3712" s="79" t="str">
        <f t="shared" si="172"/>
        <v>D</v>
      </c>
      <c r="H3712" s="79" t="str">
        <f t="shared" si="173"/>
        <v>5IF-ELPO/SJ</v>
      </c>
    </row>
    <row r="3713" spans="1:8">
      <c r="A3713" s="80">
        <v>37681</v>
      </c>
      <c r="B3713" s="79" t="s">
        <v>83</v>
      </c>
      <c r="C3713" s="79" t="s">
        <v>68</v>
      </c>
      <c r="D3713" s="85">
        <v>-873509.05059999996</v>
      </c>
      <c r="E3713" s="85">
        <v>8735.0905060000005</v>
      </c>
      <c r="F3713" s="210">
        <f t="shared" si="171"/>
        <v>5</v>
      </c>
      <c r="G3713" s="79" t="str">
        <f t="shared" si="172"/>
        <v>D</v>
      </c>
      <c r="H3713" s="79" t="str">
        <f t="shared" si="173"/>
        <v>5NGI-MALIN</v>
      </c>
    </row>
    <row r="3714" spans="1:8">
      <c r="A3714" s="80">
        <v>37681</v>
      </c>
      <c r="B3714" s="79" t="s">
        <v>83</v>
      </c>
      <c r="C3714" s="79" t="s">
        <v>74</v>
      </c>
      <c r="D3714" s="85">
        <v>-220315.41450000001</v>
      </c>
      <c r="E3714" s="85">
        <v>0</v>
      </c>
      <c r="F3714" s="210">
        <f t="shared" si="171"/>
        <v>5</v>
      </c>
      <c r="G3714" s="79" t="str">
        <f t="shared" si="172"/>
        <v>D</v>
      </c>
      <c r="H3714" s="79" t="str">
        <f t="shared" si="173"/>
        <v>5NGI-PGE/CG</v>
      </c>
    </row>
    <row r="3715" spans="1:8">
      <c r="A3715" s="80">
        <v>37681</v>
      </c>
      <c r="B3715" s="79" t="s">
        <v>83</v>
      </c>
      <c r="C3715" s="79" t="s">
        <v>75</v>
      </c>
      <c r="D3715" s="85">
        <v>6253899.7948000003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5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5NGI-SOBDR-PG&amp;E</v>
      </c>
    </row>
    <row r="3716" spans="1:8">
      <c r="A3716" s="80">
        <v>37681</v>
      </c>
      <c r="B3716" s="79" t="s">
        <v>83</v>
      </c>
      <c r="C3716" s="79" t="s">
        <v>46</v>
      </c>
      <c r="D3716" s="85">
        <v>-956269.5122</v>
      </c>
      <c r="E3716" s="85">
        <v>95626.951220000003</v>
      </c>
      <c r="F3716" s="210">
        <f t="shared" si="174"/>
        <v>5</v>
      </c>
      <c r="G3716" s="79" t="str">
        <f t="shared" si="175"/>
        <v>D</v>
      </c>
      <c r="H3716" s="79" t="str">
        <f t="shared" si="176"/>
        <v>5NGI-SOCAL</v>
      </c>
    </row>
    <row r="3717" spans="1:8">
      <c r="A3717" s="80">
        <v>37712</v>
      </c>
      <c r="B3717" s="79" t="s">
        <v>83</v>
      </c>
      <c r="C3717" s="79" t="s">
        <v>92</v>
      </c>
      <c r="D3717" s="85">
        <v>-713582.01850000001</v>
      </c>
      <c r="E3717" s="85">
        <v>71358.201849999998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6IF-ELPO/PERMIAN</v>
      </c>
    </row>
    <row r="3718" spans="1:8">
      <c r="A3718" s="80">
        <v>37712</v>
      </c>
      <c r="B3718" s="79" t="s">
        <v>83</v>
      </c>
      <c r="C3718" s="79" t="s">
        <v>72</v>
      </c>
      <c r="D3718" s="85">
        <v>-4058686.9465000001</v>
      </c>
      <c r="E3718" s="85">
        <v>405868.69465000002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6IF-ELPO/SJ</v>
      </c>
    </row>
    <row r="3719" spans="1:8">
      <c r="A3719" s="80">
        <v>37712</v>
      </c>
      <c r="B3719" s="79" t="s">
        <v>83</v>
      </c>
      <c r="C3719" s="79" t="s">
        <v>74</v>
      </c>
      <c r="D3719" s="85">
        <v>-213799.7751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6NGI-PGE/CG</v>
      </c>
    </row>
    <row r="3720" spans="1:8">
      <c r="A3720" s="80">
        <v>37712</v>
      </c>
      <c r="B3720" s="79" t="s">
        <v>83</v>
      </c>
      <c r="C3720" s="79" t="s">
        <v>75</v>
      </c>
      <c r="D3720" s="85">
        <v>6033687.6382999998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6NGI-SOBDR-PG&amp;E</v>
      </c>
    </row>
    <row r="3721" spans="1:8">
      <c r="A3721" s="80">
        <v>37712</v>
      </c>
      <c r="B3721" s="79" t="s">
        <v>83</v>
      </c>
      <c r="C3721" s="79" t="s">
        <v>46</v>
      </c>
      <c r="D3721" s="85">
        <v>-1125370.3966999999</v>
      </c>
      <c r="E3721" s="85">
        <v>112537.03967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37742</v>
      </c>
      <c r="B3722" s="79" t="s">
        <v>83</v>
      </c>
      <c r="C3722" s="79" t="s">
        <v>92</v>
      </c>
      <c r="D3722" s="85">
        <v>-735120.48670000001</v>
      </c>
      <c r="E3722" s="85">
        <v>73512.048670000004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6IF-ELPO/PERMIAN</v>
      </c>
    </row>
    <row r="3723" spans="1:8">
      <c r="A3723" s="80">
        <v>37742</v>
      </c>
      <c r="B3723" s="79" t="s">
        <v>83</v>
      </c>
      <c r="C3723" s="79" t="s">
        <v>72</v>
      </c>
      <c r="D3723" s="85">
        <v>-4181832.4928000001</v>
      </c>
      <c r="E3723" s="85">
        <v>418183.24927999999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6IF-ELPO/SJ</v>
      </c>
    </row>
    <row r="3724" spans="1:8">
      <c r="A3724" s="80">
        <v>37742</v>
      </c>
      <c r="B3724" s="79" t="s">
        <v>83</v>
      </c>
      <c r="C3724" s="79" t="s">
        <v>74</v>
      </c>
      <c r="D3724" s="85">
        <v>-218973.42800000001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6NGI-PGE/CG</v>
      </c>
    </row>
    <row r="3725" spans="1:8">
      <c r="A3725" s="80">
        <v>37742</v>
      </c>
      <c r="B3725" s="79" t="s">
        <v>83</v>
      </c>
      <c r="C3725" s="79" t="s">
        <v>75</v>
      </c>
      <c r="D3725" s="85">
        <v>6215806.0031000003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6NGI-SOBDR-PG&amp;E</v>
      </c>
    </row>
    <row r="3726" spans="1:8">
      <c r="A3726" s="80">
        <v>37742</v>
      </c>
      <c r="B3726" s="79" t="s">
        <v>83</v>
      </c>
      <c r="C3726" s="79" t="s">
        <v>46</v>
      </c>
      <c r="D3726" s="85">
        <v>-1114072.5404999999</v>
      </c>
      <c r="E3726" s="85">
        <v>111407.25405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6NGI-SOCAL</v>
      </c>
    </row>
    <row r="3727" spans="1:8">
      <c r="A3727" s="80">
        <v>37773</v>
      </c>
      <c r="B3727" s="79" t="s">
        <v>83</v>
      </c>
      <c r="C3727" s="79" t="s">
        <v>92</v>
      </c>
      <c r="D3727" s="85">
        <v>-709096.32200000004</v>
      </c>
      <c r="E3727" s="85">
        <v>70909.632199999993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6IF-ELPO/PERMIAN</v>
      </c>
    </row>
    <row r="3728" spans="1:8">
      <c r="A3728" s="80">
        <v>37773</v>
      </c>
      <c r="B3728" s="79" t="s">
        <v>83</v>
      </c>
      <c r="C3728" s="79" t="s">
        <v>72</v>
      </c>
      <c r="D3728" s="85">
        <v>-4033173.3588</v>
      </c>
      <c r="E3728" s="85">
        <v>403317.33588000003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6IF-ELPO/SJ</v>
      </c>
    </row>
    <row r="3729" spans="1:8">
      <c r="A3729" s="80">
        <v>37773</v>
      </c>
      <c r="B3729" s="79" t="s">
        <v>83</v>
      </c>
      <c r="C3729" s="79" t="s">
        <v>74</v>
      </c>
      <c r="D3729" s="85">
        <v>-212455.79380000001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6NGI-PGE/CG</v>
      </c>
    </row>
    <row r="3730" spans="1:8">
      <c r="A3730" s="80">
        <v>37773</v>
      </c>
      <c r="B3730" s="79" t="s">
        <v>83</v>
      </c>
      <c r="C3730" s="79" t="s">
        <v>75</v>
      </c>
      <c r="D3730" s="85">
        <v>5995758.8644000003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6NGI-SOBDR-PG&amp;E</v>
      </c>
    </row>
    <row r="3731" spans="1:8">
      <c r="A3731" s="80">
        <v>37773</v>
      </c>
      <c r="B3731" s="79" t="s">
        <v>83</v>
      </c>
      <c r="C3731" s="79" t="s">
        <v>46</v>
      </c>
      <c r="D3731" s="85">
        <v>-1058031.7664999999</v>
      </c>
      <c r="E3731" s="85">
        <v>105803.17664999999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6NGI-SOCAL</v>
      </c>
    </row>
    <row r="3732" spans="1:8">
      <c r="A3732" s="80">
        <v>37803</v>
      </c>
      <c r="B3732" s="79" t="s">
        <v>83</v>
      </c>
      <c r="C3732" s="79" t="s">
        <v>92</v>
      </c>
      <c r="D3732" s="85">
        <v>-730351.77819999994</v>
      </c>
      <c r="E3732" s="85">
        <v>73035.177819999997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6IF-ELPO/PERMIAN</v>
      </c>
    </row>
    <row r="3733" spans="1:8">
      <c r="A3733" s="80">
        <v>37803</v>
      </c>
      <c r="B3733" s="79" t="s">
        <v>83</v>
      </c>
      <c r="C3733" s="79" t="s">
        <v>72</v>
      </c>
      <c r="D3733" s="85">
        <v>-4154705.0477999998</v>
      </c>
      <c r="E3733" s="85">
        <v>415470.50478000002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6IF-ELPO/SJ</v>
      </c>
    </row>
    <row r="3734" spans="1:8">
      <c r="A3734" s="80">
        <v>37803</v>
      </c>
      <c r="B3734" s="79" t="s">
        <v>83</v>
      </c>
      <c r="C3734" s="79" t="s">
        <v>74</v>
      </c>
      <c r="D3734" s="85">
        <v>-217552.95269999999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6NGI-PGE/CG</v>
      </c>
    </row>
    <row r="3735" spans="1:8">
      <c r="A3735" s="80">
        <v>37803</v>
      </c>
      <c r="B3735" s="79" t="s">
        <v>83</v>
      </c>
      <c r="C3735" s="79" t="s">
        <v>75</v>
      </c>
      <c r="D3735" s="85">
        <v>6175484.2215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6NGI-SOBDR-PG&amp;E</v>
      </c>
    </row>
    <row r="3736" spans="1:8">
      <c r="A3736" s="80">
        <v>37803</v>
      </c>
      <c r="B3736" s="79" t="s">
        <v>83</v>
      </c>
      <c r="C3736" s="79" t="s">
        <v>46</v>
      </c>
      <c r="D3736" s="85">
        <v>-1077288.0493999999</v>
      </c>
      <c r="E3736" s="85">
        <v>107728.80494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6NGI-SOCAL</v>
      </c>
    </row>
    <row r="3737" spans="1:8">
      <c r="A3737" s="80">
        <v>37834</v>
      </c>
      <c r="B3737" s="79" t="s">
        <v>83</v>
      </c>
      <c r="C3737" s="79" t="s">
        <v>92</v>
      </c>
      <c r="D3737" s="85">
        <v>-727814.63</v>
      </c>
      <c r="E3737" s="85">
        <v>72781.463000000003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6IF-ELPO/PERMIAN</v>
      </c>
    </row>
    <row r="3738" spans="1:8">
      <c r="A3738" s="80">
        <v>37834</v>
      </c>
      <c r="B3738" s="79" t="s">
        <v>83</v>
      </c>
      <c r="C3738" s="79" t="s">
        <v>72</v>
      </c>
      <c r="D3738" s="85">
        <v>-4140272.1370999999</v>
      </c>
      <c r="E3738" s="85">
        <v>414027.21370999998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6IF-ELPO/SJ</v>
      </c>
    </row>
    <row r="3739" spans="1:8">
      <c r="A3739" s="80">
        <v>37834</v>
      </c>
      <c r="B3739" s="79" t="s">
        <v>83</v>
      </c>
      <c r="C3739" s="79" t="s">
        <v>74</v>
      </c>
      <c r="D3739" s="85">
        <v>-216797.20180000001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6NGI-PGE/CG</v>
      </c>
    </row>
    <row r="3740" spans="1:8">
      <c r="A3740" s="80">
        <v>37834</v>
      </c>
      <c r="B3740" s="79" t="s">
        <v>83</v>
      </c>
      <c r="C3740" s="79" t="s">
        <v>75</v>
      </c>
      <c r="D3740" s="85">
        <v>6154031.3842000002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6NGI-SOBDR-PG&amp;E</v>
      </c>
    </row>
    <row r="3741" spans="1:8">
      <c r="A3741" s="80">
        <v>37834</v>
      </c>
      <c r="B3741" s="79" t="s">
        <v>83</v>
      </c>
      <c r="C3741" s="79" t="s">
        <v>46</v>
      </c>
      <c r="D3741" s="85">
        <v>-1073545.6895999999</v>
      </c>
      <c r="E3741" s="85">
        <v>107354.56896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6NGI-SOCAL</v>
      </c>
    </row>
    <row r="3742" spans="1:8">
      <c r="A3742" s="80">
        <v>37865</v>
      </c>
      <c r="B3742" s="79" t="s">
        <v>83</v>
      </c>
      <c r="C3742" s="79" t="s">
        <v>92</v>
      </c>
      <c r="D3742" s="85">
        <v>-701817.73239999998</v>
      </c>
      <c r="E3742" s="85">
        <v>70181.773239999995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6IF-ELPO/PERMIAN</v>
      </c>
    </row>
    <row r="3743" spans="1:8">
      <c r="A3743" s="80">
        <v>37865</v>
      </c>
      <c r="B3743" s="79" t="s">
        <v>83</v>
      </c>
      <c r="C3743" s="79" t="s">
        <v>72</v>
      </c>
      <c r="D3743" s="85">
        <v>-3991774.4512999998</v>
      </c>
      <c r="E3743" s="85">
        <v>399177.44513000001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6IF-ELPO/SJ</v>
      </c>
    </row>
    <row r="3744" spans="1:8">
      <c r="A3744" s="80">
        <v>37865</v>
      </c>
      <c r="B3744" s="79" t="s">
        <v>83</v>
      </c>
      <c r="C3744" s="79" t="s">
        <v>74</v>
      </c>
      <c r="D3744" s="85">
        <v>-189256.98579999999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6NGI-PGE/CG</v>
      </c>
    </row>
    <row r="3745" spans="1:8">
      <c r="A3745" s="80">
        <v>37865</v>
      </c>
      <c r="B3745" s="79" t="s">
        <v>83</v>
      </c>
      <c r="C3745" s="79" t="s">
        <v>75</v>
      </c>
      <c r="D3745" s="85">
        <v>5934214.8035000004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6NGI-SOBDR-PG&amp;E</v>
      </c>
    </row>
    <row r="3746" spans="1:8">
      <c r="A3746" s="80">
        <v>37865</v>
      </c>
      <c r="B3746" s="79" t="s">
        <v>83</v>
      </c>
      <c r="C3746" s="79" t="s">
        <v>46</v>
      </c>
      <c r="D3746" s="85">
        <v>-1007407.6456</v>
      </c>
      <c r="E3746" s="85">
        <v>100740.76456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6NGI-SOCAL</v>
      </c>
    </row>
    <row r="3747" spans="1:8">
      <c r="A3747" s="80">
        <v>37895</v>
      </c>
      <c r="B3747" s="79" t="s">
        <v>83</v>
      </c>
      <c r="C3747" s="79" t="s">
        <v>92</v>
      </c>
      <c r="D3747" s="85">
        <v>-470732.81310000003</v>
      </c>
      <c r="E3747" s="85">
        <v>47073.281309999998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6IF-ELPO/PERMIAN</v>
      </c>
    </row>
    <row r="3748" spans="1:8">
      <c r="A3748" s="80">
        <v>37895</v>
      </c>
      <c r="B3748" s="79" t="s">
        <v>83</v>
      </c>
      <c r="C3748" s="79" t="s">
        <v>72</v>
      </c>
      <c r="D3748" s="85">
        <v>-3858916.4246999999</v>
      </c>
      <c r="E3748" s="85">
        <v>385891.64247000002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6IF-ELPO/SJ</v>
      </c>
    </row>
    <row r="3749" spans="1:8">
      <c r="A3749" s="80">
        <v>37895</v>
      </c>
      <c r="B3749" s="79" t="s">
        <v>83</v>
      </c>
      <c r="C3749" s="79" t="s">
        <v>74</v>
      </c>
      <c r="D3749" s="85">
        <v>-193613.511</v>
      </c>
      <c r="E3749" s="85">
        <v>0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6NGI-PGE/CG</v>
      </c>
    </row>
    <row r="3750" spans="1:8">
      <c r="A3750" s="80">
        <v>37895</v>
      </c>
      <c r="B3750" s="79" t="s">
        <v>83</v>
      </c>
      <c r="C3750" s="79" t="s">
        <v>75</v>
      </c>
      <c r="D3750" s="85">
        <v>5849065.7698999997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6NGI-SOBDR-PG&amp;E</v>
      </c>
    </row>
    <row r="3751" spans="1:8">
      <c r="A3751" s="80">
        <v>37895</v>
      </c>
      <c r="B3751" s="79" t="s">
        <v>83</v>
      </c>
      <c r="C3751" s="79" t="s">
        <v>46</v>
      </c>
      <c r="D3751" s="85">
        <v>-1283728.4268</v>
      </c>
      <c r="E3751" s="85">
        <v>128372.84268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6NGI-SOCAL</v>
      </c>
    </row>
    <row r="3752" spans="1:8">
      <c r="A3752" s="80">
        <v>37926</v>
      </c>
      <c r="B3752" s="79" t="s">
        <v>83</v>
      </c>
      <c r="C3752" s="79" t="s">
        <v>92</v>
      </c>
      <c r="D3752" s="85">
        <v>-453837.04619999998</v>
      </c>
      <c r="E3752" s="85">
        <v>45383.704619999997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37926</v>
      </c>
      <c r="B3753" s="79" t="s">
        <v>83</v>
      </c>
      <c r="C3753" s="79" t="s">
        <v>72</v>
      </c>
      <c r="D3753" s="85">
        <v>-3719803.9958000001</v>
      </c>
      <c r="E3753" s="85">
        <v>371980.39958000003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6IF-ELPO/SJ</v>
      </c>
    </row>
    <row r="3754" spans="1:8">
      <c r="A3754" s="80">
        <v>37926</v>
      </c>
      <c r="B3754" s="79" t="s">
        <v>83</v>
      </c>
      <c r="C3754" s="79" t="s">
        <v>74</v>
      </c>
      <c r="D3754" s="85">
        <v>-190781.10920000001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6NGI-PGE/CG</v>
      </c>
    </row>
    <row r="3755" spans="1:8">
      <c r="A3755" s="80">
        <v>37926</v>
      </c>
      <c r="B3755" s="79" t="s">
        <v>83</v>
      </c>
      <c r="C3755" s="79" t="s">
        <v>75</v>
      </c>
      <c r="D3755" s="85">
        <v>5639128.3081999999</v>
      </c>
      <c r="E3755" s="85">
        <v>0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6NGI-SOBDR-PG&amp;E</v>
      </c>
    </row>
    <row r="3756" spans="1:8">
      <c r="A3756" s="80">
        <v>37926</v>
      </c>
      <c r="B3756" s="79" t="s">
        <v>83</v>
      </c>
      <c r="C3756" s="79" t="s">
        <v>46</v>
      </c>
      <c r="D3756" s="85">
        <v>-1236848.8089000001</v>
      </c>
      <c r="E3756" s="85">
        <v>123684.88089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6NGI-SOCAL</v>
      </c>
    </row>
    <row r="3757" spans="1:8">
      <c r="A3757" s="80">
        <v>37956</v>
      </c>
      <c r="B3757" s="79" t="s">
        <v>83</v>
      </c>
      <c r="C3757" s="79" t="s">
        <v>92</v>
      </c>
      <c r="D3757" s="85">
        <v>-467215.53320000001</v>
      </c>
      <c r="E3757" s="85">
        <v>46721.553319999999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6IF-ELPO/PERMIAN</v>
      </c>
    </row>
    <row r="3758" spans="1:8">
      <c r="A3758" s="80">
        <v>37956</v>
      </c>
      <c r="B3758" s="79" t="s">
        <v>83</v>
      </c>
      <c r="C3758" s="79" t="s">
        <v>72</v>
      </c>
      <c r="D3758" s="85">
        <v>-3830082.8931999998</v>
      </c>
      <c r="E3758" s="85">
        <v>383008.28931999998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6IF-ELPO/SJ</v>
      </c>
    </row>
    <row r="3759" spans="1:8">
      <c r="A3759" s="80">
        <v>37956</v>
      </c>
      <c r="B3759" s="79" t="s">
        <v>83</v>
      </c>
      <c r="C3759" s="79" t="s">
        <v>74</v>
      </c>
      <c r="D3759" s="85">
        <v>-205983.60699999999</v>
      </c>
      <c r="E3759" s="85">
        <v>0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6NGI-PGE/CG</v>
      </c>
    </row>
    <row r="3760" spans="1:8">
      <c r="A3760" s="80">
        <v>37956</v>
      </c>
      <c r="B3760" s="79" t="s">
        <v>83</v>
      </c>
      <c r="C3760" s="79" t="s">
        <v>75</v>
      </c>
      <c r="D3760" s="85">
        <v>5805361.9929999998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6NGI-SOBDR-PG&amp;E</v>
      </c>
    </row>
    <row r="3761" spans="1:8">
      <c r="A3761" s="80">
        <v>37956</v>
      </c>
      <c r="B3761" s="79" t="s">
        <v>83</v>
      </c>
      <c r="C3761" s="79" t="s">
        <v>46</v>
      </c>
      <c r="D3761" s="85">
        <v>-1273069.0676</v>
      </c>
      <c r="E3761" s="85">
        <v>127306.90676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37987</v>
      </c>
      <c r="B3762" s="79" t="s">
        <v>83</v>
      </c>
      <c r="C3762" s="79" t="s">
        <v>92</v>
      </c>
      <c r="D3762" s="85">
        <v>-537652.19590000005</v>
      </c>
      <c r="E3762" s="85">
        <v>53765.219590000001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6IF-ELPO/PERMIAN</v>
      </c>
    </row>
    <row r="3763" spans="1:8">
      <c r="A3763" s="80">
        <v>37987</v>
      </c>
      <c r="B3763" s="79" t="s">
        <v>83</v>
      </c>
      <c r="C3763" s="79" t="s">
        <v>72</v>
      </c>
      <c r="D3763" s="85">
        <v>-2995164.5106000002</v>
      </c>
      <c r="E3763" s="85">
        <v>299516.45105999999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6IF-ELPO/SJ</v>
      </c>
    </row>
    <row r="3764" spans="1:8">
      <c r="A3764" s="80">
        <v>37987</v>
      </c>
      <c r="B3764" s="79" t="s">
        <v>83</v>
      </c>
      <c r="C3764" s="79" t="s">
        <v>74</v>
      </c>
      <c r="D3764" s="85">
        <v>280728.61839999998</v>
      </c>
      <c r="E3764" s="85">
        <v>0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6NGI-PGE/CG</v>
      </c>
    </row>
    <row r="3765" spans="1:8">
      <c r="A3765" s="80">
        <v>37987</v>
      </c>
      <c r="B3765" s="79" t="s">
        <v>83</v>
      </c>
      <c r="C3765" s="79" t="s">
        <v>75</v>
      </c>
      <c r="D3765" s="85">
        <v>5782449.9457</v>
      </c>
      <c r="E3765" s="85">
        <v>0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6NGI-SOBDR-PG&amp;E</v>
      </c>
    </row>
    <row r="3766" spans="1:8">
      <c r="A3766" s="80">
        <v>37987</v>
      </c>
      <c r="B3766" s="79" t="s">
        <v>83</v>
      </c>
      <c r="C3766" s="79" t="s">
        <v>46</v>
      </c>
      <c r="D3766" s="85">
        <v>-1105124.1131</v>
      </c>
      <c r="E3766" s="85">
        <v>110512.41131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6NGI-SOCAL</v>
      </c>
    </row>
    <row r="3767" spans="1:8">
      <c r="A3767" s="80">
        <v>38018</v>
      </c>
      <c r="B3767" s="79" t="s">
        <v>83</v>
      </c>
      <c r="C3767" s="79" t="s">
        <v>92</v>
      </c>
      <c r="D3767" s="85">
        <v>-500933.3469</v>
      </c>
      <c r="E3767" s="85">
        <v>50093.334690000003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6IF-ELPO/PERMIAN</v>
      </c>
    </row>
    <row r="3768" spans="1:8">
      <c r="A3768" s="80">
        <v>38018</v>
      </c>
      <c r="B3768" s="79" t="s">
        <v>83</v>
      </c>
      <c r="C3768" s="79" t="s">
        <v>72</v>
      </c>
      <c r="D3768" s="85">
        <v>-2790610.3495</v>
      </c>
      <c r="E3768" s="85">
        <v>279061.03495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6IF-ELPO/SJ</v>
      </c>
    </row>
    <row r="3769" spans="1:8">
      <c r="A3769" s="80">
        <v>38018</v>
      </c>
      <c r="B3769" s="79" t="s">
        <v>83</v>
      </c>
      <c r="C3769" s="79" t="s">
        <v>74</v>
      </c>
      <c r="D3769" s="85">
        <v>286096.88179999997</v>
      </c>
      <c r="E3769" s="85">
        <v>0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6NGI-PGE/CG</v>
      </c>
    </row>
    <row r="3770" spans="1:8">
      <c r="A3770" s="80">
        <v>38018</v>
      </c>
      <c r="B3770" s="79" t="s">
        <v>83</v>
      </c>
      <c r="C3770" s="79" t="s">
        <v>75</v>
      </c>
      <c r="D3770" s="85">
        <v>5387538.6834000004</v>
      </c>
      <c r="E3770" s="85">
        <v>0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6NGI-SOBDR-PG&amp;E</v>
      </c>
    </row>
    <row r="3771" spans="1:8">
      <c r="A3771" s="80">
        <v>38018</v>
      </c>
      <c r="B3771" s="79" t="s">
        <v>83</v>
      </c>
      <c r="C3771" s="79" t="s">
        <v>46</v>
      </c>
      <c r="D3771" s="85">
        <v>-1012485.7182</v>
      </c>
      <c r="E3771" s="85">
        <v>101248.57182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6NGI-SOCAL</v>
      </c>
    </row>
    <row r="3772" spans="1:8">
      <c r="A3772" s="80">
        <v>38047</v>
      </c>
      <c r="B3772" s="79" t="s">
        <v>83</v>
      </c>
      <c r="C3772" s="79" t="s">
        <v>92</v>
      </c>
      <c r="D3772" s="85">
        <v>-533408.64350000001</v>
      </c>
      <c r="E3772" s="85">
        <v>53340.864350000003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6IF-ELPO/PERMIAN</v>
      </c>
    </row>
    <row r="3773" spans="1:8">
      <c r="A3773" s="80">
        <v>38047</v>
      </c>
      <c r="B3773" s="79" t="s">
        <v>83</v>
      </c>
      <c r="C3773" s="79" t="s">
        <v>72</v>
      </c>
      <c r="D3773" s="85">
        <v>-2971524.4369000001</v>
      </c>
      <c r="E3773" s="85">
        <v>297152.44368999999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6IF-ELPO/SJ</v>
      </c>
    </row>
    <row r="3774" spans="1:8">
      <c r="A3774" s="80">
        <v>38047</v>
      </c>
      <c r="B3774" s="79" t="s">
        <v>83</v>
      </c>
      <c r="C3774" s="79" t="s">
        <v>74</v>
      </c>
      <c r="D3774" s="85">
        <v>307196.95120000001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6NGI-PGE/CG</v>
      </c>
    </row>
    <row r="3775" spans="1:8">
      <c r="A3775" s="80">
        <v>38047</v>
      </c>
      <c r="B3775" s="79" t="s">
        <v>83</v>
      </c>
      <c r="C3775" s="79" t="s">
        <v>75</v>
      </c>
      <c r="D3775" s="85">
        <v>5736810.5354000004</v>
      </c>
      <c r="E3775" s="85">
        <v>0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6NGI-SOBDR-PG&amp;E</v>
      </c>
    </row>
    <row r="3776" spans="1:8">
      <c r="A3776" s="80">
        <v>38047</v>
      </c>
      <c r="B3776" s="79" t="s">
        <v>83</v>
      </c>
      <c r="C3776" s="79" t="s">
        <v>46</v>
      </c>
      <c r="D3776" s="85">
        <v>-1079815.7896</v>
      </c>
      <c r="E3776" s="85">
        <v>107981.57896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6NGI-SOCAL</v>
      </c>
    </row>
    <row r="3777" spans="1:8">
      <c r="A3777" s="80">
        <v>38078</v>
      </c>
      <c r="B3777" s="79" t="s">
        <v>83</v>
      </c>
      <c r="C3777" s="79" t="s">
        <v>92</v>
      </c>
      <c r="D3777" s="85">
        <v>-514057.08039999998</v>
      </c>
      <c r="E3777" s="85">
        <v>51405.708039999998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6IF-ELPO/PERMIAN</v>
      </c>
    </row>
    <row r="3778" spans="1:8">
      <c r="A3778" s="80">
        <v>38078</v>
      </c>
      <c r="B3778" s="79" t="s">
        <v>83</v>
      </c>
      <c r="C3778" s="79" t="s">
        <v>72</v>
      </c>
      <c r="D3778" s="85">
        <v>-2863720.3292</v>
      </c>
      <c r="E3778" s="85">
        <v>286372.03292000003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6IF-ELPO/SJ</v>
      </c>
    </row>
    <row r="3779" spans="1:8">
      <c r="A3779" s="80">
        <v>38078</v>
      </c>
      <c r="B3779" s="79" t="s">
        <v>83</v>
      </c>
      <c r="C3779" s="79" t="s">
        <v>74</v>
      </c>
      <c r="D3779" s="85">
        <v>294863.17080000002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6NGI-PGE/CG</v>
      </c>
    </row>
    <row r="3780" spans="1:8">
      <c r="A3780" s="80">
        <v>38078</v>
      </c>
      <c r="B3780" s="79" t="s">
        <v>83</v>
      </c>
      <c r="C3780" s="79" t="s">
        <v>75</v>
      </c>
      <c r="D3780" s="85">
        <v>5528684.4522000002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6NGI-SOBDR-PG&amp;E</v>
      </c>
    </row>
    <row r="3781" spans="1:8">
      <c r="A3781" s="80">
        <v>38078</v>
      </c>
      <c r="B3781" s="79" t="s">
        <v>83</v>
      </c>
      <c r="C3781" s="79" t="s">
        <v>46</v>
      </c>
      <c r="D3781" s="85">
        <v>-1041235.5718</v>
      </c>
      <c r="E3781" s="85">
        <v>104123.55718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6NGI-SOCAL</v>
      </c>
    </row>
    <row r="3782" spans="1:8">
      <c r="A3782" s="80">
        <v>38108</v>
      </c>
      <c r="B3782" s="79" t="s">
        <v>83</v>
      </c>
      <c r="C3782" s="79" t="s">
        <v>92</v>
      </c>
      <c r="D3782" s="85">
        <v>-529052.05039999995</v>
      </c>
      <c r="E3782" s="85">
        <v>52905.205040000001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38108</v>
      </c>
      <c r="B3783" s="79" t="s">
        <v>83</v>
      </c>
      <c r="C3783" s="79" t="s">
        <v>72</v>
      </c>
      <c r="D3783" s="85">
        <v>-2947254.6331000002</v>
      </c>
      <c r="E3783" s="85">
        <v>294725.46331000002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6IF-ELPO/SJ</v>
      </c>
    </row>
    <row r="3784" spans="1:8">
      <c r="A3784" s="80">
        <v>38108</v>
      </c>
      <c r="B3784" s="79" t="s">
        <v>83</v>
      </c>
      <c r="C3784" s="79" t="s">
        <v>74</v>
      </c>
      <c r="D3784" s="85">
        <v>304687.9327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6NGI-PGE/CG</v>
      </c>
    </row>
    <row r="3785" spans="1:8">
      <c r="A3785" s="80">
        <v>38108</v>
      </c>
      <c r="B3785" s="79" t="s">
        <v>83</v>
      </c>
      <c r="C3785" s="79" t="s">
        <v>75</v>
      </c>
      <c r="D3785" s="85">
        <v>5689955.3706</v>
      </c>
      <c r="E3785" s="85">
        <v>0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6NGI-SOBDR-PG&amp;E</v>
      </c>
    </row>
    <row r="3786" spans="1:8">
      <c r="A3786" s="80">
        <v>38108</v>
      </c>
      <c r="B3786" s="79" t="s">
        <v>83</v>
      </c>
      <c r="C3786" s="79" t="s">
        <v>46</v>
      </c>
      <c r="D3786" s="85">
        <v>-1070996.4383</v>
      </c>
      <c r="E3786" s="85">
        <v>107099.64383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6NGI-SOCAL</v>
      </c>
    </row>
    <row r="3787" spans="1:8">
      <c r="A3787" s="80">
        <v>38139</v>
      </c>
      <c r="B3787" s="79" t="s">
        <v>83</v>
      </c>
      <c r="C3787" s="79" t="s">
        <v>92</v>
      </c>
      <c r="D3787" s="85">
        <v>-509809.89449999999</v>
      </c>
      <c r="E3787" s="85">
        <v>50980.989450000001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6IF-ELPO/PERMIAN</v>
      </c>
    </row>
    <row r="3788" spans="1:8">
      <c r="A3788" s="80">
        <v>38139</v>
      </c>
      <c r="B3788" s="79" t="s">
        <v>83</v>
      </c>
      <c r="C3788" s="79" t="s">
        <v>72</v>
      </c>
      <c r="D3788" s="85">
        <v>-2840060.0134000001</v>
      </c>
      <c r="E3788" s="85">
        <v>284006.00134000002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6IF-ELPO/SJ</v>
      </c>
    </row>
    <row r="3789" spans="1:8">
      <c r="A3789" s="80">
        <v>38139</v>
      </c>
      <c r="B3789" s="79" t="s">
        <v>83</v>
      </c>
      <c r="C3789" s="79" t="s">
        <v>74</v>
      </c>
      <c r="D3789" s="85">
        <v>292426.98460000003</v>
      </c>
      <c r="E3789" s="85">
        <v>0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6NGI-PGE/CG</v>
      </c>
    </row>
    <row r="3790" spans="1:8">
      <c r="A3790" s="80">
        <v>38139</v>
      </c>
      <c r="B3790" s="79" t="s">
        <v>83</v>
      </c>
      <c r="C3790" s="79" t="s">
        <v>75</v>
      </c>
      <c r="D3790" s="85">
        <v>5483005.9622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6NGI-SOBDR-PG&amp;E</v>
      </c>
    </row>
    <row r="3791" spans="1:8">
      <c r="A3791" s="80">
        <v>38139</v>
      </c>
      <c r="B3791" s="79" t="s">
        <v>83</v>
      </c>
      <c r="C3791" s="79" t="s">
        <v>46</v>
      </c>
      <c r="D3791" s="85">
        <v>-1032632.7895</v>
      </c>
      <c r="E3791" s="85">
        <v>103263.27895000001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38169</v>
      </c>
      <c r="B3792" s="79" t="s">
        <v>83</v>
      </c>
      <c r="C3792" s="79" t="s">
        <v>92</v>
      </c>
      <c r="D3792" s="85">
        <v>-524616.40960000001</v>
      </c>
      <c r="E3792" s="85">
        <v>52461.640959999997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6IF-ELPO/PERMIAN</v>
      </c>
    </row>
    <row r="3793" spans="1:8">
      <c r="A3793" s="80">
        <v>38169</v>
      </c>
      <c r="B3793" s="79" t="s">
        <v>83</v>
      </c>
      <c r="C3793" s="79" t="s">
        <v>72</v>
      </c>
      <c r="D3793" s="85">
        <v>-2922544.4696</v>
      </c>
      <c r="E3793" s="85">
        <v>292254.44695999997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38169</v>
      </c>
      <c r="B3794" s="79" t="s">
        <v>83</v>
      </c>
      <c r="C3794" s="79" t="s">
        <v>74</v>
      </c>
      <c r="D3794" s="85">
        <v>302133.3898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6NGI-PGE/CG</v>
      </c>
    </row>
    <row r="3795" spans="1:8">
      <c r="A3795" s="80">
        <v>38169</v>
      </c>
      <c r="B3795" s="79" t="s">
        <v>83</v>
      </c>
      <c r="C3795" s="79" t="s">
        <v>75</v>
      </c>
      <c r="D3795" s="85">
        <v>5642250.0498000002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6NGI-SOBDR-PG&amp;E</v>
      </c>
    </row>
    <row r="3796" spans="1:8">
      <c r="A3796" s="80">
        <v>38169</v>
      </c>
      <c r="B3796" s="79" t="s">
        <v>83</v>
      </c>
      <c r="C3796" s="79" t="s">
        <v>46</v>
      </c>
      <c r="D3796" s="85">
        <v>-1089381.9785</v>
      </c>
      <c r="E3796" s="85">
        <v>108938.19785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6NGI-SOCAL</v>
      </c>
    </row>
    <row r="3797" spans="1:8">
      <c r="A3797" s="80">
        <v>38200</v>
      </c>
      <c r="B3797" s="79" t="s">
        <v>83</v>
      </c>
      <c r="C3797" s="79" t="s">
        <v>92</v>
      </c>
      <c r="D3797" s="85">
        <v>-522348.90889999998</v>
      </c>
      <c r="E3797" s="85">
        <v>52234.890890000002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6IF-ELPO/PERMIAN</v>
      </c>
    </row>
    <row r="3798" spans="1:8">
      <c r="A3798" s="80">
        <v>38200</v>
      </c>
      <c r="B3798" s="79" t="s">
        <v>83</v>
      </c>
      <c r="C3798" s="79" t="s">
        <v>72</v>
      </c>
      <c r="D3798" s="85">
        <v>-2909912.6280999999</v>
      </c>
      <c r="E3798" s="85">
        <v>290991.26280999999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6IF-ELPO/SJ</v>
      </c>
    </row>
    <row r="3799" spans="1:8">
      <c r="A3799" s="80">
        <v>38200</v>
      </c>
      <c r="B3799" s="79" t="s">
        <v>83</v>
      </c>
      <c r="C3799" s="79" t="s">
        <v>74</v>
      </c>
      <c r="D3799" s="85">
        <v>300827.50679999997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6NGI-PGE/CG</v>
      </c>
    </row>
    <row r="3800" spans="1:8">
      <c r="A3800" s="80">
        <v>38200</v>
      </c>
      <c r="B3800" s="79" t="s">
        <v>83</v>
      </c>
      <c r="C3800" s="79" t="s">
        <v>75</v>
      </c>
      <c r="D3800" s="85">
        <v>5617863.0785999997</v>
      </c>
      <c r="E3800" s="85">
        <v>0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6NGI-SOBDR-PG&amp;E</v>
      </c>
    </row>
    <row r="3801" spans="1:8">
      <c r="A3801" s="80">
        <v>38200</v>
      </c>
      <c r="B3801" s="79" t="s">
        <v>83</v>
      </c>
      <c r="C3801" s="79" t="s">
        <v>46</v>
      </c>
      <c r="D3801" s="85">
        <v>-944226.8676</v>
      </c>
      <c r="E3801" s="85">
        <v>94422.686759999997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6NGI-SOCAL</v>
      </c>
    </row>
    <row r="3802" spans="1:8">
      <c r="A3802" s="80">
        <v>38231</v>
      </c>
      <c r="B3802" s="79" t="s">
        <v>83</v>
      </c>
      <c r="C3802" s="79" t="s">
        <v>92</v>
      </c>
      <c r="D3802" s="85">
        <v>-503272.58659999998</v>
      </c>
      <c r="E3802" s="85">
        <v>50327.25866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6IF-ELPO/PERMIAN</v>
      </c>
    </row>
    <row r="3803" spans="1:8">
      <c r="A3803" s="80">
        <v>38231</v>
      </c>
      <c r="B3803" s="79" t="s">
        <v>83</v>
      </c>
      <c r="C3803" s="79" t="s">
        <v>72</v>
      </c>
      <c r="D3803" s="85">
        <v>-2803641.8368000002</v>
      </c>
      <c r="E3803" s="85">
        <v>280364.18368000002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6IF-ELPO/SJ</v>
      </c>
    </row>
    <row r="3804" spans="1:8">
      <c r="A3804" s="80">
        <v>38231</v>
      </c>
      <c r="B3804" s="79" t="s">
        <v>83</v>
      </c>
      <c r="C3804" s="79" t="s">
        <v>74</v>
      </c>
      <c r="D3804" s="85">
        <v>288677.18449999997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6NGI-PGE/CG</v>
      </c>
    </row>
    <row r="3805" spans="1:8">
      <c r="A3805" s="80">
        <v>38231</v>
      </c>
      <c r="B3805" s="79" t="s">
        <v>83</v>
      </c>
      <c r="C3805" s="79" t="s">
        <v>75</v>
      </c>
      <c r="D3805" s="85">
        <v>5412697.2088000001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6NGI-SOBDR-PG&amp;E</v>
      </c>
    </row>
    <row r="3806" spans="1:8">
      <c r="A3806" s="80">
        <v>38231</v>
      </c>
      <c r="B3806" s="79" t="s">
        <v>83</v>
      </c>
      <c r="C3806" s="79" t="s">
        <v>46</v>
      </c>
      <c r="D3806" s="85">
        <v>-884073.87749999994</v>
      </c>
      <c r="E3806" s="85">
        <v>88407.387749999994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6NGI-SOCAL</v>
      </c>
    </row>
    <row r="3807" spans="1:8">
      <c r="A3807" s="80">
        <v>38261</v>
      </c>
      <c r="B3807" s="79" t="s">
        <v>83</v>
      </c>
      <c r="C3807" s="79" t="s">
        <v>92</v>
      </c>
      <c r="D3807" s="85">
        <v>-517818.12569999998</v>
      </c>
      <c r="E3807" s="85">
        <v>51781.812570000002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6IF-ELPO/PERMIAN</v>
      </c>
    </row>
    <row r="3808" spans="1:8">
      <c r="A3808" s="80">
        <v>38261</v>
      </c>
      <c r="B3808" s="79" t="s">
        <v>83</v>
      </c>
      <c r="C3808" s="79" t="s">
        <v>72</v>
      </c>
      <c r="D3808" s="85">
        <v>-2884672.443</v>
      </c>
      <c r="E3808" s="85">
        <v>288467.24430000002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6IF-ELPO/SJ</v>
      </c>
    </row>
    <row r="3809" spans="1:8">
      <c r="A3809" s="80">
        <v>38261</v>
      </c>
      <c r="B3809" s="79" t="s">
        <v>83</v>
      </c>
      <c r="C3809" s="79" t="s">
        <v>74</v>
      </c>
      <c r="D3809" s="85">
        <v>298218.17009999999</v>
      </c>
      <c r="E3809" s="85">
        <v>0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6NGI-PGE/CG</v>
      </c>
    </row>
    <row r="3810" spans="1:8">
      <c r="A3810" s="80">
        <v>38261</v>
      </c>
      <c r="B3810" s="79" t="s">
        <v>83</v>
      </c>
      <c r="C3810" s="79" t="s">
        <v>75</v>
      </c>
      <c r="D3810" s="85">
        <v>5569134.5010000002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6NGI-SOBDR-PG&amp;E</v>
      </c>
    </row>
    <row r="3811" spans="1:8">
      <c r="A3811" s="80">
        <v>38261</v>
      </c>
      <c r="B3811" s="79" t="s">
        <v>83</v>
      </c>
      <c r="C3811" s="79" t="s">
        <v>46</v>
      </c>
      <c r="D3811" s="85">
        <v>-909026.47019999998</v>
      </c>
      <c r="E3811" s="85">
        <v>90902.647020000004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6NGI-SOCAL</v>
      </c>
    </row>
    <row r="3812" spans="1:8">
      <c r="A3812" s="80">
        <v>38292</v>
      </c>
      <c r="B3812" s="79" t="s">
        <v>83</v>
      </c>
      <c r="C3812" s="79" t="s">
        <v>92</v>
      </c>
      <c r="D3812" s="85">
        <v>-498880.75410000002</v>
      </c>
      <c r="E3812" s="85">
        <v>49888.075409999998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38292</v>
      </c>
      <c r="B3813" s="79" t="s">
        <v>83</v>
      </c>
      <c r="C3813" s="79" t="s">
        <v>72</v>
      </c>
      <c r="D3813" s="85">
        <v>-2779175.7218999998</v>
      </c>
      <c r="E3813" s="85">
        <v>277917.57218999998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6IF-ELPO/SJ</v>
      </c>
    </row>
    <row r="3814" spans="1:8">
      <c r="A3814" s="80">
        <v>38292</v>
      </c>
      <c r="B3814" s="79" t="s">
        <v>83</v>
      </c>
      <c r="C3814" s="79" t="s">
        <v>74</v>
      </c>
      <c r="D3814" s="85">
        <v>286158.02919999999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6NGI-PGE/CG</v>
      </c>
    </row>
    <row r="3815" spans="1:8">
      <c r="A3815" s="80">
        <v>38292</v>
      </c>
      <c r="B3815" s="79" t="s">
        <v>83</v>
      </c>
      <c r="C3815" s="79" t="s">
        <v>75</v>
      </c>
      <c r="D3815" s="85">
        <v>5365463.0475000003</v>
      </c>
      <c r="E3815" s="85">
        <v>0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6NGI-SOBDR-PG&amp;E</v>
      </c>
    </row>
    <row r="3816" spans="1:8">
      <c r="A3816" s="80">
        <v>38292</v>
      </c>
      <c r="B3816" s="79" t="s">
        <v>83</v>
      </c>
      <c r="C3816" s="79" t="s">
        <v>46</v>
      </c>
      <c r="D3816" s="85">
        <v>-876358.9645</v>
      </c>
      <c r="E3816" s="85">
        <v>87635.89645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6NGI-SOCAL</v>
      </c>
    </row>
    <row r="3817" spans="1:8">
      <c r="A3817" s="80">
        <v>38322</v>
      </c>
      <c r="B3817" s="79" t="s">
        <v>83</v>
      </c>
      <c r="C3817" s="79" t="s">
        <v>92</v>
      </c>
      <c r="D3817" s="85">
        <v>-513249.03259999998</v>
      </c>
      <c r="E3817" s="85">
        <v>51324.903259999999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38322</v>
      </c>
      <c r="B3818" s="79" t="s">
        <v>83</v>
      </c>
      <c r="C3818" s="79" t="s">
        <v>72</v>
      </c>
      <c r="D3818" s="85">
        <v>-2859218.8396000001</v>
      </c>
      <c r="E3818" s="85">
        <v>285921.88396000001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6IF-ELPO/SJ</v>
      </c>
    </row>
    <row r="3819" spans="1:8">
      <c r="A3819" s="80">
        <v>38322</v>
      </c>
      <c r="B3819" s="79" t="s">
        <v>83</v>
      </c>
      <c r="C3819" s="79" t="s">
        <v>74</v>
      </c>
      <c r="D3819" s="85">
        <v>295586.77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6NGI-PGE/CG</v>
      </c>
    </row>
    <row r="3820" spans="1:8">
      <c r="A3820" s="80">
        <v>38322</v>
      </c>
      <c r="B3820" s="79" t="s">
        <v>83</v>
      </c>
      <c r="C3820" s="79" t="s">
        <v>75</v>
      </c>
      <c r="D3820" s="85">
        <v>5519993.8986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6NGI-SOBDR-PG&amp;E</v>
      </c>
    </row>
    <row r="3821" spans="1:8">
      <c r="A3821" s="80">
        <v>38322</v>
      </c>
      <c r="B3821" s="79" t="s">
        <v>83</v>
      </c>
      <c r="C3821" s="79" t="s">
        <v>46</v>
      </c>
      <c r="D3821" s="85">
        <v>-898334.49109999998</v>
      </c>
      <c r="E3821" s="85">
        <v>89833.449110000001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6NGI-SOCAL</v>
      </c>
    </row>
    <row r="3822" spans="1:8">
      <c r="A3822" s="80">
        <v>38353</v>
      </c>
      <c r="B3822" s="79" t="s">
        <v>83</v>
      </c>
      <c r="C3822" s="79" t="s">
        <v>92</v>
      </c>
      <c r="D3822" s="85">
        <v>38573.269700000004</v>
      </c>
      <c r="E3822" s="85">
        <v>-3857.3269700000001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38353</v>
      </c>
      <c r="B3823" s="79" t="s">
        <v>83</v>
      </c>
      <c r="C3823" s="79" t="s">
        <v>72</v>
      </c>
      <c r="D3823" s="85">
        <v>-2846152.3341000001</v>
      </c>
      <c r="E3823" s="85">
        <v>284615.23340999999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6IF-ELPO/SJ</v>
      </c>
    </row>
    <row r="3824" spans="1:8">
      <c r="A3824" s="80">
        <v>38353</v>
      </c>
      <c r="B3824" s="79" t="s">
        <v>83</v>
      </c>
      <c r="C3824" s="79" t="s">
        <v>74</v>
      </c>
      <c r="D3824" s="85">
        <v>19497.563000000002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6NGI-PGE/CG</v>
      </c>
    </row>
    <row r="3825" spans="1:8">
      <c r="A3825" s="80">
        <v>38353</v>
      </c>
      <c r="B3825" s="79" t="s">
        <v>83</v>
      </c>
      <c r="C3825" s="79" t="s">
        <v>75</v>
      </c>
      <c r="D3825" s="85">
        <v>5494767.7668000003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6NGI-SOBDR-PG&amp;E</v>
      </c>
    </row>
    <row r="3826" spans="1:8">
      <c r="A3826" s="80">
        <v>38353</v>
      </c>
      <c r="B3826" s="79" t="s">
        <v>83</v>
      </c>
      <c r="C3826" s="79" t="s">
        <v>46</v>
      </c>
      <c r="D3826" s="85">
        <v>-344752.36479999998</v>
      </c>
      <c r="E3826" s="85">
        <v>34475.23648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6NGI-SOCAL</v>
      </c>
    </row>
    <row r="3827" spans="1:8">
      <c r="A3827" s="80">
        <v>38384</v>
      </c>
      <c r="B3827" s="79" t="s">
        <v>83</v>
      </c>
      <c r="C3827" s="79" t="s">
        <v>92</v>
      </c>
      <c r="D3827" s="85">
        <v>34679.658000000003</v>
      </c>
      <c r="E3827" s="85">
        <v>-3467.9657999999999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38384</v>
      </c>
      <c r="B3828" s="79" t="s">
        <v>83</v>
      </c>
      <c r="C3828" s="79" t="s">
        <v>72</v>
      </c>
      <c r="D3828" s="85">
        <v>-2558859.8089999999</v>
      </c>
      <c r="E3828" s="85">
        <v>255885.9809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6IF-ELPO/SJ</v>
      </c>
    </row>
    <row r="3829" spans="1:8">
      <c r="A3829" s="80">
        <v>38384</v>
      </c>
      <c r="B3829" s="79" t="s">
        <v>83</v>
      </c>
      <c r="C3829" s="79" t="s">
        <v>74</v>
      </c>
      <c r="D3829" s="85">
        <v>14114.634900000001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6NGI-PGE/CG</v>
      </c>
    </row>
    <row r="3830" spans="1:8">
      <c r="A3830" s="80">
        <v>38384</v>
      </c>
      <c r="B3830" s="79" t="s">
        <v>83</v>
      </c>
      <c r="C3830" s="79" t="s">
        <v>75</v>
      </c>
      <c r="D3830" s="85">
        <v>4940122.2240000004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6NGI-SOBDR-PG&amp;E</v>
      </c>
    </row>
    <row r="3831" spans="1:8">
      <c r="A3831" s="80">
        <v>38384</v>
      </c>
      <c r="B3831" s="79" t="s">
        <v>83</v>
      </c>
      <c r="C3831" s="79" t="s">
        <v>46</v>
      </c>
      <c r="D3831" s="85">
        <v>-311404.13299999997</v>
      </c>
      <c r="E3831" s="85">
        <v>31140.4133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6NGI-SOCAL</v>
      </c>
    </row>
    <row r="3832" spans="1:8">
      <c r="A3832" s="80">
        <v>38412</v>
      </c>
      <c r="B3832" s="79" t="s">
        <v>83</v>
      </c>
      <c r="C3832" s="79" t="s">
        <v>92</v>
      </c>
      <c r="D3832" s="85">
        <v>38232.936699999998</v>
      </c>
      <c r="E3832" s="85">
        <v>-3823.29367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38412</v>
      </c>
      <c r="B3833" s="79" t="s">
        <v>83</v>
      </c>
      <c r="C3833" s="79" t="s">
        <v>72</v>
      </c>
      <c r="D3833" s="85">
        <v>-2821040.656</v>
      </c>
      <c r="E3833" s="85">
        <v>282104.06559999997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6IF-ELPO/SJ</v>
      </c>
    </row>
    <row r="3834" spans="1:8">
      <c r="A3834" s="80">
        <v>38412</v>
      </c>
      <c r="B3834" s="79" t="s">
        <v>83</v>
      </c>
      <c r="C3834" s="79" t="s">
        <v>74</v>
      </c>
      <c r="D3834" s="85">
        <v>19325.535499999998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6NGI-PGE/CG</v>
      </c>
    </row>
    <row r="3835" spans="1:8">
      <c r="A3835" s="80">
        <v>38412</v>
      </c>
      <c r="B3835" s="79" t="s">
        <v>83</v>
      </c>
      <c r="C3835" s="79" t="s">
        <v>75</v>
      </c>
      <c r="D3835" s="85">
        <v>5446287.2845000001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6NGI-SOBDR-PG&amp;E</v>
      </c>
    </row>
    <row r="3836" spans="1:8">
      <c r="A3836" s="80">
        <v>38412</v>
      </c>
      <c r="B3836" s="79" t="s">
        <v>83</v>
      </c>
      <c r="C3836" s="79" t="s">
        <v>46</v>
      </c>
      <c r="D3836" s="85">
        <v>-344345.90580000001</v>
      </c>
      <c r="E3836" s="85">
        <v>34434.590579999996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6NGI-SOCAL</v>
      </c>
    </row>
    <row r="3837" spans="1:8">
      <c r="A3837" s="80">
        <v>38443</v>
      </c>
      <c r="B3837" s="79" t="s">
        <v>83</v>
      </c>
      <c r="C3837" s="79" t="s">
        <v>92</v>
      </c>
      <c r="D3837" s="85">
        <v>36827.463900000002</v>
      </c>
      <c r="E3837" s="85">
        <v>-3682.7463899999998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38443</v>
      </c>
      <c r="B3838" s="79" t="s">
        <v>83</v>
      </c>
      <c r="C3838" s="79" t="s">
        <v>72</v>
      </c>
      <c r="D3838" s="85">
        <v>-2717336.9835999999</v>
      </c>
      <c r="E3838" s="85">
        <v>271733.69835999998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6IF-ELPO/SJ</v>
      </c>
    </row>
    <row r="3839" spans="1:8">
      <c r="A3839" s="80">
        <v>38443</v>
      </c>
      <c r="B3839" s="79" t="s">
        <v>83</v>
      </c>
      <c r="C3839" s="79" t="s">
        <v>74</v>
      </c>
      <c r="D3839" s="85">
        <v>17486.924999999999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6NGI-PGE/CG</v>
      </c>
    </row>
    <row r="3840" spans="1:8">
      <c r="A3840" s="80">
        <v>38443</v>
      </c>
      <c r="B3840" s="79" t="s">
        <v>83</v>
      </c>
      <c r="C3840" s="79" t="s">
        <v>75</v>
      </c>
      <c r="D3840" s="85">
        <v>5246077.4815999996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6NGI-SOBDR-PG&amp;E</v>
      </c>
    </row>
    <row r="3841" spans="1:8">
      <c r="A3841" s="80">
        <v>38443</v>
      </c>
      <c r="B3841" s="79" t="s">
        <v>83</v>
      </c>
      <c r="C3841" s="79" t="s">
        <v>46</v>
      </c>
      <c r="D3841" s="85">
        <v>-332251.57380000001</v>
      </c>
      <c r="E3841" s="85">
        <v>33225.157379999997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6NGI-SOCAL</v>
      </c>
    </row>
    <row r="3842" spans="1:8">
      <c r="A3842" s="80">
        <v>38473</v>
      </c>
      <c r="B3842" s="79" t="s">
        <v>83</v>
      </c>
      <c r="C3842" s="79" t="s">
        <v>92</v>
      </c>
      <c r="D3842" s="85">
        <v>37884.553700000004</v>
      </c>
      <c r="E3842" s="85">
        <v>-3788.4553700000001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38473</v>
      </c>
      <c r="B3843" s="79" t="s">
        <v>83</v>
      </c>
      <c r="C3843" s="79" t="s">
        <v>72</v>
      </c>
      <c r="D3843" s="85">
        <v>-2795334.9986999999</v>
      </c>
      <c r="E3843" s="85">
        <v>279533.49987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6IF-ELPO/SJ</v>
      </c>
    </row>
    <row r="3844" spans="1:8">
      <c r="A3844" s="80">
        <v>38473</v>
      </c>
      <c r="B3844" s="79" t="s">
        <v>83</v>
      </c>
      <c r="C3844" s="79" t="s">
        <v>74</v>
      </c>
      <c r="D3844" s="85">
        <v>19149.438900000001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6NGI-PGE/CG</v>
      </c>
    </row>
    <row r="3845" spans="1:8">
      <c r="A3845" s="80">
        <v>38473</v>
      </c>
      <c r="B3845" s="79" t="s">
        <v>83</v>
      </c>
      <c r="C3845" s="79" t="s">
        <v>75</v>
      </c>
      <c r="D3845" s="85">
        <v>5396660.0678000003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6NGI-SOBDR-PG&amp;E</v>
      </c>
    </row>
    <row r="3846" spans="1:8">
      <c r="A3846" s="80">
        <v>38473</v>
      </c>
      <c r="B3846" s="79" t="s">
        <v>83</v>
      </c>
      <c r="C3846" s="79" t="s">
        <v>46</v>
      </c>
      <c r="D3846" s="85">
        <v>-341208.18479999999</v>
      </c>
      <c r="E3846" s="85">
        <v>34120.818480000002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6NGI-SOCAL</v>
      </c>
    </row>
    <row r="3847" spans="1:8">
      <c r="A3847" s="80">
        <v>38504</v>
      </c>
      <c r="B3847" s="79" t="s">
        <v>83</v>
      </c>
      <c r="C3847" s="79" t="s">
        <v>92</v>
      </c>
      <c r="D3847" s="85">
        <v>36490.475700000003</v>
      </c>
      <c r="E3847" s="85">
        <v>-3649.0475700000002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38504</v>
      </c>
      <c r="B3848" s="79" t="s">
        <v>83</v>
      </c>
      <c r="C3848" s="79" t="s">
        <v>72</v>
      </c>
      <c r="D3848" s="85">
        <v>-2692472.0838000001</v>
      </c>
      <c r="E3848" s="85">
        <v>269247.20838000003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6IF-ELPO/SJ</v>
      </c>
    </row>
    <row r="3849" spans="1:8">
      <c r="A3849" s="80">
        <v>38504</v>
      </c>
      <c r="B3849" s="79" t="s">
        <v>83</v>
      </c>
      <c r="C3849" s="79" t="s">
        <v>74</v>
      </c>
      <c r="D3849" s="85">
        <v>17326.911400000001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6NGI-PGE/CG</v>
      </c>
    </row>
    <row r="3850" spans="1:8">
      <c r="A3850" s="80">
        <v>38504</v>
      </c>
      <c r="B3850" s="79" t="s">
        <v>83</v>
      </c>
      <c r="C3850" s="79" t="s">
        <v>75</v>
      </c>
      <c r="D3850" s="85">
        <v>5198073.4280000003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6NGI-SOBDR-PG&amp;E</v>
      </c>
    </row>
    <row r="3851" spans="1:8">
      <c r="A3851" s="80">
        <v>38504</v>
      </c>
      <c r="B3851" s="79" t="s">
        <v>83</v>
      </c>
      <c r="C3851" s="79" t="s">
        <v>46</v>
      </c>
      <c r="D3851" s="85">
        <v>-329211.31709999999</v>
      </c>
      <c r="E3851" s="85">
        <v>32921.131710000001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6NGI-SOCAL</v>
      </c>
    </row>
    <row r="3852" spans="1:8">
      <c r="A3852" s="80">
        <v>38534</v>
      </c>
      <c r="B3852" s="79" t="s">
        <v>83</v>
      </c>
      <c r="C3852" s="79" t="s">
        <v>92</v>
      </c>
      <c r="D3852" s="85">
        <v>37535.3171</v>
      </c>
      <c r="E3852" s="85">
        <v>-3753.5317100000002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38534</v>
      </c>
      <c r="B3853" s="79" t="s">
        <v>83</v>
      </c>
      <c r="C3853" s="79" t="s">
        <v>72</v>
      </c>
      <c r="D3853" s="85">
        <v>-2769566.3561999998</v>
      </c>
      <c r="E3853" s="85">
        <v>276956.63562000002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6IF-ELPO/SJ</v>
      </c>
    </row>
    <row r="3854" spans="1:8">
      <c r="A3854" s="80">
        <v>38534</v>
      </c>
      <c r="B3854" s="79" t="s">
        <v>83</v>
      </c>
      <c r="C3854" s="79" t="s">
        <v>74</v>
      </c>
      <c r="D3854" s="85">
        <v>18972.910900000003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6NGI-PGE/CG</v>
      </c>
    </row>
    <row r="3855" spans="1:8">
      <c r="A3855" s="80">
        <v>38534</v>
      </c>
      <c r="B3855" s="79" t="s">
        <v>83</v>
      </c>
      <c r="C3855" s="79" t="s">
        <v>75</v>
      </c>
      <c r="D3855" s="85">
        <v>5346911.2527000001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6NGI-SOBDR-PG&amp;E</v>
      </c>
    </row>
    <row r="3856" spans="1:8">
      <c r="A3856" s="80">
        <v>38534</v>
      </c>
      <c r="B3856" s="79" t="s">
        <v>83</v>
      </c>
      <c r="C3856" s="79" t="s">
        <v>46</v>
      </c>
      <c r="D3856" s="85">
        <v>-338062.77600000001</v>
      </c>
      <c r="E3856" s="85">
        <v>33806.277600000001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6NGI-SOCAL</v>
      </c>
    </row>
    <row r="3857" spans="1:8">
      <c r="A3857" s="80">
        <v>38565</v>
      </c>
      <c r="B3857" s="79" t="s">
        <v>83</v>
      </c>
      <c r="C3857" s="79" t="s">
        <v>92</v>
      </c>
      <c r="D3857" s="85">
        <v>37358.592900000003</v>
      </c>
      <c r="E3857" s="85">
        <v>-3735.8592899999999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38565</v>
      </c>
      <c r="B3858" s="79" t="s">
        <v>83</v>
      </c>
      <c r="C3858" s="79" t="s">
        <v>72</v>
      </c>
      <c r="D3858" s="85">
        <v>-2756526.6705999998</v>
      </c>
      <c r="E3858" s="85">
        <v>275652.66706000001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6IF-ELPO/SJ</v>
      </c>
    </row>
    <row r="3859" spans="1:8">
      <c r="A3859" s="80">
        <v>38565</v>
      </c>
      <c r="B3859" s="79" t="s">
        <v>83</v>
      </c>
      <c r="C3859" s="79" t="s">
        <v>74</v>
      </c>
      <c r="D3859" s="85">
        <v>18883.5825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6NGI-PGE/CG</v>
      </c>
    </row>
    <row r="3860" spans="1:8">
      <c r="A3860" s="80">
        <v>38565</v>
      </c>
      <c r="B3860" s="79" t="s">
        <v>83</v>
      </c>
      <c r="C3860" s="79" t="s">
        <v>75</v>
      </c>
      <c r="D3860" s="85">
        <v>5321736.8996000001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6NGI-SOBDR-PG&amp;E</v>
      </c>
    </row>
    <row r="3861" spans="1:8">
      <c r="A3861" s="80">
        <v>38565</v>
      </c>
      <c r="B3861" s="79" t="s">
        <v>83</v>
      </c>
      <c r="C3861" s="79" t="s">
        <v>46</v>
      </c>
      <c r="D3861" s="85">
        <v>-336471.10710000002</v>
      </c>
      <c r="E3861" s="85">
        <v>33647.110710000001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6NGI-SOCAL</v>
      </c>
    </row>
    <row r="3862" spans="1:8">
      <c r="A3862" s="80">
        <v>38596</v>
      </c>
      <c r="B3862" s="79" t="s">
        <v>83</v>
      </c>
      <c r="C3862" s="79" t="s">
        <v>92</v>
      </c>
      <c r="D3862" s="85">
        <v>35981.147700000001</v>
      </c>
      <c r="E3862" s="85">
        <v>-3598.1147700000001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38596</v>
      </c>
      <c r="B3863" s="79" t="s">
        <v>83</v>
      </c>
      <c r="C3863" s="79" t="s">
        <v>72</v>
      </c>
      <c r="D3863" s="85">
        <v>-2654891.0227000001</v>
      </c>
      <c r="E3863" s="85">
        <v>265489.10226999997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6IF-ELPO/SJ</v>
      </c>
    </row>
    <row r="3864" spans="1:8">
      <c r="A3864" s="80">
        <v>38596</v>
      </c>
      <c r="B3864" s="79" t="s">
        <v>83</v>
      </c>
      <c r="C3864" s="79" t="s">
        <v>74</v>
      </c>
      <c r="D3864" s="85">
        <v>17085.065399999999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6NGI-PGE/CG</v>
      </c>
    </row>
    <row r="3865" spans="1:8">
      <c r="A3865" s="80">
        <v>38596</v>
      </c>
      <c r="B3865" s="79" t="s">
        <v>83</v>
      </c>
      <c r="C3865" s="79" t="s">
        <v>75</v>
      </c>
      <c r="D3865" s="85">
        <v>5125519.6151999999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6NGI-SOBDR-PG&amp;E</v>
      </c>
    </row>
    <row r="3866" spans="1:8">
      <c r="A3866" s="80">
        <v>38596</v>
      </c>
      <c r="B3866" s="79" t="s">
        <v>83</v>
      </c>
      <c r="C3866" s="79" t="s">
        <v>46</v>
      </c>
      <c r="D3866" s="85">
        <v>-324616.24229999998</v>
      </c>
      <c r="E3866" s="85">
        <v>32461.624230000001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6NGI-SOCAL</v>
      </c>
    </row>
    <row r="3867" spans="1:8">
      <c r="A3867" s="80">
        <v>38626</v>
      </c>
      <c r="B3867" s="79" t="s">
        <v>83</v>
      </c>
      <c r="C3867" s="79" t="s">
        <v>92</v>
      </c>
      <c r="D3867" s="85">
        <v>37008.1656</v>
      </c>
      <c r="E3867" s="85">
        <v>-3700.8165600000002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38626</v>
      </c>
      <c r="B3868" s="79" t="s">
        <v>83</v>
      </c>
      <c r="C3868" s="79" t="s">
        <v>72</v>
      </c>
      <c r="D3868" s="85">
        <v>-2730670.1710000001</v>
      </c>
      <c r="E3868" s="85">
        <v>273067.0171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6IF-ELPO/SJ</v>
      </c>
    </row>
    <row r="3869" spans="1:8">
      <c r="A3869" s="80">
        <v>38626</v>
      </c>
      <c r="B3869" s="79" t="s">
        <v>83</v>
      </c>
      <c r="C3869" s="79" t="s">
        <v>74</v>
      </c>
      <c r="D3869" s="85">
        <v>18706.452600000001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6NGI-PGE/CG</v>
      </c>
    </row>
    <row r="3870" spans="1:8">
      <c r="A3870" s="80">
        <v>38626</v>
      </c>
      <c r="B3870" s="79" t="s">
        <v>83</v>
      </c>
      <c r="C3870" s="79" t="s">
        <v>75</v>
      </c>
      <c r="D3870" s="85">
        <v>5271818.4682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6NGI-SOBDR-PG&amp;E</v>
      </c>
    </row>
    <row r="3871" spans="1:8">
      <c r="A3871" s="80">
        <v>38626</v>
      </c>
      <c r="B3871" s="79" t="s">
        <v>83</v>
      </c>
      <c r="C3871" s="79" t="s">
        <v>46</v>
      </c>
      <c r="D3871" s="85">
        <v>-333314.97399999999</v>
      </c>
      <c r="E3871" s="85">
        <v>33331.4974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6NGI-SOCAL</v>
      </c>
    </row>
    <row r="3872" spans="1:8">
      <c r="A3872" s="80">
        <v>38657</v>
      </c>
      <c r="B3872" s="79" t="s">
        <v>83</v>
      </c>
      <c r="C3872" s="79" t="s">
        <v>92</v>
      </c>
      <c r="D3872" s="85">
        <v>35643.512600000002</v>
      </c>
      <c r="E3872" s="85">
        <v>-3564.3512599999999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38657</v>
      </c>
      <c r="B3873" s="79" t="s">
        <v>83</v>
      </c>
      <c r="C3873" s="79" t="s">
        <v>72</v>
      </c>
      <c r="D3873" s="85">
        <v>-2629978.4035</v>
      </c>
      <c r="E3873" s="85">
        <v>262997.84035000001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38657</v>
      </c>
      <c r="B3874" s="79" t="s">
        <v>83</v>
      </c>
      <c r="C3874" s="79" t="s">
        <v>74</v>
      </c>
      <c r="D3874" s="85">
        <v>16924.7448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6NGI-PGE/CG</v>
      </c>
    </row>
    <row r="3875" spans="1:8">
      <c r="A3875" s="80">
        <v>38657</v>
      </c>
      <c r="B3875" s="79" t="s">
        <v>83</v>
      </c>
      <c r="C3875" s="79" t="s">
        <v>75</v>
      </c>
      <c r="D3875" s="85">
        <v>5077423.4347000001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6NGI-SOBDR-PG&amp;E</v>
      </c>
    </row>
    <row r="3876" spans="1:8">
      <c r="A3876" s="80">
        <v>38657</v>
      </c>
      <c r="B3876" s="79" t="s">
        <v>83</v>
      </c>
      <c r="C3876" s="79" t="s">
        <v>46</v>
      </c>
      <c r="D3876" s="85">
        <v>-321570.15100000001</v>
      </c>
      <c r="E3876" s="85">
        <v>32157.015100000001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6NGI-SOCAL</v>
      </c>
    </row>
    <row r="3877" spans="1:8">
      <c r="A3877" s="80">
        <v>38687</v>
      </c>
      <c r="B3877" s="79" t="s">
        <v>83</v>
      </c>
      <c r="C3877" s="79" t="s">
        <v>92</v>
      </c>
      <c r="D3877" s="85">
        <v>36659.705900000001</v>
      </c>
      <c r="E3877" s="85">
        <v>-3665.9705899999999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38687</v>
      </c>
      <c r="B3878" s="79" t="s">
        <v>83</v>
      </c>
      <c r="C3878" s="79" t="s">
        <v>72</v>
      </c>
      <c r="D3878" s="85">
        <v>-2704958.8517</v>
      </c>
      <c r="E3878" s="85">
        <v>270495.88517000002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38687</v>
      </c>
      <c r="B3879" s="79" t="s">
        <v>83</v>
      </c>
      <c r="C3879" s="79" t="s">
        <v>74</v>
      </c>
      <c r="D3879" s="85">
        <v>18530.317300000002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6NGI-PGE/CG</v>
      </c>
    </row>
    <row r="3880" spans="1:8">
      <c r="A3880" s="80">
        <v>38687</v>
      </c>
      <c r="B3880" s="79" t="s">
        <v>83</v>
      </c>
      <c r="C3880" s="79" t="s">
        <v>75</v>
      </c>
      <c r="D3880" s="85">
        <v>5222180.3210000005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6NGI-SOBDR-PG&amp;E</v>
      </c>
    </row>
    <row r="3881" spans="1:8">
      <c r="A3881" s="80">
        <v>38687</v>
      </c>
      <c r="B3881" s="79" t="s">
        <v>83</v>
      </c>
      <c r="C3881" s="79" t="s">
        <v>46</v>
      </c>
      <c r="D3881" s="85">
        <v>-327649.7009</v>
      </c>
      <c r="E3881" s="85">
        <v>32764.970089999999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6NGI-SOCAL</v>
      </c>
    </row>
    <row r="3882" spans="1:8">
      <c r="A3882" s="80">
        <v>38718</v>
      </c>
      <c r="B3882" s="79" t="s">
        <v>83</v>
      </c>
      <c r="C3882" s="79" t="s">
        <v>92</v>
      </c>
      <c r="D3882" s="85">
        <v>-2691967.4328999999</v>
      </c>
      <c r="E3882" s="85">
        <v>269196.74329000001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6IF-ELPO/PERMIAN</v>
      </c>
    </row>
    <row r="3883" spans="1:8">
      <c r="A3883" s="80">
        <v>38718</v>
      </c>
      <c r="B3883" s="79" t="s">
        <v>83</v>
      </c>
      <c r="C3883" s="79" t="s">
        <v>72</v>
      </c>
      <c r="D3883" s="85">
        <v>-2691941.4476000001</v>
      </c>
      <c r="E3883" s="85">
        <v>269194.14476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6IF-ELPO/SJ</v>
      </c>
    </row>
    <row r="3884" spans="1:8">
      <c r="A3884" s="80">
        <v>38718</v>
      </c>
      <c r="B3884" s="79" t="s">
        <v>83</v>
      </c>
      <c r="C3884" s="79" t="s">
        <v>74</v>
      </c>
      <c r="D3884" s="85">
        <v>-33529.348299999998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6NGI-PGE/CG</v>
      </c>
    </row>
    <row r="3885" spans="1:8">
      <c r="A3885" s="80">
        <v>38718</v>
      </c>
      <c r="B3885" s="79" t="s">
        <v>83</v>
      </c>
      <c r="C3885" s="79" t="s">
        <v>75</v>
      </c>
      <c r="D3885" s="85">
        <v>5197048.9841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6NGI-SOBDR-PG&amp;E</v>
      </c>
    </row>
    <row r="3886" spans="1:8">
      <c r="A3886" s="80">
        <v>38718</v>
      </c>
      <c r="B3886" s="79" t="s">
        <v>83</v>
      </c>
      <c r="C3886" s="79" t="s">
        <v>46</v>
      </c>
      <c r="D3886" s="85">
        <v>-14249.973</v>
      </c>
      <c r="E3886" s="85">
        <v>1424.9973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6NGI-SOCAL</v>
      </c>
    </row>
    <row r="3887" spans="1:8">
      <c r="A3887" s="80">
        <v>38749</v>
      </c>
      <c r="B3887" s="79" t="s">
        <v>83</v>
      </c>
      <c r="C3887" s="79" t="s">
        <v>92</v>
      </c>
      <c r="D3887" s="85">
        <v>-2419915.1513</v>
      </c>
      <c r="E3887" s="85">
        <v>241991.51513000001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6IF-ELPO/PERMIAN</v>
      </c>
    </row>
    <row r="3888" spans="1:8">
      <c r="A3888" s="80">
        <v>38749</v>
      </c>
      <c r="B3888" s="79" t="s">
        <v>83</v>
      </c>
      <c r="C3888" s="79" t="s">
        <v>72</v>
      </c>
      <c r="D3888" s="85">
        <v>-2419891.7922</v>
      </c>
      <c r="E3888" s="85">
        <v>241989.17921999999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6IF-ELPO/SJ</v>
      </c>
    </row>
    <row r="3889" spans="1:8">
      <c r="A3889" s="80">
        <v>38749</v>
      </c>
      <c r="B3889" s="79" t="s">
        <v>83</v>
      </c>
      <c r="C3889" s="79" t="s">
        <v>74</v>
      </c>
      <c r="D3889" s="85">
        <v>-33370.2232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6NGI-PGE/CG</v>
      </c>
    </row>
    <row r="3890" spans="1:8">
      <c r="A3890" s="80">
        <v>38749</v>
      </c>
      <c r="B3890" s="79" t="s">
        <v>83</v>
      </c>
      <c r="C3890" s="79" t="s">
        <v>75</v>
      </c>
      <c r="D3890" s="85">
        <v>4671831.2507999996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6NGI-SOBDR-PG&amp;E</v>
      </c>
    </row>
    <row r="3891" spans="1:8">
      <c r="A3891" s="80">
        <v>38749</v>
      </c>
      <c r="B3891" s="79" t="s">
        <v>83</v>
      </c>
      <c r="C3891" s="79" t="s">
        <v>46</v>
      </c>
      <c r="D3891" s="85">
        <v>-14182.344799999999</v>
      </c>
      <c r="E3891" s="85">
        <v>1418.2344800000001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38777</v>
      </c>
      <c r="B3892" s="79" t="s">
        <v>83</v>
      </c>
      <c r="C3892" s="79" t="s">
        <v>92</v>
      </c>
      <c r="D3892" s="85">
        <v>-2667597.4860999999</v>
      </c>
      <c r="E3892" s="85">
        <v>266759.74861000001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6IF-ELPO/PERMIAN</v>
      </c>
    </row>
    <row r="3893" spans="1:8">
      <c r="A3893" s="80">
        <v>38777</v>
      </c>
      <c r="B3893" s="79" t="s">
        <v>83</v>
      </c>
      <c r="C3893" s="79" t="s">
        <v>72</v>
      </c>
      <c r="D3893" s="85">
        <v>-2667571.7360999999</v>
      </c>
      <c r="E3893" s="85">
        <v>266757.17361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6IF-ELPO/SJ</v>
      </c>
    </row>
    <row r="3894" spans="1:8">
      <c r="A3894" s="80">
        <v>38777</v>
      </c>
      <c r="B3894" s="79" t="s">
        <v>83</v>
      </c>
      <c r="C3894" s="79" t="s">
        <v>74</v>
      </c>
      <c r="D3894" s="85">
        <v>-33225.8125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6NGI-PGE/CG</v>
      </c>
    </row>
    <row r="3895" spans="1:8">
      <c r="A3895" s="80">
        <v>38777</v>
      </c>
      <c r="B3895" s="79" t="s">
        <v>83</v>
      </c>
      <c r="C3895" s="79" t="s">
        <v>75</v>
      </c>
      <c r="D3895" s="85">
        <v>5150000.9386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6NGI-SOBDR-PG&amp;E</v>
      </c>
    </row>
    <row r="3896" spans="1:8">
      <c r="A3896" s="80">
        <v>38777</v>
      </c>
      <c r="B3896" s="79" t="s">
        <v>83</v>
      </c>
      <c r="C3896" s="79" t="s">
        <v>46</v>
      </c>
      <c r="D3896" s="85">
        <v>-16612.906500000001</v>
      </c>
      <c r="E3896" s="85">
        <v>1661.2906499999999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6NGI-SOCAL</v>
      </c>
    </row>
    <row r="3897" spans="1:8">
      <c r="A3897" s="80">
        <v>38808</v>
      </c>
      <c r="B3897" s="79" t="s">
        <v>83</v>
      </c>
      <c r="C3897" s="79" t="s">
        <v>92</v>
      </c>
      <c r="D3897" s="85">
        <v>-2569065.9530000002</v>
      </c>
      <c r="E3897" s="85">
        <v>256906.59529999999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6IF-ELPO/PERMIAN</v>
      </c>
    </row>
    <row r="3898" spans="1:8">
      <c r="A3898" s="80">
        <v>38808</v>
      </c>
      <c r="B3898" s="79" t="s">
        <v>83</v>
      </c>
      <c r="C3898" s="79" t="s">
        <v>72</v>
      </c>
      <c r="D3898" s="85">
        <v>-2569041.1540000001</v>
      </c>
      <c r="E3898" s="85">
        <v>256904.11540000001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6IF-ELPO/SJ</v>
      </c>
    </row>
    <row r="3899" spans="1:8">
      <c r="A3899" s="80">
        <v>38808</v>
      </c>
      <c r="B3899" s="79" t="s">
        <v>83</v>
      </c>
      <c r="C3899" s="79" t="s">
        <v>75</v>
      </c>
      <c r="D3899" s="85">
        <v>4959778.2789000003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38808</v>
      </c>
      <c r="B3900" s="79" t="s">
        <v>83</v>
      </c>
      <c r="C3900" s="79" t="s">
        <v>46</v>
      </c>
      <c r="D3900" s="85">
        <v>-16532.594400000002</v>
      </c>
      <c r="E3900" s="85">
        <v>1653.25944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38838</v>
      </c>
      <c r="B3901" s="79" t="s">
        <v>83</v>
      </c>
      <c r="C3901" s="79" t="s">
        <v>92</v>
      </c>
      <c r="D3901" s="85">
        <v>-2642163.3761999998</v>
      </c>
      <c r="E3901" s="85">
        <v>264216.33762000001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38838</v>
      </c>
      <c r="B3902" s="79" t="s">
        <v>83</v>
      </c>
      <c r="C3902" s="79" t="s">
        <v>72</v>
      </c>
      <c r="D3902" s="85">
        <v>-2642137.8717999998</v>
      </c>
      <c r="E3902" s="85">
        <v>264213.78717999998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38838</v>
      </c>
      <c r="B3903" s="79" t="s">
        <v>83</v>
      </c>
      <c r="C3903" s="79" t="s">
        <v>75</v>
      </c>
      <c r="D3903" s="85">
        <v>5100898.4446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6NGI-SOBDR-PG&amp;E</v>
      </c>
    </row>
    <row r="3904" spans="1:8">
      <c r="A3904" s="80">
        <v>38838</v>
      </c>
      <c r="B3904" s="79" t="s">
        <v>83</v>
      </c>
      <c r="C3904" s="79" t="s">
        <v>46</v>
      </c>
      <c r="D3904" s="85">
        <v>-16454.5111</v>
      </c>
      <c r="E3904" s="85">
        <v>1645.45111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6NGI-SOCAL</v>
      </c>
    </row>
    <row r="3905" spans="1:8">
      <c r="A3905" s="80">
        <v>37165</v>
      </c>
      <c r="B3905" s="79" t="s">
        <v>88</v>
      </c>
      <c r="C3905" s="79" t="s">
        <v>91</v>
      </c>
      <c r="D3905" s="85">
        <v>0</v>
      </c>
      <c r="E3905" s="85">
        <v>0</v>
      </c>
      <c r="F3905" s="210">
        <f t="shared" si="180"/>
        <v>1</v>
      </c>
      <c r="G3905" s="79" t="str">
        <f t="shared" si="181"/>
        <v>D</v>
      </c>
      <c r="H3905" s="79" t="str">
        <f t="shared" si="182"/>
        <v>1IF-CIG/RKYMTN</v>
      </c>
    </row>
    <row r="3906" spans="1:8">
      <c r="A3906" s="80">
        <v>37165</v>
      </c>
      <c r="B3906" s="79" t="s">
        <v>88</v>
      </c>
      <c r="C3906" s="79" t="s">
        <v>92</v>
      </c>
      <c r="D3906" s="85">
        <v>0</v>
      </c>
      <c r="E3906" s="85">
        <v>0</v>
      </c>
      <c r="F3906" s="210">
        <f t="shared" si="180"/>
        <v>1</v>
      </c>
      <c r="G3906" s="79" t="str">
        <f t="shared" si="181"/>
        <v>D</v>
      </c>
      <c r="H3906" s="79" t="str">
        <f t="shared" si="182"/>
        <v>1IF-ELPO/PERMIAN</v>
      </c>
    </row>
    <row r="3907" spans="1:8">
      <c r="A3907" s="80">
        <v>37165</v>
      </c>
      <c r="B3907" s="79" t="s">
        <v>88</v>
      </c>
      <c r="C3907" s="79" t="s">
        <v>72</v>
      </c>
      <c r="D3907" s="85">
        <v>0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1IF-ELPO/SJ</v>
      </c>
    </row>
    <row r="3908" spans="1:8">
      <c r="A3908" s="80">
        <v>37165</v>
      </c>
      <c r="B3908" s="79" t="s">
        <v>88</v>
      </c>
      <c r="C3908" s="79" t="s">
        <v>93</v>
      </c>
      <c r="D3908" s="85">
        <v>0</v>
      </c>
      <c r="E3908" s="85">
        <v>0</v>
      </c>
      <c r="F3908" s="210">
        <f t="shared" si="183"/>
        <v>1</v>
      </c>
      <c r="G3908" s="79" t="str">
        <f t="shared" si="184"/>
        <v>D</v>
      </c>
      <c r="H3908" s="79" t="str">
        <f t="shared" si="185"/>
        <v>1IF-HEHUB</v>
      </c>
    </row>
    <row r="3909" spans="1:8">
      <c r="A3909" s="80">
        <v>37165</v>
      </c>
      <c r="B3909" s="79" t="s">
        <v>88</v>
      </c>
      <c r="C3909" s="79" t="s">
        <v>94</v>
      </c>
      <c r="D3909" s="85">
        <v>0</v>
      </c>
      <c r="E3909" s="85">
        <v>0</v>
      </c>
      <c r="F3909" s="210">
        <f t="shared" si="183"/>
        <v>1</v>
      </c>
      <c r="G3909" s="79" t="str">
        <f t="shared" si="184"/>
        <v>D</v>
      </c>
      <c r="H3909" s="79" t="str">
        <f t="shared" si="185"/>
        <v>1IF-HPL/SHPCHAN</v>
      </c>
    </row>
    <row r="3910" spans="1:8">
      <c r="A3910" s="80">
        <v>37165</v>
      </c>
      <c r="B3910" s="79" t="s">
        <v>88</v>
      </c>
      <c r="C3910" s="79" t="s">
        <v>67</v>
      </c>
      <c r="D3910" s="85">
        <v>0</v>
      </c>
      <c r="E3910" s="85">
        <v>0</v>
      </c>
      <c r="F3910" s="210">
        <f t="shared" si="183"/>
        <v>1</v>
      </c>
      <c r="G3910" s="79" t="str">
        <f t="shared" si="184"/>
        <v>D</v>
      </c>
      <c r="H3910" s="79" t="str">
        <f t="shared" si="185"/>
        <v>1IF-NWPL_ROCKY_M</v>
      </c>
    </row>
    <row r="3911" spans="1:8">
      <c r="A3911" s="80">
        <v>37165</v>
      </c>
      <c r="B3911" s="79" t="s">
        <v>88</v>
      </c>
      <c r="C3911" s="79" t="s">
        <v>73</v>
      </c>
      <c r="D3911" s="85">
        <v>0</v>
      </c>
      <c r="E3911" s="85">
        <v>0</v>
      </c>
      <c r="F3911" s="210">
        <f t="shared" si="183"/>
        <v>1</v>
      </c>
      <c r="G3911" s="79" t="str">
        <f t="shared" si="184"/>
        <v>D</v>
      </c>
      <c r="H3911" s="79" t="str">
        <f t="shared" si="185"/>
        <v>1IF-WAHA-TX</v>
      </c>
    </row>
    <row r="3912" spans="1:8">
      <c r="A3912" s="80">
        <v>37165</v>
      </c>
      <c r="B3912" s="79" t="s">
        <v>88</v>
      </c>
      <c r="C3912" s="79" t="s">
        <v>74</v>
      </c>
      <c r="D3912" s="85">
        <v>0</v>
      </c>
      <c r="E3912" s="85">
        <v>0</v>
      </c>
      <c r="F3912" s="210">
        <f t="shared" si="183"/>
        <v>1</v>
      </c>
      <c r="G3912" s="79" t="str">
        <f t="shared" si="184"/>
        <v>D</v>
      </c>
      <c r="H3912" s="79" t="str">
        <f t="shared" si="185"/>
        <v>1NGI-PGE/CG</v>
      </c>
    </row>
    <row r="3913" spans="1:8">
      <c r="A3913" s="80">
        <v>37165</v>
      </c>
      <c r="B3913" s="79" t="s">
        <v>88</v>
      </c>
      <c r="C3913" s="79" t="s">
        <v>75</v>
      </c>
      <c r="D3913" s="85">
        <v>0</v>
      </c>
      <c r="E3913" s="85">
        <v>0</v>
      </c>
      <c r="F3913" s="210">
        <f t="shared" si="183"/>
        <v>1</v>
      </c>
      <c r="G3913" s="79" t="str">
        <f t="shared" si="184"/>
        <v>D</v>
      </c>
      <c r="H3913" s="79" t="str">
        <f t="shared" si="185"/>
        <v>1NGI-SOBDR-PG&amp;E</v>
      </c>
    </row>
    <row r="3914" spans="1:8">
      <c r="A3914" s="80">
        <v>37165</v>
      </c>
      <c r="B3914" s="79" t="s">
        <v>88</v>
      </c>
      <c r="C3914" s="79" t="s">
        <v>46</v>
      </c>
      <c r="D3914" s="85">
        <v>0</v>
      </c>
      <c r="E3914" s="85">
        <v>0</v>
      </c>
      <c r="F3914" s="210">
        <f t="shared" si="183"/>
        <v>1</v>
      </c>
      <c r="G3914" s="79" t="str">
        <f t="shared" si="184"/>
        <v>D</v>
      </c>
      <c r="H3914" s="79" t="str">
        <f t="shared" si="185"/>
        <v>1NGI-SOCAL</v>
      </c>
    </row>
    <row r="3915" spans="1:8">
      <c r="A3915" s="80">
        <v>37196</v>
      </c>
      <c r="B3915" s="79" t="s">
        <v>88</v>
      </c>
      <c r="C3915" s="79" t="s">
        <v>92</v>
      </c>
      <c r="D3915" s="85">
        <v>-299851.26380000002</v>
      </c>
      <c r="E3915" s="85">
        <v>29985.126380000002</v>
      </c>
      <c r="F3915" s="210">
        <f t="shared" si="183"/>
        <v>2</v>
      </c>
      <c r="G3915" s="79" t="str">
        <f t="shared" si="184"/>
        <v>D</v>
      </c>
      <c r="H3915" s="79" t="str">
        <f t="shared" si="185"/>
        <v>2IF-ELPO/PERMIAN</v>
      </c>
    </row>
    <row r="3916" spans="1:8">
      <c r="A3916" s="80">
        <v>37196</v>
      </c>
      <c r="B3916" s="79" t="s">
        <v>88</v>
      </c>
      <c r="C3916" s="79" t="s">
        <v>72</v>
      </c>
      <c r="D3916" s="85">
        <v>404799.20610000001</v>
      </c>
      <c r="E3916" s="85">
        <v>-40479.920610000001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2IF-ELPO/SJ</v>
      </c>
    </row>
    <row r="3917" spans="1:8">
      <c r="A3917" s="80">
        <v>37196</v>
      </c>
      <c r="B3917" s="79" t="s">
        <v>88</v>
      </c>
      <c r="C3917" s="79" t="s">
        <v>94</v>
      </c>
      <c r="D3917" s="85">
        <v>0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2IF-HPL/SHPCHAN</v>
      </c>
    </row>
    <row r="3918" spans="1:8">
      <c r="A3918" s="80">
        <v>37196</v>
      </c>
      <c r="B3918" s="79" t="s">
        <v>88</v>
      </c>
      <c r="C3918" s="79" t="s">
        <v>67</v>
      </c>
      <c r="D3918" s="85">
        <v>-74962.815799999997</v>
      </c>
      <c r="E3918" s="85">
        <v>7496.2815799999998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37196</v>
      </c>
      <c r="B3919" s="79" t="s">
        <v>88</v>
      </c>
      <c r="C3919" s="79" t="s">
        <v>68</v>
      </c>
      <c r="D3919" s="85">
        <v>0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2NGI-MALIN</v>
      </c>
    </row>
    <row r="3920" spans="1:8">
      <c r="A3920" s="80">
        <v>37196</v>
      </c>
      <c r="B3920" s="79" t="s">
        <v>88</v>
      </c>
      <c r="C3920" s="79" t="s">
        <v>74</v>
      </c>
      <c r="D3920" s="85">
        <v>0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2NGI-PGE/CG</v>
      </c>
    </row>
    <row r="3921" spans="1:8">
      <c r="A3921" s="80">
        <v>37196</v>
      </c>
      <c r="B3921" s="79" t="s">
        <v>88</v>
      </c>
      <c r="C3921" s="79" t="s">
        <v>46</v>
      </c>
      <c r="D3921" s="85">
        <v>-74962.816000000006</v>
      </c>
      <c r="E3921" s="85">
        <v>7496.2816000000003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2NGI-SOCAL</v>
      </c>
    </row>
    <row r="3922" spans="1:8">
      <c r="A3922" s="80">
        <v>37226</v>
      </c>
      <c r="B3922" s="79" t="s">
        <v>88</v>
      </c>
      <c r="C3922" s="79" t="s">
        <v>92</v>
      </c>
      <c r="D3922" s="85">
        <v>-1E-4</v>
      </c>
      <c r="E3922" s="85">
        <v>9.9999999999999991E-6</v>
      </c>
      <c r="F3922" s="210">
        <f t="shared" si="183"/>
        <v>3</v>
      </c>
      <c r="G3922" s="79" t="str">
        <f t="shared" si="184"/>
        <v>D</v>
      </c>
      <c r="H3922" s="79" t="str">
        <f t="shared" si="185"/>
        <v>3IF-ELPO/PERMIAN</v>
      </c>
    </row>
    <row r="3923" spans="1:8">
      <c r="A3923" s="80">
        <v>37226</v>
      </c>
      <c r="B3923" s="79" t="s">
        <v>88</v>
      </c>
      <c r="C3923" s="79" t="s">
        <v>72</v>
      </c>
      <c r="D3923" s="85">
        <v>2736770.0208999999</v>
      </c>
      <c r="E3923" s="85">
        <v>-273677.00209000002</v>
      </c>
      <c r="F3923" s="210">
        <f t="shared" si="183"/>
        <v>3</v>
      </c>
      <c r="G3923" s="79" t="str">
        <f t="shared" si="184"/>
        <v>D</v>
      </c>
      <c r="H3923" s="79" t="str">
        <f t="shared" si="185"/>
        <v>3IF-ELPO/SJ</v>
      </c>
    </row>
    <row r="3924" spans="1:8">
      <c r="A3924" s="80">
        <v>37226</v>
      </c>
      <c r="B3924" s="79" t="s">
        <v>88</v>
      </c>
      <c r="C3924" s="79" t="s">
        <v>94</v>
      </c>
      <c r="D3924" s="85">
        <v>0</v>
      </c>
      <c r="E3924" s="85">
        <v>0</v>
      </c>
      <c r="F3924" s="210">
        <f t="shared" si="183"/>
        <v>3</v>
      </c>
      <c r="G3924" s="79" t="str">
        <f t="shared" si="184"/>
        <v>D</v>
      </c>
      <c r="H3924" s="79" t="str">
        <f t="shared" si="185"/>
        <v>3IF-HPL/SHPCHAN</v>
      </c>
    </row>
    <row r="3925" spans="1:8">
      <c r="A3925" s="80">
        <v>37226</v>
      </c>
      <c r="B3925" s="79" t="s">
        <v>88</v>
      </c>
      <c r="C3925" s="79" t="s">
        <v>67</v>
      </c>
      <c r="D3925" s="85">
        <v>-1932747.1901</v>
      </c>
      <c r="E3925" s="85">
        <v>193274.71901</v>
      </c>
      <c r="F3925" s="210">
        <f t="shared" si="183"/>
        <v>3</v>
      </c>
      <c r="G3925" s="79" t="str">
        <f t="shared" si="184"/>
        <v>D</v>
      </c>
      <c r="H3925" s="79" t="str">
        <f t="shared" si="185"/>
        <v>3IF-NWPL_ROCKY_M</v>
      </c>
    </row>
    <row r="3926" spans="1:8">
      <c r="A3926" s="80">
        <v>37226</v>
      </c>
      <c r="B3926" s="79" t="s">
        <v>88</v>
      </c>
      <c r="C3926" s="79" t="s">
        <v>68</v>
      </c>
      <c r="D3926" s="85">
        <v>-154619.77540000001</v>
      </c>
      <c r="E3926" s="85">
        <v>1546.197754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3NGI-MALIN</v>
      </c>
    </row>
    <row r="3927" spans="1:8">
      <c r="A3927" s="80">
        <v>37226</v>
      </c>
      <c r="B3927" s="79" t="s">
        <v>88</v>
      </c>
      <c r="C3927" s="79" t="s">
        <v>74</v>
      </c>
      <c r="D3927" s="85">
        <v>-773098.87580000004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3NGI-PGE/CG</v>
      </c>
    </row>
    <row r="3928" spans="1:8">
      <c r="A3928" s="80">
        <v>37226</v>
      </c>
      <c r="B3928" s="79" t="s">
        <v>88</v>
      </c>
      <c r="C3928" s="79" t="s">
        <v>46</v>
      </c>
      <c r="D3928" s="85">
        <v>-1159648.314</v>
      </c>
      <c r="E3928" s="85">
        <v>115964.8314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3NGI-SOCAL</v>
      </c>
    </row>
    <row r="3929" spans="1:8">
      <c r="A3929" s="80">
        <v>37257</v>
      </c>
      <c r="B3929" s="79" t="s">
        <v>88</v>
      </c>
      <c r="C3929" s="79" t="s">
        <v>92</v>
      </c>
      <c r="D3929" s="85">
        <v>0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3IF-ELPO/PERMIAN</v>
      </c>
    </row>
    <row r="3930" spans="1:8">
      <c r="A3930" s="80">
        <v>37257</v>
      </c>
      <c r="B3930" s="79" t="s">
        <v>88</v>
      </c>
      <c r="C3930" s="79" t="s">
        <v>72</v>
      </c>
      <c r="D3930" s="85">
        <v>2422820.1488999999</v>
      </c>
      <c r="E3930" s="85">
        <v>-242282.01488999999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88</v>
      </c>
      <c r="C3931" s="79" t="s">
        <v>94</v>
      </c>
      <c r="D3931" s="85">
        <v>0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3IF-HPL/SHPCHAN</v>
      </c>
    </row>
    <row r="3932" spans="1:8">
      <c r="A3932" s="80">
        <v>37257</v>
      </c>
      <c r="B3932" s="79" t="s">
        <v>88</v>
      </c>
      <c r="C3932" s="79" t="s">
        <v>67</v>
      </c>
      <c r="D3932" s="85">
        <v>-1928996.9339000001</v>
      </c>
      <c r="E3932" s="85">
        <v>192899.69339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3IF-NWPL_ROCKY_M</v>
      </c>
    </row>
    <row r="3933" spans="1:8">
      <c r="A3933" s="80">
        <v>37257</v>
      </c>
      <c r="B3933" s="79" t="s">
        <v>88</v>
      </c>
      <c r="C3933" s="79" t="s">
        <v>68</v>
      </c>
      <c r="D3933" s="85">
        <v>-154319.7548</v>
      </c>
      <c r="E3933" s="85">
        <v>1543.1975480000001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3NGI-MALIN</v>
      </c>
    </row>
    <row r="3934" spans="1:8">
      <c r="A3934" s="80">
        <v>37257</v>
      </c>
      <c r="B3934" s="79" t="s">
        <v>88</v>
      </c>
      <c r="C3934" s="79" t="s">
        <v>74</v>
      </c>
      <c r="D3934" s="85">
        <v>-771598.77350000001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3NGI-PGE/CG</v>
      </c>
    </row>
    <row r="3935" spans="1:8">
      <c r="A3935" s="80">
        <v>37257</v>
      </c>
      <c r="B3935" s="79" t="s">
        <v>88</v>
      </c>
      <c r="C3935" s="79" t="s">
        <v>46</v>
      </c>
      <c r="D3935" s="85">
        <v>-925918.52820000006</v>
      </c>
      <c r="E3935" s="85">
        <v>92591.85282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3NGI-SOCAL</v>
      </c>
    </row>
    <row r="3936" spans="1:8">
      <c r="A3936" s="80">
        <v>37288</v>
      </c>
      <c r="B3936" s="79" t="s">
        <v>88</v>
      </c>
      <c r="C3936" s="79" t="s">
        <v>92</v>
      </c>
      <c r="D3936" s="85">
        <v>-1E-4</v>
      </c>
      <c r="E3936" s="85">
        <v>9.9999999999999991E-6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3IF-ELPO/PERMIAN</v>
      </c>
    </row>
    <row r="3937" spans="1:8">
      <c r="A3937" s="80">
        <v>37288</v>
      </c>
      <c r="B3937" s="79" t="s">
        <v>88</v>
      </c>
      <c r="C3937" s="79" t="s">
        <v>72</v>
      </c>
      <c r="D3937" s="85">
        <v>1905865.8387</v>
      </c>
      <c r="E3937" s="85">
        <v>-190586.58387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37288</v>
      </c>
      <c r="B3938" s="79" t="s">
        <v>88</v>
      </c>
      <c r="C3938" s="79" t="s">
        <v>94</v>
      </c>
      <c r="D3938" s="85">
        <v>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3IF-HPL/SHPCHAN</v>
      </c>
    </row>
    <row r="3939" spans="1:8">
      <c r="A3939" s="80">
        <v>37288</v>
      </c>
      <c r="B3939" s="79" t="s">
        <v>88</v>
      </c>
      <c r="C3939" s="79" t="s">
        <v>67</v>
      </c>
      <c r="D3939" s="85">
        <v>-1738928.6850999999</v>
      </c>
      <c r="E3939" s="85">
        <v>173892.86851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3IF-NWPL_ROCKY_M</v>
      </c>
    </row>
    <row r="3940" spans="1:8">
      <c r="A3940" s="80">
        <v>37288</v>
      </c>
      <c r="B3940" s="79" t="s">
        <v>88</v>
      </c>
      <c r="C3940" s="79" t="s">
        <v>68</v>
      </c>
      <c r="D3940" s="85">
        <v>-139114.29490000001</v>
      </c>
      <c r="E3940" s="85">
        <v>1391.142949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37288</v>
      </c>
      <c r="B3941" s="79" t="s">
        <v>88</v>
      </c>
      <c r="C3941" s="79" t="s">
        <v>74</v>
      </c>
      <c r="D3941" s="85">
        <v>-695571.47380000004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37288</v>
      </c>
      <c r="B3942" s="79" t="s">
        <v>88</v>
      </c>
      <c r="C3942" s="79" t="s">
        <v>46</v>
      </c>
      <c r="D3942" s="85">
        <v>-626014.32660000003</v>
      </c>
      <c r="E3942" s="85">
        <v>62601.432659999999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3NGI-SOCAL</v>
      </c>
    </row>
    <row r="3943" spans="1:8">
      <c r="A3943" s="80">
        <v>37316</v>
      </c>
      <c r="B3943" s="79" t="s">
        <v>88</v>
      </c>
      <c r="C3943" s="79" t="s">
        <v>92</v>
      </c>
      <c r="D3943" s="85">
        <v>-1E-4</v>
      </c>
      <c r="E3943" s="85">
        <v>9.9999999999999991E-6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3IF-ELPO/PERMIAN</v>
      </c>
    </row>
    <row r="3944" spans="1:8">
      <c r="A3944" s="80">
        <v>37316</v>
      </c>
      <c r="B3944" s="79" t="s">
        <v>88</v>
      </c>
      <c r="C3944" s="79" t="s">
        <v>72</v>
      </c>
      <c r="D3944" s="85">
        <v>2106661.9326999998</v>
      </c>
      <c r="E3944" s="85">
        <v>-210666.19326999999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3IF-ELPO/SJ</v>
      </c>
    </row>
    <row r="3945" spans="1:8">
      <c r="A3945" s="80">
        <v>37316</v>
      </c>
      <c r="B3945" s="79" t="s">
        <v>88</v>
      </c>
      <c r="C3945" s="79" t="s">
        <v>94</v>
      </c>
      <c r="D3945" s="85">
        <v>0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3IF-HPL/SHPCHAN</v>
      </c>
    </row>
    <row r="3946" spans="1:8">
      <c r="A3946" s="80">
        <v>37316</v>
      </c>
      <c r="B3946" s="79" t="s">
        <v>88</v>
      </c>
      <c r="C3946" s="79" t="s">
        <v>67</v>
      </c>
      <c r="D3946" s="85">
        <v>-1922136.8001000001</v>
      </c>
      <c r="E3946" s="85">
        <v>192213.68001000001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37316</v>
      </c>
      <c r="B3947" s="79" t="s">
        <v>88</v>
      </c>
      <c r="C3947" s="79" t="s">
        <v>68</v>
      </c>
      <c r="D3947" s="85">
        <v>-153770.94409999999</v>
      </c>
      <c r="E3947" s="85">
        <v>1537.709441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3NGI-MALIN</v>
      </c>
    </row>
    <row r="3948" spans="1:8">
      <c r="A3948" s="80">
        <v>37316</v>
      </c>
      <c r="B3948" s="79" t="s">
        <v>88</v>
      </c>
      <c r="C3948" s="79" t="s">
        <v>74</v>
      </c>
      <c r="D3948" s="85">
        <v>-768854.71979999996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3NGI-PGE/CG</v>
      </c>
    </row>
    <row r="3949" spans="1:8">
      <c r="A3949" s="80">
        <v>37316</v>
      </c>
      <c r="B3949" s="79" t="s">
        <v>88</v>
      </c>
      <c r="C3949" s="79" t="s">
        <v>46</v>
      </c>
      <c r="D3949" s="85">
        <v>-384427.36</v>
      </c>
      <c r="E3949" s="85">
        <v>38442.736000000004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3NGI-SOCAL</v>
      </c>
    </row>
    <row r="3950" spans="1:8">
      <c r="A3950" s="80">
        <v>37347</v>
      </c>
      <c r="B3950" s="79" t="s">
        <v>88</v>
      </c>
      <c r="C3950" s="79" t="s">
        <v>92</v>
      </c>
      <c r="D3950" s="85">
        <v>-148543.4455</v>
      </c>
      <c r="E3950" s="85">
        <v>14854.34455</v>
      </c>
      <c r="F3950" s="210">
        <f t="shared" si="183"/>
        <v>4</v>
      </c>
      <c r="G3950" s="79" t="str">
        <f t="shared" si="184"/>
        <v>D</v>
      </c>
      <c r="H3950" s="79" t="str">
        <f t="shared" si="185"/>
        <v>4IF-ELPO/PERMIAN</v>
      </c>
    </row>
    <row r="3951" spans="1:8">
      <c r="A3951" s="80">
        <v>37347</v>
      </c>
      <c r="B3951" s="79" t="s">
        <v>88</v>
      </c>
      <c r="C3951" s="79" t="s">
        <v>72</v>
      </c>
      <c r="D3951" s="85">
        <v>222815.16820000001</v>
      </c>
      <c r="E3951" s="85">
        <v>-22281.516820000001</v>
      </c>
      <c r="F3951" s="210">
        <f t="shared" si="183"/>
        <v>4</v>
      </c>
      <c r="G3951" s="79" t="str">
        <f t="shared" si="184"/>
        <v>D</v>
      </c>
      <c r="H3951" s="79" t="str">
        <f t="shared" si="185"/>
        <v>4IF-ELPO/SJ</v>
      </c>
    </row>
    <row r="3952" spans="1:8">
      <c r="A3952" s="80">
        <v>37347</v>
      </c>
      <c r="B3952" s="79" t="s">
        <v>88</v>
      </c>
      <c r="C3952" s="79" t="s">
        <v>95</v>
      </c>
      <c r="D3952" s="85">
        <v>-445630.33649999998</v>
      </c>
      <c r="E3952" s="85">
        <v>44563.033649999998</v>
      </c>
      <c r="F3952" s="210">
        <f t="shared" si="183"/>
        <v>4</v>
      </c>
      <c r="G3952" s="79" t="str">
        <f t="shared" si="184"/>
        <v>D</v>
      </c>
      <c r="H3952" s="79" t="str">
        <f t="shared" si="185"/>
        <v>4IF-NTHWST/CANBR</v>
      </c>
    </row>
    <row r="3953" spans="1:8">
      <c r="A3953" s="80">
        <v>37347</v>
      </c>
      <c r="B3953" s="79" t="s">
        <v>88</v>
      </c>
      <c r="C3953" s="79" t="s">
        <v>67</v>
      </c>
      <c r="D3953" s="85">
        <v>-742717.22750000004</v>
      </c>
      <c r="E3953" s="85">
        <v>74271.722750000001</v>
      </c>
      <c r="F3953" s="210">
        <f t="shared" si="183"/>
        <v>4</v>
      </c>
      <c r="G3953" s="79" t="str">
        <f t="shared" si="184"/>
        <v>D</v>
      </c>
      <c r="H3953" s="79" t="str">
        <f t="shared" si="185"/>
        <v>4IF-NWPL_ROCKY_M</v>
      </c>
    </row>
    <row r="3954" spans="1:8">
      <c r="A3954" s="80">
        <v>37347</v>
      </c>
      <c r="B3954" s="79" t="s">
        <v>88</v>
      </c>
      <c r="C3954" s="79" t="s">
        <v>68</v>
      </c>
      <c r="D3954" s="85">
        <v>-445630.33649999998</v>
      </c>
      <c r="E3954" s="85">
        <v>4456.3033649999998</v>
      </c>
      <c r="F3954" s="210">
        <f t="shared" si="183"/>
        <v>4</v>
      </c>
      <c r="G3954" s="79" t="str">
        <f t="shared" si="184"/>
        <v>D</v>
      </c>
      <c r="H3954" s="79" t="str">
        <f t="shared" si="185"/>
        <v>4NGI-MALIN</v>
      </c>
    </row>
    <row r="3955" spans="1:8">
      <c r="A3955" s="80">
        <v>37347</v>
      </c>
      <c r="B3955" s="79" t="s">
        <v>88</v>
      </c>
      <c r="C3955" s="79" t="s">
        <v>74</v>
      </c>
      <c r="D3955" s="85">
        <v>297086.891</v>
      </c>
      <c r="E3955" s="85">
        <v>0</v>
      </c>
      <c r="F3955" s="210">
        <f t="shared" si="183"/>
        <v>4</v>
      </c>
      <c r="G3955" s="79" t="str">
        <f t="shared" si="184"/>
        <v>D</v>
      </c>
      <c r="H3955" s="79" t="str">
        <f t="shared" si="185"/>
        <v>4NGI-PGE/CG</v>
      </c>
    </row>
    <row r="3956" spans="1:8">
      <c r="A3956" s="80">
        <v>37347</v>
      </c>
      <c r="B3956" s="79" t="s">
        <v>88</v>
      </c>
      <c r="C3956" s="79" t="s">
        <v>46</v>
      </c>
      <c r="D3956" s="85">
        <v>-297086.891</v>
      </c>
      <c r="E3956" s="85">
        <v>29708.6891</v>
      </c>
      <c r="F3956" s="210">
        <f t="shared" si="183"/>
        <v>4</v>
      </c>
      <c r="G3956" s="79" t="str">
        <f t="shared" si="184"/>
        <v>D</v>
      </c>
      <c r="H3956" s="79" t="str">
        <f t="shared" si="185"/>
        <v>4NGI-SOCAL</v>
      </c>
    </row>
    <row r="3957" spans="1:8">
      <c r="A3957" s="80">
        <v>37377</v>
      </c>
      <c r="B3957" s="79" t="s">
        <v>88</v>
      </c>
      <c r="C3957" s="79" t="s">
        <v>92</v>
      </c>
      <c r="D3957" s="85">
        <v>-153211.64069999999</v>
      </c>
      <c r="E3957" s="85">
        <v>15321.164070000001</v>
      </c>
      <c r="F3957" s="210">
        <f t="shared" si="183"/>
        <v>4</v>
      </c>
      <c r="G3957" s="79" t="str">
        <f t="shared" si="184"/>
        <v>D</v>
      </c>
      <c r="H3957" s="79" t="str">
        <f t="shared" si="185"/>
        <v>4IF-ELPO/PERMIAN</v>
      </c>
    </row>
    <row r="3958" spans="1:8">
      <c r="A3958" s="80">
        <v>37377</v>
      </c>
      <c r="B3958" s="79" t="s">
        <v>88</v>
      </c>
      <c r="C3958" s="79" t="s">
        <v>72</v>
      </c>
      <c r="D3958" s="85">
        <v>229817.46110000001</v>
      </c>
      <c r="E3958" s="85">
        <v>-22981.74611</v>
      </c>
      <c r="F3958" s="210">
        <f t="shared" si="183"/>
        <v>4</v>
      </c>
      <c r="G3958" s="79" t="str">
        <f t="shared" si="184"/>
        <v>D</v>
      </c>
      <c r="H3958" s="79" t="str">
        <f t="shared" si="185"/>
        <v>4IF-ELPO/SJ</v>
      </c>
    </row>
    <row r="3959" spans="1:8">
      <c r="A3959" s="80">
        <v>37377</v>
      </c>
      <c r="B3959" s="79" t="s">
        <v>88</v>
      </c>
      <c r="C3959" s="79" t="s">
        <v>95</v>
      </c>
      <c r="D3959" s="85">
        <v>-459634.92229999998</v>
      </c>
      <c r="E3959" s="85">
        <v>45963.492230000003</v>
      </c>
      <c r="F3959" s="210">
        <f t="shared" si="183"/>
        <v>4</v>
      </c>
      <c r="G3959" s="79" t="str">
        <f t="shared" si="184"/>
        <v>D</v>
      </c>
      <c r="H3959" s="79" t="str">
        <f t="shared" si="185"/>
        <v>4IF-NTHWST/CANBR</v>
      </c>
    </row>
    <row r="3960" spans="1:8">
      <c r="A3960" s="80">
        <v>37377</v>
      </c>
      <c r="B3960" s="79" t="s">
        <v>88</v>
      </c>
      <c r="C3960" s="79" t="s">
        <v>67</v>
      </c>
      <c r="D3960" s="85">
        <v>-766058.20389999996</v>
      </c>
      <c r="E3960" s="85">
        <v>76605.820389999993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4IF-NWPL_ROCKY_M</v>
      </c>
    </row>
    <row r="3961" spans="1:8">
      <c r="A3961" s="80">
        <v>37377</v>
      </c>
      <c r="B3961" s="79" t="s">
        <v>88</v>
      </c>
      <c r="C3961" s="79" t="s">
        <v>68</v>
      </c>
      <c r="D3961" s="85">
        <v>-459634.92229999998</v>
      </c>
      <c r="E3961" s="85">
        <v>4596.3492230000002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4NGI-MALIN</v>
      </c>
    </row>
    <row r="3962" spans="1:8">
      <c r="A3962" s="80">
        <v>37377</v>
      </c>
      <c r="B3962" s="79" t="s">
        <v>88</v>
      </c>
      <c r="C3962" s="79" t="s">
        <v>74</v>
      </c>
      <c r="D3962" s="85">
        <v>306423.28149999998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4NGI-PGE/CG</v>
      </c>
    </row>
    <row r="3963" spans="1:8">
      <c r="A3963" s="80">
        <v>37377</v>
      </c>
      <c r="B3963" s="79" t="s">
        <v>88</v>
      </c>
      <c r="C3963" s="79" t="s">
        <v>46</v>
      </c>
      <c r="D3963" s="85">
        <v>-306423.28159999999</v>
      </c>
      <c r="E3963" s="85">
        <v>30642.328160000001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4NGI-SOCAL</v>
      </c>
    </row>
    <row r="3964" spans="1:8">
      <c r="A3964" s="80">
        <v>37408</v>
      </c>
      <c r="B3964" s="79" t="s">
        <v>88</v>
      </c>
      <c r="C3964" s="79" t="s">
        <v>92</v>
      </c>
      <c r="D3964" s="85">
        <v>-147986.89050000001</v>
      </c>
      <c r="E3964" s="85">
        <v>14798.689050000001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4IF-ELPO/PERMIAN</v>
      </c>
    </row>
    <row r="3965" spans="1:8">
      <c r="A3965" s="80">
        <v>37408</v>
      </c>
      <c r="B3965" s="79" t="s">
        <v>88</v>
      </c>
      <c r="C3965" s="79" t="s">
        <v>72</v>
      </c>
      <c r="D3965" s="85">
        <v>221980.3357</v>
      </c>
      <c r="E3965" s="85">
        <v>-22198.03357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4IF-ELPO/SJ</v>
      </c>
    </row>
    <row r="3966" spans="1:8">
      <c r="A3966" s="80">
        <v>37408</v>
      </c>
      <c r="B3966" s="79" t="s">
        <v>88</v>
      </c>
      <c r="C3966" s="79" t="s">
        <v>95</v>
      </c>
      <c r="D3966" s="85">
        <v>-443960.6715</v>
      </c>
      <c r="E3966" s="85">
        <v>44396.067150000003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4IF-NTHWST/CANBR</v>
      </c>
    </row>
    <row r="3967" spans="1:8">
      <c r="A3967" s="80">
        <v>37408</v>
      </c>
      <c r="B3967" s="79" t="s">
        <v>88</v>
      </c>
      <c r="C3967" s="79" t="s">
        <v>67</v>
      </c>
      <c r="D3967" s="85">
        <v>-739934.45250000001</v>
      </c>
      <c r="E3967" s="85">
        <v>73993.445250000004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4IF-NWPL_ROCKY_M</v>
      </c>
    </row>
    <row r="3968" spans="1:8">
      <c r="A3968" s="80">
        <v>37408</v>
      </c>
      <c r="B3968" s="79" t="s">
        <v>88</v>
      </c>
      <c r="C3968" s="79" t="s">
        <v>68</v>
      </c>
      <c r="D3968" s="85">
        <v>-443960.6715</v>
      </c>
      <c r="E3968" s="85">
        <v>4439.6067149999999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4NGI-MALIN</v>
      </c>
    </row>
    <row r="3969" spans="1:8">
      <c r="A3969" s="80">
        <v>37408</v>
      </c>
      <c r="B3969" s="79" t="s">
        <v>88</v>
      </c>
      <c r="C3969" s="79" t="s">
        <v>74</v>
      </c>
      <c r="D3969" s="85">
        <v>295973.78100000002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4NGI-PGE/CG</v>
      </c>
    </row>
    <row r="3970" spans="1:8">
      <c r="A3970" s="80">
        <v>37408</v>
      </c>
      <c r="B3970" s="79" t="s">
        <v>88</v>
      </c>
      <c r="C3970" s="79" t="s">
        <v>46</v>
      </c>
      <c r="D3970" s="85">
        <v>-295973.78100000002</v>
      </c>
      <c r="E3970" s="85">
        <v>29597.378100000002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4NGI-SOCAL</v>
      </c>
    </row>
    <row r="3971" spans="1:8">
      <c r="A3971" s="80">
        <v>37438</v>
      </c>
      <c r="B3971" s="79" t="s">
        <v>88</v>
      </c>
      <c r="C3971" s="79" t="s">
        <v>92</v>
      </c>
      <c r="D3971" s="85">
        <v>-152627.07810000001</v>
      </c>
      <c r="E3971" s="85">
        <v>15262.70781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4IF-ELPO/PERMIAN</v>
      </c>
    </row>
    <row r="3972" spans="1:8">
      <c r="A3972" s="80">
        <v>37438</v>
      </c>
      <c r="B3972" s="79" t="s">
        <v>88</v>
      </c>
      <c r="C3972" s="79" t="s">
        <v>72</v>
      </c>
      <c r="D3972" s="85">
        <v>228940.61720000001</v>
      </c>
      <c r="E3972" s="85">
        <v>-22894.061720000002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4IF-ELPO/SJ</v>
      </c>
    </row>
    <row r="3973" spans="1:8">
      <c r="A3973" s="80">
        <v>37438</v>
      </c>
      <c r="B3973" s="79" t="s">
        <v>88</v>
      </c>
      <c r="C3973" s="79" t="s">
        <v>95</v>
      </c>
      <c r="D3973" s="85">
        <v>-457881.23430000001</v>
      </c>
      <c r="E3973" s="85">
        <v>45788.12343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4IF-NTHWST/CANBR</v>
      </c>
    </row>
    <row r="3974" spans="1:8">
      <c r="A3974" s="80">
        <v>37438</v>
      </c>
      <c r="B3974" s="79" t="s">
        <v>88</v>
      </c>
      <c r="C3974" s="79" t="s">
        <v>67</v>
      </c>
      <c r="D3974" s="85">
        <v>-763135.39049999998</v>
      </c>
      <c r="E3974" s="85">
        <v>76313.539050000007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37438</v>
      </c>
      <c r="B3975" s="79" t="s">
        <v>88</v>
      </c>
      <c r="C3975" s="79" t="s">
        <v>68</v>
      </c>
      <c r="D3975" s="85">
        <v>-457881.23430000001</v>
      </c>
      <c r="E3975" s="85">
        <v>4578.8123429999996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4NGI-MALIN</v>
      </c>
    </row>
    <row r="3976" spans="1:8">
      <c r="A3976" s="80">
        <v>37438</v>
      </c>
      <c r="B3976" s="79" t="s">
        <v>88</v>
      </c>
      <c r="C3976" s="79" t="s">
        <v>74</v>
      </c>
      <c r="D3976" s="85">
        <v>305254.15620000003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4NGI-PGE/CG</v>
      </c>
    </row>
    <row r="3977" spans="1:8">
      <c r="A3977" s="80">
        <v>37438</v>
      </c>
      <c r="B3977" s="79" t="s">
        <v>88</v>
      </c>
      <c r="C3977" s="79" t="s">
        <v>46</v>
      </c>
      <c r="D3977" s="85">
        <v>-305254.15620000003</v>
      </c>
      <c r="E3977" s="85">
        <v>30525.41562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37469</v>
      </c>
      <c r="B3978" s="79" t="s">
        <v>88</v>
      </c>
      <c r="C3978" s="79" t="s">
        <v>92</v>
      </c>
      <c r="D3978" s="85">
        <v>-152302.58619999999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4IF-ELPO/PERMIAN</v>
      </c>
    </row>
    <row r="3979" spans="1:8">
      <c r="A3979" s="80">
        <v>37469</v>
      </c>
      <c r="B3979" s="79" t="s">
        <v>88</v>
      </c>
      <c r="C3979" s="79" t="s">
        <v>72</v>
      </c>
      <c r="D3979" s="85">
        <v>228453.8793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37469</v>
      </c>
      <c r="B3980" s="79" t="s">
        <v>88</v>
      </c>
      <c r="C3980" s="79" t="s">
        <v>95</v>
      </c>
      <c r="D3980" s="85">
        <v>-456907.75880000001</v>
      </c>
      <c r="E3980" s="85">
        <v>45690.775880000001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4IF-NTHWST/CANBR</v>
      </c>
    </row>
    <row r="3981" spans="1:8">
      <c r="A3981" s="80">
        <v>37469</v>
      </c>
      <c r="B3981" s="79" t="s">
        <v>88</v>
      </c>
      <c r="C3981" s="79" t="s">
        <v>67</v>
      </c>
      <c r="D3981" s="85">
        <v>-761512.93130000005</v>
      </c>
      <c r="E3981" s="85">
        <v>76151.293130000005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4IF-NWPL_ROCKY_M</v>
      </c>
    </row>
    <row r="3982" spans="1:8">
      <c r="A3982" s="80">
        <v>37469</v>
      </c>
      <c r="B3982" s="79" t="s">
        <v>88</v>
      </c>
      <c r="C3982" s="79" t="s">
        <v>68</v>
      </c>
      <c r="D3982" s="85">
        <v>-456907.75880000001</v>
      </c>
      <c r="E3982" s="85">
        <v>4569.0775880000001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37469</v>
      </c>
      <c r="B3983" s="79" t="s">
        <v>88</v>
      </c>
      <c r="C3983" s="79" t="s">
        <v>74</v>
      </c>
      <c r="D3983" s="85">
        <v>304605.17249999999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4NGI-PGE/CG</v>
      </c>
    </row>
    <row r="3984" spans="1:8">
      <c r="A3984" s="80">
        <v>37469</v>
      </c>
      <c r="B3984" s="79" t="s">
        <v>88</v>
      </c>
      <c r="C3984" s="79" t="s">
        <v>46</v>
      </c>
      <c r="D3984" s="85">
        <v>-304605.17259999999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4NGI-SOCAL</v>
      </c>
    </row>
    <row r="3985" spans="1:8">
      <c r="A3985" s="80">
        <v>37500</v>
      </c>
      <c r="B3985" s="79" t="s">
        <v>88</v>
      </c>
      <c r="C3985" s="79" t="s">
        <v>92</v>
      </c>
      <c r="D3985" s="85">
        <v>-147069.4865</v>
      </c>
      <c r="E3985" s="85">
        <v>14706.94865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4IF-ELPO/PERMIAN</v>
      </c>
    </row>
    <row r="3986" spans="1:8">
      <c r="A3986" s="80">
        <v>37500</v>
      </c>
      <c r="B3986" s="79" t="s">
        <v>88</v>
      </c>
      <c r="C3986" s="79" t="s">
        <v>72</v>
      </c>
      <c r="D3986" s="85">
        <v>220604.2298</v>
      </c>
      <c r="E3986" s="85">
        <v>-22060.422979999999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4IF-ELPO/SJ</v>
      </c>
    </row>
    <row r="3987" spans="1:8">
      <c r="A3987" s="80">
        <v>37500</v>
      </c>
      <c r="B3987" s="79" t="s">
        <v>88</v>
      </c>
      <c r="C3987" s="79" t="s">
        <v>95</v>
      </c>
      <c r="D3987" s="85">
        <v>-441208.4595</v>
      </c>
      <c r="E3987" s="85">
        <v>44120.845950000003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4IF-NTHWST/CANBR</v>
      </c>
    </row>
    <row r="3988" spans="1:8">
      <c r="A3988" s="80">
        <v>37500</v>
      </c>
      <c r="B3988" s="79" t="s">
        <v>88</v>
      </c>
      <c r="C3988" s="79" t="s">
        <v>67</v>
      </c>
      <c r="D3988" s="85">
        <v>-735347.43259999994</v>
      </c>
      <c r="E3988" s="85">
        <v>73534.743260000003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4IF-NWPL_ROCKY_M</v>
      </c>
    </row>
    <row r="3989" spans="1:8">
      <c r="A3989" s="80">
        <v>37500</v>
      </c>
      <c r="B3989" s="79" t="s">
        <v>88</v>
      </c>
      <c r="C3989" s="79" t="s">
        <v>68</v>
      </c>
      <c r="D3989" s="85">
        <v>-441208.4595</v>
      </c>
      <c r="E3989" s="85">
        <v>4412.0845950000003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4NGI-MALIN</v>
      </c>
    </row>
    <row r="3990" spans="1:8">
      <c r="A3990" s="80">
        <v>37500</v>
      </c>
      <c r="B3990" s="79" t="s">
        <v>88</v>
      </c>
      <c r="C3990" s="79" t="s">
        <v>74</v>
      </c>
      <c r="D3990" s="85">
        <v>294138.973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4NGI-PGE/CG</v>
      </c>
    </row>
    <row r="3991" spans="1:8">
      <c r="A3991" s="80">
        <v>37500</v>
      </c>
      <c r="B3991" s="79" t="s">
        <v>88</v>
      </c>
      <c r="C3991" s="79" t="s">
        <v>46</v>
      </c>
      <c r="D3991" s="85">
        <v>-294138.973</v>
      </c>
      <c r="E3991" s="85">
        <v>29413.897300000001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37530</v>
      </c>
      <c r="B3992" s="79" t="s">
        <v>88</v>
      </c>
      <c r="C3992" s="79" t="s">
        <v>92</v>
      </c>
      <c r="D3992" s="85">
        <v>-151635.72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4IF-ELPO/PERMIAN</v>
      </c>
    </row>
    <row r="3993" spans="1:8">
      <c r="A3993" s="80">
        <v>37530</v>
      </c>
      <c r="B3993" s="79" t="s">
        <v>88</v>
      </c>
      <c r="C3993" s="79" t="s">
        <v>72</v>
      </c>
      <c r="D3993" s="85">
        <v>227453.58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4IF-ELPO/SJ</v>
      </c>
    </row>
    <row r="3994" spans="1:8">
      <c r="A3994" s="80">
        <v>37530</v>
      </c>
      <c r="B3994" s="79" t="s">
        <v>88</v>
      </c>
      <c r="C3994" s="79" t="s">
        <v>95</v>
      </c>
      <c r="D3994" s="85">
        <v>-454907.15980000002</v>
      </c>
      <c r="E3994" s="85">
        <v>45490.715980000001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4IF-NTHWST/CANBR</v>
      </c>
    </row>
    <row r="3995" spans="1:8">
      <c r="A3995" s="80">
        <v>37530</v>
      </c>
      <c r="B3995" s="79" t="s">
        <v>88</v>
      </c>
      <c r="C3995" s="79" t="s">
        <v>67</v>
      </c>
      <c r="D3995" s="85">
        <v>-758178.59959999996</v>
      </c>
      <c r="E3995" s="85">
        <v>75817.859960000002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4IF-NWPL_ROCKY_M</v>
      </c>
    </row>
    <row r="3996" spans="1:8">
      <c r="A3996" s="80">
        <v>37530</v>
      </c>
      <c r="B3996" s="79" t="s">
        <v>88</v>
      </c>
      <c r="C3996" s="79" t="s">
        <v>68</v>
      </c>
      <c r="D3996" s="85">
        <v>-454907.15980000002</v>
      </c>
      <c r="E3996" s="85">
        <v>4549.0715980000004</v>
      </c>
      <c r="F3996" s="210">
        <f t="shared" si="186"/>
        <v>4</v>
      </c>
      <c r="G3996" s="79" t="str">
        <f t="shared" si="187"/>
        <v>D</v>
      </c>
      <c r="H3996" s="79" t="str">
        <f t="shared" si="188"/>
        <v>4NGI-MALIN</v>
      </c>
    </row>
    <row r="3997" spans="1:8">
      <c r="A3997" s="80">
        <v>37530</v>
      </c>
      <c r="B3997" s="79" t="s">
        <v>88</v>
      </c>
      <c r="C3997" s="79" t="s">
        <v>74</v>
      </c>
      <c r="D3997" s="85">
        <v>303271.4399</v>
      </c>
      <c r="E3997" s="85">
        <v>0</v>
      </c>
      <c r="F3997" s="210">
        <f t="shared" si="186"/>
        <v>4</v>
      </c>
      <c r="G3997" s="79" t="str">
        <f t="shared" si="187"/>
        <v>D</v>
      </c>
      <c r="H3997" s="79" t="str">
        <f t="shared" si="188"/>
        <v>4NGI-PGE/CG</v>
      </c>
    </row>
    <row r="3998" spans="1:8">
      <c r="A3998" s="80">
        <v>37530</v>
      </c>
      <c r="B3998" s="79" t="s">
        <v>88</v>
      </c>
      <c r="C3998" s="79" t="s">
        <v>46</v>
      </c>
      <c r="D3998" s="85">
        <v>-303271.43979999999</v>
      </c>
      <c r="E3998" s="85">
        <v>0</v>
      </c>
      <c r="F3998" s="210">
        <f t="shared" si="186"/>
        <v>4</v>
      </c>
      <c r="G3998" s="79" t="str">
        <f t="shared" si="187"/>
        <v>D</v>
      </c>
      <c r="H3998" s="79" t="str">
        <f t="shared" si="188"/>
        <v>4NGI-SOCAL</v>
      </c>
    </row>
    <row r="3999" spans="1:8">
      <c r="A3999" s="80">
        <v>37561</v>
      </c>
      <c r="B3999" s="79" t="s">
        <v>88</v>
      </c>
      <c r="C3999" s="79" t="s">
        <v>72</v>
      </c>
      <c r="D3999" s="85">
        <v>-292771.07299999997</v>
      </c>
      <c r="E3999" s="85">
        <v>29277.1073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5IF-ELPO/SJ</v>
      </c>
    </row>
    <row r="4000" spans="1:8">
      <c r="A4000" s="80">
        <v>37561</v>
      </c>
      <c r="B4000" s="79" t="s">
        <v>88</v>
      </c>
      <c r="C4000" s="79" t="s">
        <v>67</v>
      </c>
      <c r="D4000" s="85">
        <v>1E-4</v>
      </c>
      <c r="E4000" s="85">
        <v>-9.9999999999999991E-6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37591</v>
      </c>
      <c r="B4001" s="79" t="s">
        <v>88</v>
      </c>
      <c r="C4001" s="79" t="s">
        <v>72</v>
      </c>
      <c r="D4001" s="85">
        <v>-301792.77559999999</v>
      </c>
      <c r="E4001" s="85">
        <v>30179.277559999999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5IF-ELPO/SJ</v>
      </c>
    </row>
    <row r="4002" spans="1:8">
      <c r="A4002" s="80">
        <v>37591</v>
      </c>
      <c r="B4002" s="79" t="s">
        <v>88</v>
      </c>
      <c r="C4002" s="79" t="s">
        <v>67</v>
      </c>
      <c r="D4002" s="85">
        <v>-2.0000000000000001E-4</v>
      </c>
      <c r="E4002" s="85">
        <v>1.9999999999999998E-5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37622</v>
      </c>
      <c r="B4003" s="79" t="s">
        <v>88</v>
      </c>
      <c r="C4003" s="79" t="s">
        <v>67</v>
      </c>
      <c r="D4003" s="85">
        <v>1E-4</v>
      </c>
      <c r="E4003" s="85">
        <v>-9.9999999999999991E-6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5IF-NWPL_ROCKY_M</v>
      </c>
    </row>
    <row r="4004" spans="1:8">
      <c r="A4004" s="80">
        <v>37653</v>
      </c>
      <c r="B4004" s="79" t="s">
        <v>88</v>
      </c>
      <c r="C4004" s="79" t="s">
        <v>67</v>
      </c>
      <c r="D4004" s="85">
        <v>0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37681</v>
      </c>
      <c r="B4005" s="79" t="s">
        <v>88</v>
      </c>
      <c r="C4005" s="79" t="s">
        <v>67</v>
      </c>
      <c r="D4005" s="85">
        <v>0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5IF-NWPL_ROCKY_M</v>
      </c>
    </row>
    <row r="4006" spans="1:8">
      <c r="A4006" s="80">
        <v>37712</v>
      </c>
      <c r="B4006" s="79" t="s">
        <v>88</v>
      </c>
      <c r="C4006" s="79" t="s">
        <v>72</v>
      </c>
      <c r="D4006" s="85">
        <v>0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6IF-ELPO/SJ</v>
      </c>
    </row>
    <row r="4007" spans="1:8">
      <c r="A4007" s="80">
        <v>37742</v>
      </c>
      <c r="B4007" s="79" t="s">
        <v>88</v>
      </c>
      <c r="C4007" s="79" t="s">
        <v>72</v>
      </c>
      <c r="D4007" s="85">
        <v>0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37773</v>
      </c>
      <c r="B4008" s="79" t="s">
        <v>88</v>
      </c>
      <c r="C4008" s="79" t="s">
        <v>72</v>
      </c>
      <c r="D4008" s="85">
        <v>0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6IF-ELPO/SJ</v>
      </c>
    </row>
    <row r="4009" spans="1:8">
      <c r="A4009" s="80">
        <v>37803</v>
      </c>
      <c r="B4009" s="79" t="s">
        <v>88</v>
      </c>
      <c r="C4009" s="79" t="s">
        <v>72</v>
      </c>
      <c r="D4009" s="85">
        <v>0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6IF-ELPO/SJ</v>
      </c>
    </row>
    <row r="4010" spans="1:8">
      <c r="A4010" s="80">
        <v>37834</v>
      </c>
      <c r="B4010" s="79" t="s">
        <v>88</v>
      </c>
      <c r="C4010" s="79" t="s">
        <v>72</v>
      </c>
      <c r="D4010" s="85">
        <v>0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6IF-ELPO/SJ</v>
      </c>
    </row>
    <row r="4011" spans="1:8">
      <c r="A4011" s="80">
        <v>37865</v>
      </c>
      <c r="B4011" s="79" t="s">
        <v>88</v>
      </c>
      <c r="C4011" s="79" t="s">
        <v>72</v>
      </c>
      <c r="D4011" s="85">
        <v>0</v>
      </c>
      <c r="E4011" s="85">
        <v>0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6IF-ELPO/SJ</v>
      </c>
    </row>
    <row r="4012" spans="1:8">
      <c r="A4012" s="80">
        <v>37895</v>
      </c>
      <c r="B4012" s="79" t="s">
        <v>88</v>
      </c>
      <c r="C4012" s="79" t="s">
        <v>72</v>
      </c>
      <c r="D4012" s="85">
        <v>0</v>
      </c>
      <c r="E4012" s="85">
        <v>0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37190</v>
      </c>
      <c r="B4013" s="79" t="s">
        <v>169</v>
      </c>
      <c r="C4013" s="79" t="s">
        <v>123</v>
      </c>
      <c r="D4013" s="85">
        <v>0</v>
      </c>
      <c r="E4013" s="85">
        <v>0</v>
      </c>
      <c r="F4013" s="210">
        <f t="shared" si="186"/>
        <v>1</v>
      </c>
      <c r="G4013" s="79" t="str">
        <f t="shared" si="187"/>
        <v>M</v>
      </c>
      <c r="H4013" s="79" t="str">
        <f t="shared" si="188"/>
        <v>1GDP-CAL BORDER</v>
      </c>
    </row>
    <row r="4014" spans="1:8">
      <c r="A4014" s="80">
        <v>37190</v>
      </c>
      <c r="B4014" s="79" t="s">
        <v>169</v>
      </c>
      <c r="C4014" s="79" t="s">
        <v>133</v>
      </c>
      <c r="D4014" s="85">
        <v>0</v>
      </c>
      <c r="E4014" s="85">
        <v>0</v>
      </c>
      <c r="F4014" s="210">
        <f t="shared" si="186"/>
        <v>1</v>
      </c>
      <c r="G4014" s="79" t="str">
        <f t="shared" si="187"/>
        <v>M</v>
      </c>
      <c r="H4014" s="79" t="str">
        <f t="shared" si="188"/>
        <v>1GDP-ELPO/PERM2</v>
      </c>
    </row>
    <row r="4015" spans="1:8">
      <c r="A4015" s="80">
        <v>37190</v>
      </c>
      <c r="B4015" s="79" t="s">
        <v>169</v>
      </c>
      <c r="C4015" s="79" t="s">
        <v>137</v>
      </c>
      <c r="D4015" s="85">
        <v>0</v>
      </c>
      <c r="E4015" s="85">
        <v>0</v>
      </c>
      <c r="F4015" s="210">
        <f t="shared" si="186"/>
        <v>1</v>
      </c>
      <c r="G4015" s="79" t="str">
        <f t="shared" si="187"/>
        <v>M</v>
      </c>
      <c r="H4015" s="79" t="str">
        <f t="shared" si="188"/>
        <v>1GDP-ELPO/SANJUA</v>
      </c>
    </row>
    <row r="4016" spans="1:8">
      <c r="A4016" s="80">
        <v>37190</v>
      </c>
      <c r="B4016" s="79" t="s">
        <v>169</v>
      </c>
      <c r="C4016" s="79" t="s">
        <v>177</v>
      </c>
      <c r="D4016" s="85">
        <v>0</v>
      </c>
      <c r="E4016" s="85">
        <v>0</v>
      </c>
      <c r="F4016" s="210">
        <f t="shared" si="186"/>
        <v>1</v>
      </c>
      <c r="G4016" s="79" t="str">
        <f t="shared" si="187"/>
        <v>M</v>
      </c>
      <c r="H4016" s="79" t="str">
        <f t="shared" si="188"/>
        <v>1GDP-HEHUB</v>
      </c>
    </row>
    <row r="4017" spans="1:8">
      <c r="A4017" s="80">
        <v>37190</v>
      </c>
      <c r="B4017" s="79" t="s">
        <v>169</v>
      </c>
      <c r="C4017" s="79" t="s">
        <v>127</v>
      </c>
      <c r="D4017" s="85">
        <v>0</v>
      </c>
      <c r="E4017" s="85">
        <v>0</v>
      </c>
      <c r="F4017" s="210">
        <f t="shared" si="186"/>
        <v>1</v>
      </c>
      <c r="G4017" s="79" t="str">
        <f t="shared" si="187"/>
        <v>M</v>
      </c>
      <c r="H4017" s="79" t="str">
        <f t="shared" si="188"/>
        <v>1GDP-KERN/OPAL</v>
      </c>
    </row>
    <row r="4018" spans="1:8">
      <c r="A4018" s="80">
        <v>37191</v>
      </c>
      <c r="B4018" s="79" t="s">
        <v>169</v>
      </c>
      <c r="C4018" s="79" t="s">
        <v>123</v>
      </c>
      <c r="D4018" s="85">
        <v>-8000</v>
      </c>
      <c r="E4018" s="85">
        <v>-8000</v>
      </c>
      <c r="F4018" s="210">
        <f t="shared" si="186"/>
        <v>1</v>
      </c>
      <c r="G4018" s="79" t="str">
        <f t="shared" si="187"/>
        <v>M</v>
      </c>
      <c r="H4018" s="79" t="str">
        <f t="shared" si="188"/>
        <v>1GDP-CAL BORDER</v>
      </c>
    </row>
    <row r="4019" spans="1:8">
      <c r="A4019" s="80">
        <v>37191</v>
      </c>
      <c r="B4019" s="79" t="s">
        <v>169</v>
      </c>
      <c r="C4019" s="79" t="s">
        <v>133</v>
      </c>
      <c r="D4019" s="85">
        <v>25000</v>
      </c>
      <c r="E4019" s="85">
        <v>25000</v>
      </c>
      <c r="F4019" s="210">
        <f t="shared" si="186"/>
        <v>1</v>
      </c>
      <c r="G4019" s="79" t="str">
        <f t="shared" si="187"/>
        <v>M</v>
      </c>
      <c r="H4019" s="79" t="str">
        <f t="shared" si="188"/>
        <v>1GDP-ELPO/PERM2</v>
      </c>
    </row>
    <row r="4020" spans="1:8">
      <c r="A4020" s="80">
        <v>37191</v>
      </c>
      <c r="B4020" s="79" t="s">
        <v>169</v>
      </c>
      <c r="C4020" s="79" t="s">
        <v>137</v>
      </c>
      <c r="D4020" s="85">
        <v>10000</v>
      </c>
      <c r="E4020" s="85">
        <v>10000</v>
      </c>
      <c r="F4020" s="210">
        <f t="shared" si="186"/>
        <v>1</v>
      </c>
      <c r="G4020" s="79" t="str">
        <f t="shared" si="187"/>
        <v>M</v>
      </c>
      <c r="H4020" s="79" t="str">
        <f t="shared" si="188"/>
        <v>1GDP-ELPO/SANJUA</v>
      </c>
    </row>
    <row r="4021" spans="1:8">
      <c r="A4021" s="80">
        <v>37191</v>
      </c>
      <c r="B4021" s="79" t="s">
        <v>169</v>
      </c>
      <c r="C4021" s="79" t="s">
        <v>177</v>
      </c>
      <c r="D4021" s="85">
        <v>-30000</v>
      </c>
      <c r="E4021" s="85">
        <v>-30000</v>
      </c>
      <c r="F4021" s="210">
        <f t="shared" si="186"/>
        <v>1</v>
      </c>
      <c r="G4021" s="79" t="str">
        <f t="shared" si="187"/>
        <v>M</v>
      </c>
      <c r="H4021" s="79" t="str">
        <f t="shared" si="188"/>
        <v>1GDP-HEHUB</v>
      </c>
    </row>
    <row r="4022" spans="1:8">
      <c r="A4022" s="80">
        <v>37191</v>
      </c>
      <c r="B4022" s="79" t="s">
        <v>169</v>
      </c>
      <c r="C4022" s="79" t="s">
        <v>127</v>
      </c>
      <c r="D4022" s="85">
        <v>5000</v>
      </c>
      <c r="E4022" s="85">
        <v>5000</v>
      </c>
      <c r="F4022" s="210">
        <f t="shared" si="186"/>
        <v>1</v>
      </c>
      <c r="G4022" s="79" t="str">
        <f t="shared" si="187"/>
        <v>M</v>
      </c>
      <c r="H4022" s="79" t="str">
        <f t="shared" si="188"/>
        <v>1GDP-KERN/OPAL</v>
      </c>
    </row>
    <row r="4023" spans="1:8">
      <c r="A4023" s="80">
        <v>37192</v>
      </c>
      <c r="B4023" s="79" t="s">
        <v>169</v>
      </c>
      <c r="C4023" s="79" t="s">
        <v>123</v>
      </c>
      <c r="D4023" s="85">
        <v>-8000</v>
      </c>
      <c r="E4023" s="85">
        <v>-8000</v>
      </c>
      <c r="F4023" s="210">
        <f t="shared" si="186"/>
        <v>1</v>
      </c>
      <c r="G4023" s="79" t="str">
        <f t="shared" si="187"/>
        <v>M</v>
      </c>
      <c r="H4023" s="79" t="str">
        <f t="shared" si="188"/>
        <v>1GDP-CAL BORDER</v>
      </c>
    </row>
    <row r="4024" spans="1:8">
      <c r="A4024" s="80">
        <v>37192</v>
      </c>
      <c r="B4024" s="79" t="s">
        <v>169</v>
      </c>
      <c r="C4024" s="79" t="s">
        <v>133</v>
      </c>
      <c r="D4024" s="85">
        <v>25000</v>
      </c>
      <c r="E4024" s="85">
        <v>25000</v>
      </c>
      <c r="F4024" s="210">
        <f t="shared" si="186"/>
        <v>1</v>
      </c>
      <c r="G4024" s="79" t="str">
        <f t="shared" si="187"/>
        <v>M</v>
      </c>
      <c r="H4024" s="79" t="str">
        <f t="shared" si="188"/>
        <v>1GDP-ELPO/PERM2</v>
      </c>
    </row>
    <row r="4025" spans="1:8">
      <c r="A4025" s="80">
        <v>37192</v>
      </c>
      <c r="B4025" s="79" t="s">
        <v>169</v>
      </c>
      <c r="C4025" s="79" t="s">
        <v>137</v>
      </c>
      <c r="D4025" s="85">
        <v>10000</v>
      </c>
      <c r="E4025" s="85">
        <v>10000</v>
      </c>
      <c r="F4025" s="210">
        <f t="shared" si="186"/>
        <v>1</v>
      </c>
      <c r="G4025" s="79" t="str">
        <f t="shared" si="187"/>
        <v>M</v>
      </c>
      <c r="H4025" s="79" t="str">
        <f t="shared" si="188"/>
        <v>1GDP-ELPO/SANJUA</v>
      </c>
    </row>
    <row r="4026" spans="1:8">
      <c r="A4026" s="80">
        <v>37192</v>
      </c>
      <c r="B4026" s="79" t="s">
        <v>169</v>
      </c>
      <c r="C4026" s="79" t="s">
        <v>177</v>
      </c>
      <c r="D4026" s="85">
        <v>-30000</v>
      </c>
      <c r="E4026" s="85">
        <v>-30000</v>
      </c>
      <c r="F4026" s="210">
        <f t="shared" si="186"/>
        <v>1</v>
      </c>
      <c r="G4026" s="79" t="str">
        <f t="shared" si="187"/>
        <v>M</v>
      </c>
      <c r="H4026" s="79" t="str">
        <f t="shared" si="188"/>
        <v>1GDP-HEHUB</v>
      </c>
    </row>
    <row r="4027" spans="1:8">
      <c r="A4027" s="80">
        <v>37192</v>
      </c>
      <c r="B4027" s="79" t="s">
        <v>169</v>
      </c>
      <c r="C4027" s="79" t="s">
        <v>127</v>
      </c>
      <c r="D4027" s="85">
        <v>5000</v>
      </c>
      <c r="E4027" s="85">
        <v>5000</v>
      </c>
      <c r="F4027" s="210">
        <f t="shared" si="186"/>
        <v>1</v>
      </c>
      <c r="G4027" s="79" t="str">
        <f t="shared" si="187"/>
        <v>M</v>
      </c>
      <c r="H4027" s="79" t="str">
        <f t="shared" si="188"/>
        <v>1GDP-KERN/OPAL</v>
      </c>
    </row>
    <row r="4028" spans="1:8">
      <c r="A4028" s="80">
        <v>37193</v>
      </c>
      <c r="B4028" s="79" t="s">
        <v>169</v>
      </c>
      <c r="C4028" s="79" t="s">
        <v>123</v>
      </c>
      <c r="D4028" s="85">
        <v>-8000</v>
      </c>
      <c r="E4028" s="85">
        <v>-8000</v>
      </c>
      <c r="F4028" s="210">
        <f t="shared" si="186"/>
        <v>1</v>
      </c>
      <c r="G4028" s="79" t="str">
        <f t="shared" si="187"/>
        <v>M</v>
      </c>
      <c r="H4028" s="79" t="str">
        <f t="shared" si="188"/>
        <v>1GDP-CAL BORDER</v>
      </c>
    </row>
    <row r="4029" spans="1:8">
      <c r="A4029" s="80">
        <v>37193</v>
      </c>
      <c r="B4029" s="79" t="s">
        <v>169</v>
      </c>
      <c r="C4029" s="79" t="s">
        <v>133</v>
      </c>
      <c r="D4029" s="85">
        <v>25000</v>
      </c>
      <c r="E4029" s="85">
        <v>25000</v>
      </c>
      <c r="F4029" s="210">
        <f t="shared" si="186"/>
        <v>1</v>
      </c>
      <c r="G4029" s="79" t="str">
        <f t="shared" si="187"/>
        <v>M</v>
      </c>
      <c r="H4029" s="79" t="str">
        <f t="shared" si="188"/>
        <v>1GDP-ELPO/PERM2</v>
      </c>
    </row>
    <row r="4030" spans="1:8">
      <c r="A4030" s="80">
        <v>37193</v>
      </c>
      <c r="B4030" s="79" t="s">
        <v>169</v>
      </c>
      <c r="C4030" s="79" t="s">
        <v>137</v>
      </c>
      <c r="D4030" s="85">
        <v>10000</v>
      </c>
      <c r="E4030" s="85">
        <v>10000</v>
      </c>
      <c r="F4030" s="210">
        <f t="shared" si="186"/>
        <v>1</v>
      </c>
      <c r="G4030" s="79" t="str">
        <f t="shared" si="187"/>
        <v>M</v>
      </c>
      <c r="H4030" s="79" t="str">
        <f t="shared" si="188"/>
        <v>1GDP-ELPO/SANJUA</v>
      </c>
    </row>
    <row r="4031" spans="1:8">
      <c r="A4031" s="80">
        <v>37193</v>
      </c>
      <c r="B4031" s="79" t="s">
        <v>169</v>
      </c>
      <c r="C4031" s="79" t="s">
        <v>177</v>
      </c>
      <c r="D4031" s="85">
        <v>-30000</v>
      </c>
      <c r="E4031" s="85">
        <v>-30000</v>
      </c>
      <c r="F4031" s="210">
        <f t="shared" si="186"/>
        <v>1</v>
      </c>
      <c r="G4031" s="79" t="str">
        <f t="shared" si="187"/>
        <v>M</v>
      </c>
      <c r="H4031" s="79" t="str">
        <f t="shared" si="188"/>
        <v>1GDP-HEHUB</v>
      </c>
    </row>
    <row r="4032" spans="1:8">
      <c r="A4032" s="80">
        <v>37193</v>
      </c>
      <c r="B4032" s="79" t="s">
        <v>169</v>
      </c>
      <c r="C4032" s="79" t="s">
        <v>127</v>
      </c>
      <c r="D4032" s="85">
        <v>5000</v>
      </c>
      <c r="E4032" s="85">
        <v>5000</v>
      </c>
      <c r="F4032" s="210">
        <f t="shared" si="186"/>
        <v>1</v>
      </c>
      <c r="G4032" s="79" t="str">
        <f t="shared" si="187"/>
        <v>M</v>
      </c>
      <c r="H4032" s="79" t="str">
        <f t="shared" si="188"/>
        <v>1GDP-KERN/OPAL</v>
      </c>
    </row>
    <row r="4033" spans="1:8">
      <c r="A4033" s="80">
        <v>37194</v>
      </c>
      <c r="B4033" s="79" t="s">
        <v>169</v>
      </c>
      <c r="C4033" s="79" t="s">
        <v>123</v>
      </c>
      <c r="D4033" s="85">
        <v>-8000</v>
      </c>
      <c r="E4033" s="85">
        <v>-8000</v>
      </c>
      <c r="F4033" s="210">
        <f t="shared" si="186"/>
        <v>1</v>
      </c>
      <c r="G4033" s="79" t="str">
        <f t="shared" si="187"/>
        <v>M</v>
      </c>
      <c r="H4033" s="79" t="str">
        <f t="shared" si="188"/>
        <v>1GDP-CAL BORDER</v>
      </c>
    </row>
    <row r="4034" spans="1:8">
      <c r="A4034" s="80">
        <v>37194</v>
      </c>
      <c r="B4034" s="79" t="s">
        <v>169</v>
      </c>
      <c r="C4034" s="79" t="s">
        <v>133</v>
      </c>
      <c r="D4034" s="85">
        <v>25000</v>
      </c>
      <c r="E4034" s="85">
        <v>25000</v>
      </c>
      <c r="F4034" s="210">
        <f t="shared" si="186"/>
        <v>1</v>
      </c>
      <c r="G4034" s="79" t="str">
        <f t="shared" si="187"/>
        <v>M</v>
      </c>
      <c r="H4034" s="79" t="str">
        <f t="shared" si="188"/>
        <v>1GDP-ELPO/PERM2</v>
      </c>
    </row>
    <row r="4035" spans="1:8">
      <c r="A4035" s="80">
        <v>37194</v>
      </c>
      <c r="B4035" s="79" t="s">
        <v>169</v>
      </c>
      <c r="C4035" s="79" t="s">
        <v>137</v>
      </c>
      <c r="D4035" s="85">
        <v>10000</v>
      </c>
      <c r="E4035" s="85">
        <v>10000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M</v>
      </c>
      <c r="H4035" s="79" t="str">
        <f t="shared" ref="H4035:H4098" si="191">$F4035&amp;$C4035</f>
        <v>1GDP-ELPO/SANJUA</v>
      </c>
    </row>
    <row r="4036" spans="1:8">
      <c r="A4036" s="80">
        <v>37194</v>
      </c>
      <c r="B4036" s="79" t="s">
        <v>169</v>
      </c>
      <c r="C4036" s="79" t="s">
        <v>177</v>
      </c>
      <c r="D4036" s="85">
        <v>-30000</v>
      </c>
      <c r="E4036" s="85">
        <v>-30000</v>
      </c>
      <c r="F4036" s="210">
        <f t="shared" si="189"/>
        <v>1</v>
      </c>
      <c r="G4036" s="79" t="str">
        <f t="shared" si="190"/>
        <v>M</v>
      </c>
      <c r="H4036" s="79" t="str">
        <f t="shared" si="191"/>
        <v>1GDP-HEHUB</v>
      </c>
    </row>
    <row r="4037" spans="1:8">
      <c r="A4037" s="80">
        <v>37194</v>
      </c>
      <c r="B4037" s="79" t="s">
        <v>169</v>
      </c>
      <c r="C4037" s="79" t="s">
        <v>127</v>
      </c>
      <c r="D4037" s="85">
        <v>5000</v>
      </c>
      <c r="E4037" s="85">
        <v>5000</v>
      </c>
      <c r="F4037" s="210">
        <f t="shared" si="189"/>
        <v>1</v>
      </c>
      <c r="G4037" s="79" t="str">
        <f t="shared" si="190"/>
        <v>M</v>
      </c>
      <c r="H4037" s="79" t="str">
        <f t="shared" si="191"/>
        <v>1GDP-KERN/OPAL</v>
      </c>
    </row>
    <row r="4038" spans="1:8">
      <c r="A4038" s="80">
        <v>37195</v>
      </c>
      <c r="B4038" s="79" t="s">
        <v>169</v>
      </c>
      <c r="C4038" s="79" t="s">
        <v>123</v>
      </c>
      <c r="D4038" s="85">
        <v>-8000</v>
      </c>
      <c r="E4038" s="85">
        <v>-8000</v>
      </c>
      <c r="F4038" s="210">
        <f t="shared" si="189"/>
        <v>1</v>
      </c>
      <c r="G4038" s="79" t="str">
        <f t="shared" si="190"/>
        <v>M</v>
      </c>
      <c r="H4038" s="79" t="str">
        <f t="shared" si="191"/>
        <v>1GDP-CAL BORDER</v>
      </c>
    </row>
    <row r="4039" spans="1:8">
      <c r="A4039" s="80">
        <v>37195</v>
      </c>
      <c r="B4039" s="79" t="s">
        <v>169</v>
      </c>
      <c r="C4039" s="79" t="s">
        <v>133</v>
      </c>
      <c r="D4039" s="85">
        <v>25000</v>
      </c>
      <c r="E4039" s="85">
        <v>25000</v>
      </c>
      <c r="F4039" s="210">
        <f t="shared" si="189"/>
        <v>1</v>
      </c>
      <c r="G4039" s="79" t="str">
        <f t="shared" si="190"/>
        <v>M</v>
      </c>
      <c r="H4039" s="79" t="str">
        <f t="shared" si="191"/>
        <v>1GDP-ELPO/PERM2</v>
      </c>
    </row>
    <row r="4040" spans="1:8">
      <c r="A4040" s="80">
        <v>37195</v>
      </c>
      <c r="B4040" s="79" t="s">
        <v>169</v>
      </c>
      <c r="C4040" s="79" t="s">
        <v>137</v>
      </c>
      <c r="D4040" s="85">
        <v>10000</v>
      </c>
      <c r="E4040" s="85">
        <v>10000</v>
      </c>
      <c r="F4040" s="210">
        <f t="shared" si="189"/>
        <v>1</v>
      </c>
      <c r="G4040" s="79" t="str">
        <f t="shared" si="190"/>
        <v>M</v>
      </c>
      <c r="H4040" s="79" t="str">
        <f t="shared" si="191"/>
        <v>1GDP-ELPO/SANJUA</v>
      </c>
    </row>
    <row r="4041" spans="1:8">
      <c r="A4041" s="80">
        <v>37195</v>
      </c>
      <c r="B4041" s="79" t="s">
        <v>169</v>
      </c>
      <c r="C4041" s="79" t="s">
        <v>177</v>
      </c>
      <c r="D4041" s="85">
        <v>-30000</v>
      </c>
      <c r="E4041" s="85">
        <v>-30000</v>
      </c>
      <c r="F4041" s="210">
        <f t="shared" si="189"/>
        <v>1</v>
      </c>
      <c r="G4041" s="79" t="str">
        <f t="shared" si="190"/>
        <v>M</v>
      </c>
      <c r="H4041" s="79" t="str">
        <f t="shared" si="191"/>
        <v>1GDP-HEHUB</v>
      </c>
    </row>
    <row r="4042" spans="1:8">
      <c r="A4042" s="80">
        <v>37195</v>
      </c>
      <c r="B4042" s="79" t="s">
        <v>169</v>
      </c>
      <c r="C4042" s="79" t="s">
        <v>127</v>
      </c>
      <c r="D4042" s="85">
        <v>5000</v>
      </c>
      <c r="E4042" s="85">
        <v>5000</v>
      </c>
      <c r="F4042" s="210">
        <f t="shared" si="189"/>
        <v>1</v>
      </c>
      <c r="G4042" s="79" t="str">
        <f t="shared" si="190"/>
        <v>M</v>
      </c>
      <c r="H4042" s="79" t="str">
        <f t="shared" si="191"/>
        <v>1GDP-KERN/OPAL</v>
      </c>
    </row>
    <row r="4043" spans="1:8">
      <c r="A4043" s="80">
        <v>37196</v>
      </c>
      <c r="B4043" s="79" t="s">
        <v>157</v>
      </c>
      <c r="C4043" s="79" t="s">
        <v>46</v>
      </c>
      <c r="D4043" s="85">
        <v>-1.62598E-21</v>
      </c>
      <c r="E4043" s="85">
        <v>1.62598E-22</v>
      </c>
      <c r="F4043" s="210">
        <f t="shared" si="189"/>
        <v>2</v>
      </c>
      <c r="G4043" s="79" t="str">
        <f t="shared" si="190"/>
        <v>DO</v>
      </c>
      <c r="H4043" s="79" t="str">
        <f t="shared" si="191"/>
        <v>2NGI-SOCAL</v>
      </c>
    </row>
    <row r="4044" spans="1:8">
      <c r="A4044" s="80">
        <v>37226</v>
      </c>
      <c r="B4044" s="79" t="s">
        <v>157</v>
      </c>
      <c r="C4044" s="79" t="s">
        <v>46</v>
      </c>
      <c r="D4044" s="85">
        <v>-0.189179942157575</v>
      </c>
      <c r="E4044" s="85">
        <v>1.8917994215757499E-2</v>
      </c>
      <c r="F4044" s="210">
        <f t="shared" si="189"/>
        <v>3</v>
      </c>
      <c r="G4044" s="79" t="str">
        <f t="shared" si="190"/>
        <v>DO</v>
      </c>
      <c r="H4044" s="79" t="str">
        <f t="shared" si="191"/>
        <v>3NGI-SOCAL</v>
      </c>
    </row>
    <row r="4045" spans="1:8">
      <c r="A4045" s="80">
        <v>37257</v>
      </c>
      <c r="B4045" s="79" t="s">
        <v>157</v>
      </c>
      <c r="C4045" s="79" t="s">
        <v>46</v>
      </c>
      <c r="D4045" s="85">
        <v>-106.296444463596</v>
      </c>
      <c r="E4045" s="85">
        <v>10.629644446359599</v>
      </c>
      <c r="F4045" s="210">
        <f t="shared" si="189"/>
        <v>3</v>
      </c>
      <c r="G4045" s="79" t="str">
        <f t="shared" si="190"/>
        <v>DO</v>
      </c>
      <c r="H4045" s="79" t="str">
        <f t="shared" si="191"/>
        <v>3NGI-SOCAL</v>
      </c>
    </row>
    <row r="4046" spans="1:8">
      <c r="A4046" s="80">
        <v>37288</v>
      </c>
      <c r="B4046" s="79" t="s">
        <v>157</v>
      </c>
      <c r="C4046" s="79" t="s">
        <v>46</v>
      </c>
      <c r="D4046" s="85">
        <v>-483.74561607792003</v>
      </c>
      <c r="E4046" s="85">
        <v>48.374561607792003</v>
      </c>
      <c r="F4046" s="210">
        <f t="shared" si="189"/>
        <v>3</v>
      </c>
      <c r="G4046" s="79" t="str">
        <f t="shared" si="190"/>
        <v>DO</v>
      </c>
      <c r="H4046" s="79" t="str">
        <f t="shared" si="191"/>
        <v>3NGI-SOCAL</v>
      </c>
    </row>
    <row r="4047" spans="1:8">
      <c r="A4047" s="80">
        <v>37316</v>
      </c>
      <c r="B4047" s="79" t="s">
        <v>157</v>
      </c>
      <c r="C4047" s="79" t="s">
        <v>46</v>
      </c>
      <c r="D4047" s="85">
        <v>-612.38139364834706</v>
      </c>
      <c r="E4047" s="85">
        <v>61.238139364834694</v>
      </c>
      <c r="F4047" s="210">
        <f t="shared" si="189"/>
        <v>3</v>
      </c>
      <c r="G4047" s="79" t="str">
        <f t="shared" si="190"/>
        <v>DO</v>
      </c>
      <c r="H4047" s="79" t="str">
        <f t="shared" si="191"/>
        <v>3NGI-SOCAL</v>
      </c>
    </row>
    <row r="4048" spans="1:8">
      <c r="A4048" s="80">
        <v>37165</v>
      </c>
      <c r="B4048" s="79" t="s">
        <v>154</v>
      </c>
      <c r="C4048" s="79" t="s">
        <v>72</v>
      </c>
      <c r="D4048" s="85">
        <v>0</v>
      </c>
      <c r="E4048" s="85">
        <v>0</v>
      </c>
      <c r="F4048" s="210">
        <f t="shared" si="189"/>
        <v>1</v>
      </c>
      <c r="G4048" s="79" t="str">
        <f t="shared" si="190"/>
        <v>D</v>
      </c>
      <c r="H4048" s="79" t="str">
        <f t="shared" si="191"/>
        <v>1IF-ELPO/SJ</v>
      </c>
    </row>
    <row r="4049" spans="1:8">
      <c r="A4049" s="80">
        <v>37165</v>
      </c>
      <c r="B4049" s="79" t="s">
        <v>154</v>
      </c>
      <c r="C4049" s="79" t="s">
        <v>73</v>
      </c>
      <c r="D4049" s="85">
        <v>0</v>
      </c>
      <c r="E4049" s="85">
        <v>0</v>
      </c>
      <c r="F4049" s="210">
        <f t="shared" si="189"/>
        <v>1</v>
      </c>
      <c r="G4049" s="79" t="str">
        <f t="shared" si="190"/>
        <v>D</v>
      </c>
      <c r="H4049" s="79" t="str">
        <f t="shared" si="191"/>
        <v>1IF-WAHA-TX</v>
      </c>
    </row>
    <row r="4050" spans="1:8">
      <c r="A4050" s="80">
        <v>37196</v>
      </c>
      <c r="B4050" s="79" t="s">
        <v>154</v>
      </c>
      <c r="C4050" s="79" t="s">
        <v>72</v>
      </c>
      <c r="D4050" s="85">
        <v>216092.81080000001</v>
      </c>
      <c r="E4050" s="85">
        <v>-21609.281080000001</v>
      </c>
      <c r="F4050" s="210">
        <f t="shared" si="189"/>
        <v>2</v>
      </c>
      <c r="G4050" s="79" t="str">
        <f t="shared" si="190"/>
        <v>D</v>
      </c>
      <c r="H4050" s="79" t="str">
        <f t="shared" si="191"/>
        <v>2IF-ELPO/SJ</v>
      </c>
    </row>
    <row r="4051" spans="1:8">
      <c r="A4051" s="80">
        <v>37196</v>
      </c>
      <c r="B4051" s="79" t="s">
        <v>154</v>
      </c>
      <c r="C4051" s="79" t="s">
        <v>73</v>
      </c>
      <c r="D4051" s="85">
        <v>-233284.28330000001</v>
      </c>
      <c r="E4051" s="85">
        <v>46656.856659999998</v>
      </c>
      <c r="F4051" s="210">
        <f t="shared" si="189"/>
        <v>2</v>
      </c>
      <c r="G4051" s="79" t="str">
        <f t="shared" si="190"/>
        <v>D</v>
      </c>
      <c r="H4051" s="79" t="str">
        <f t="shared" si="191"/>
        <v>2IF-WAHA-TX</v>
      </c>
    </row>
    <row r="4052" spans="1:8">
      <c r="A4052" s="80">
        <v>37226</v>
      </c>
      <c r="B4052" s="79" t="s">
        <v>154</v>
      </c>
      <c r="C4052" s="79" t="s">
        <v>72</v>
      </c>
      <c r="D4052" s="85">
        <v>206192.95180000001</v>
      </c>
      <c r="E4052" s="85">
        <v>-20619.295180000001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3IF-ELPO/SJ</v>
      </c>
    </row>
    <row r="4053" spans="1:8">
      <c r="A4053" s="80">
        <v>37226</v>
      </c>
      <c r="B4053" s="79" t="s">
        <v>154</v>
      </c>
      <c r="C4053" s="79" t="s">
        <v>73</v>
      </c>
      <c r="D4053" s="85">
        <v>-204497.12210000001</v>
      </c>
      <c r="E4053" s="85">
        <v>40899.424420000003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3IF-WAHA-TX</v>
      </c>
    </row>
    <row r="4054" spans="1:8">
      <c r="A4054" s="80">
        <v>37257</v>
      </c>
      <c r="B4054" s="79" t="s">
        <v>154</v>
      </c>
      <c r="C4054" s="79" t="s">
        <v>72</v>
      </c>
      <c r="D4054" s="85">
        <v>187174.9284</v>
      </c>
      <c r="E4054" s="85">
        <v>-18717.492839999999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37257</v>
      </c>
      <c r="B4055" s="79" t="s">
        <v>154</v>
      </c>
      <c r="C4055" s="79" t="s">
        <v>73</v>
      </c>
      <c r="D4055" s="85">
        <v>-189464.83429999999</v>
      </c>
      <c r="E4055" s="85">
        <v>37892.96686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3IF-WAHA-TX</v>
      </c>
    </row>
    <row r="4056" spans="1:8">
      <c r="A4056" s="80">
        <v>37288</v>
      </c>
      <c r="B4056" s="79" t="s">
        <v>154</v>
      </c>
      <c r="C4056" s="79" t="s">
        <v>72</v>
      </c>
      <c r="D4056" s="85">
        <v>171209.94990000001</v>
      </c>
      <c r="E4056" s="85">
        <v>-17120.994989999999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3IF-ELPO/SJ</v>
      </c>
    </row>
    <row r="4057" spans="1:8">
      <c r="A4057" s="80">
        <v>37288</v>
      </c>
      <c r="B4057" s="79" t="s">
        <v>154</v>
      </c>
      <c r="C4057" s="79" t="s">
        <v>73</v>
      </c>
      <c r="D4057" s="85">
        <v>-169222.60279999999</v>
      </c>
      <c r="E4057" s="85">
        <v>33844.520559999997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3IF-WAHA-TX</v>
      </c>
    </row>
    <row r="4058" spans="1:8">
      <c r="A4058" s="80">
        <v>37316</v>
      </c>
      <c r="B4058" s="79" t="s">
        <v>154</v>
      </c>
      <c r="C4058" s="79" t="s">
        <v>72</v>
      </c>
      <c r="D4058" s="85">
        <v>179068.7444</v>
      </c>
      <c r="E4058" s="85">
        <v>-17906.87444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3IF-ELPO/SJ</v>
      </c>
    </row>
    <row r="4059" spans="1:8">
      <c r="A4059" s="80">
        <v>37316</v>
      </c>
      <c r="B4059" s="79" t="s">
        <v>154</v>
      </c>
      <c r="C4059" s="79" t="s">
        <v>73</v>
      </c>
      <c r="D4059" s="85">
        <v>-179068.7444</v>
      </c>
      <c r="E4059" s="85">
        <v>35813.748879999999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3IF-WAHA-TX</v>
      </c>
    </row>
    <row r="4060" spans="1:8">
      <c r="A4060" s="80">
        <v>37347</v>
      </c>
      <c r="B4060" s="79" t="s">
        <v>154</v>
      </c>
      <c r="C4060" s="79" t="s">
        <v>72</v>
      </c>
      <c r="D4060" s="85">
        <v>194988.0295</v>
      </c>
      <c r="E4060" s="85">
        <v>-19498.802950000001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4IF-ELPO/SJ</v>
      </c>
    </row>
    <row r="4061" spans="1:8">
      <c r="A4061" s="80">
        <v>37347</v>
      </c>
      <c r="B4061" s="79" t="s">
        <v>154</v>
      </c>
      <c r="C4061" s="79" t="s">
        <v>73</v>
      </c>
      <c r="D4061" s="85">
        <v>-197661.81150000001</v>
      </c>
      <c r="E4061" s="85">
        <v>39532.362300000001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4IF-WAHA-TX</v>
      </c>
    </row>
    <row r="4062" spans="1:8">
      <c r="A4062" s="80">
        <v>37377</v>
      </c>
      <c r="B4062" s="79" t="s">
        <v>154</v>
      </c>
      <c r="C4062" s="79" t="s">
        <v>72</v>
      </c>
      <c r="D4062" s="85">
        <v>239998.6219</v>
      </c>
      <c r="E4062" s="85">
        <v>-23999.86219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4IF-ELPO/SJ</v>
      </c>
    </row>
    <row r="4063" spans="1:8">
      <c r="A4063" s="80">
        <v>37377</v>
      </c>
      <c r="B4063" s="79" t="s">
        <v>154</v>
      </c>
      <c r="C4063" s="79" t="s">
        <v>73</v>
      </c>
      <c r="D4063" s="85">
        <v>-247708.62700000001</v>
      </c>
      <c r="E4063" s="85">
        <v>49541.725400000003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4IF-WAHA-TX</v>
      </c>
    </row>
    <row r="4064" spans="1:8">
      <c r="A4064" s="80">
        <v>37408</v>
      </c>
      <c r="B4064" s="79" t="s">
        <v>154</v>
      </c>
      <c r="C4064" s="79" t="s">
        <v>72</v>
      </c>
      <c r="D4064" s="85">
        <v>229872.9699</v>
      </c>
      <c r="E4064" s="85">
        <v>-22987.296989999999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4IF-ELPO/SJ</v>
      </c>
    </row>
    <row r="4065" spans="1:8">
      <c r="A4065" s="80">
        <v>37408</v>
      </c>
      <c r="B4065" s="79" t="s">
        <v>154</v>
      </c>
      <c r="C4065" s="79" t="s">
        <v>73</v>
      </c>
      <c r="D4065" s="85">
        <v>-240626.6839</v>
      </c>
      <c r="E4065" s="85">
        <v>48125.336779999998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37438</v>
      </c>
      <c r="B4066" s="79" t="s">
        <v>154</v>
      </c>
      <c r="C4066" s="79" t="s">
        <v>72</v>
      </c>
      <c r="D4066" s="85">
        <v>237408.9583</v>
      </c>
      <c r="E4066" s="85">
        <v>-23740.895830000001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4IF-ELPO/SJ</v>
      </c>
    </row>
    <row r="4067" spans="1:8">
      <c r="A4067" s="80">
        <v>37438</v>
      </c>
      <c r="B4067" s="79" t="s">
        <v>154</v>
      </c>
      <c r="C4067" s="79" t="s">
        <v>73</v>
      </c>
      <c r="D4067" s="85">
        <v>-244695.6704</v>
      </c>
      <c r="E4067" s="85">
        <v>48939.134080000003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4IF-WAHA-TX</v>
      </c>
    </row>
    <row r="4068" spans="1:8">
      <c r="A4068" s="80">
        <v>37196</v>
      </c>
      <c r="B4068" s="79" t="s">
        <v>159</v>
      </c>
      <c r="C4068" s="79" t="s">
        <v>46</v>
      </c>
      <c r="D4068" s="85">
        <v>-1.2695E-24</v>
      </c>
      <c r="E4068" s="85">
        <v>1.2695000000000001E-25</v>
      </c>
      <c r="F4068" s="210">
        <f t="shared" si="189"/>
        <v>2</v>
      </c>
      <c r="G4068" s="79" t="str">
        <f t="shared" si="190"/>
        <v>DO</v>
      </c>
      <c r="H4068" s="79" t="str">
        <f t="shared" si="191"/>
        <v>2NGI-SOCAL</v>
      </c>
    </row>
    <row r="4069" spans="1:8">
      <c r="A4069" s="80">
        <v>37226</v>
      </c>
      <c r="B4069" s="79" t="s">
        <v>159</v>
      </c>
      <c r="C4069" s="79" t="s">
        <v>46</v>
      </c>
      <c r="D4069" s="85">
        <v>-2.6002200726239801E-2</v>
      </c>
      <c r="E4069" s="85">
        <v>2.6002200726239805E-3</v>
      </c>
      <c r="F4069" s="210">
        <f t="shared" si="189"/>
        <v>3</v>
      </c>
      <c r="G4069" s="79" t="str">
        <f t="shared" si="190"/>
        <v>DO</v>
      </c>
      <c r="H4069" s="79" t="str">
        <f t="shared" si="191"/>
        <v>3NGI-SOCAL</v>
      </c>
    </row>
    <row r="4070" spans="1:8">
      <c r="A4070" s="80">
        <v>37257</v>
      </c>
      <c r="B4070" s="79" t="s">
        <v>159</v>
      </c>
      <c r="C4070" s="79" t="s">
        <v>46</v>
      </c>
      <c r="D4070" s="85">
        <v>-29.709893156997897</v>
      </c>
      <c r="E4070" s="85">
        <v>2.9709893156997897</v>
      </c>
      <c r="F4070" s="210">
        <f t="shared" si="189"/>
        <v>3</v>
      </c>
      <c r="G4070" s="79" t="str">
        <f t="shared" si="190"/>
        <v>DO</v>
      </c>
      <c r="H4070" s="79" t="str">
        <f t="shared" si="191"/>
        <v>3NGI-SOCAL</v>
      </c>
    </row>
    <row r="4071" spans="1:8">
      <c r="A4071" s="80">
        <v>37288</v>
      </c>
      <c r="B4071" s="79" t="s">
        <v>159</v>
      </c>
      <c r="C4071" s="79" t="s">
        <v>46</v>
      </c>
      <c r="D4071" s="85">
        <v>-194.65953931077701</v>
      </c>
      <c r="E4071" s="85">
        <v>19.465953931077699</v>
      </c>
      <c r="F4071" s="210">
        <f t="shared" si="189"/>
        <v>3</v>
      </c>
      <c r="G4071" s="79" t="str">
        <f t="shared" si="190"/>
        <v>DO</v>
      </c>
      <c r="H4071" s="79" t="str">
        <f t="shared" si="191"/>
        <v>3NGI-SOCAL</v>
      </c>
    </row>
    <row r="4072" spans="1:8">
      <c r="A4072" s="80">
        <v>37316</v>
      </c>
      <c r="B4072" s="79" t="s">
        <v>159</v>
      </c>
      <c r="C4072" s="79" t="s">
        <v>46</v>
      </c>
      <c r="D4072" s="85">
        <v>-211.17775602998401</v>
      </c>
      <c r="E4072" s="85">
        <v>21.1177756029984</v>
      </c>
      <c r="F4072" s="210">
        <f t="shared" si="189"/>
        <v>3</v>
      </c>
      <c r="G4072" s="79" t="str">
        <f t="shared" si="190"/>
        <v>DO</v>
      </c>
      <c r="H4072" s="79" t="str">
        <f t="shared" si="191"/>
        <v>3NGI-SOCAL</v>
      </c>
    </row>
    <row r="4073" spans="1:8">
      <c r="A4073" s="80">
        <v>37191</v>
      </c>
      <c r="B4073" s="79" t="s">
        <v>190</v>
      </c>
      <c r="C4073" s="79" t="s">
        <v>103</v>
      </c>
      <c r="D4073" s="85">
        <v>289.36380000000003</v>
      </c>
      <c r="E4073" s="85">
        <v>289.36380000000003</v>
      </c>
      <c r="F4073" s="210">
        <f t="shared" si="189"/>
        <v>1</v>
      </c>
      <c r="G4073" s="79" t="str">
        <f t="shared" si="190"/>
        <v>PHY</v>
      </c>
      <c r="H4073" s="79" t="str">
        <f t="shared" si="191"/>
        <v>1DJ/BASIN/CIG</v>
      </c>
    </row>
    <row r="4074" spans="1:8">
      <c r="A4074" s="80">
        <v>37191</v>
      </c>
      <c r="B4074" s="79" t="s">
        <v>190</v>
      </c>
      <c r="C4074" s="79" t="s">
        <v>100</v>
      </c>
      <c r="D4074" s="85">
        <v>-2409.7018000000003</v>
      </c>
      <c r="E4074" s="85">
        <v>-2409.7018000000003</v>
      </c>
      <c r="F4074" s="210">
        <f t="shared" si="189"/>
        <v>1</v>
      </c>
      <c r="G4074" s="79" t="str">
        <f t="shared" si="190"/>
        <v>PHY</v>
      </c>
      <c r="H4074" s="79" t="str">
        <f t="shared" si="191"/>
        <v>1DJ/BASIN/PSCO</v>
      </c>
    </row>
    <row r="4075" spans="1:8">
      <c r="A4075" s="80">
        <v>37191</v>
      </c>
      <c r="B4075" s="79" t="s">
        <v>190</v>
      </c>
      <c r="C4075" s="79" t="s">
        <v>91</v>
      </c>
      <c r="D4075" s="85">
        <v>-24073.0736</v>
      </c>
      <c r="E4075" s="85">
        <v>-24073.0736</v>
      </c>
      <c r="F4075" s="210">
        <f t="shared" si="189"/>
        <v>1</v>
      </c>
      <c r="G4075" s="79" t="str">
        <f t="shared" si="190"/>
        <v>PHY</v>
      </c>
      <c r="H4075" s="79" t="str">
        <f t="shared" si="191"/>
        <v>1IF-CIG/RKYMTN</v>
      </c>
    </row>
    <row r="4076" spans="1:8">
      <c r="A4076" s="80">
        <v>37191</v>
      </c>
      <c r="B4076" s="79" t="s">
        <v>190</v>
      </c>
      <c r="C4076" s="79" t="s">
        <v>108</v>
      </c>
      <c r="D4076" s="85">
        <v>-17112.376899999999</v>
      </c>
      <c r="E4076" s="85">
        <v>-17112.376899999999</v>
      </c>
      <c r="F4076" s="210">
        <f t="shared" si="189"/>
        <v>1</v>
      </c>
      <c r="G4076" s="79" t="str">
        <f t="shared" si="190"/>
        <v>PHY</v>
      </c>
      <c r="H4076" s="79" t="str">
        <f t="shared" si="191"/>
        <v>1IF-CIG/ROCKPORT</v>
      </c>
    </row>
    <row r="4077" spans="1:8">
      <c r="A4077" s="80">
        <v>37191</v>
      </c>
      <c r="B4077" s="79" t="s">
        <v>190</v>
      </c>
      <c r="C4077" s="79" t="s">
        <v>104</v>
      </c>
      <c r="D4077" s="85">
        <v>-31430.8966</v>
      </c>
      <c r="E4077" s="85">
        <v>-31430.8966</v>
      </c>
      <c r="F4077" s="210">
        <f t="shared" si="189"/>
        <v>1</v>
      </c>
      <c r="G4077" s="79" t="str">
        <f t="shared" si="190"/>
        <v>PHY</v>
      </c>
      <c r="H4077" s="79" t="str">
        <f t="shared" si="191"/>
        <v>1IF-CIG/WIC</v>
      </c>
    </row>
    <row r="4078" spans="1:8">
      <c r="A4078" s="80">
        <v>37191</v>
      </c>
      <c r="B4078" s="79" t="s">
        <v>190</v>
      </c>
      <c r="C4078" s="79" t="s">
        <v>111</v>
      </c>
      <c r="D4078" s="85">
        <v>-19390.3685</v>
      </c>
      <c r="E4078" s="85">
        <v>-19390.3685</v>
      </c>
      <c r="F4078" s="210">
        <f t="shared" si="189"/>
        <v>1</v>
      </c>
      <c r="G4078" s="79" t="str">
        <f t="shared" si="190"/>
        <v>PHY</v>
      </c>
      <c r="H4078" s="79" t="str">
        <f t="shared" si="191"/>
        <v>1IF-NGPL/OK-NW</v>
      </c>
    </row>
    <row r="4079" spans="1:8">
      <c r="A4079" s="80">
        <v>37191</v>
      </c>
      <c r="B4079" s="79" t="s">
        <v>190</v>
      </c>
      <c r="C4079" s="79" t="s">
        <v>193</v>
      </c>
      <c r="D4079" s="85">
        <v>-4702.6607000000004</v>
      </c>
      <c r="E4079" s="85">
        <v>-4702.6607000000004</v>
      </c>
      <c r="F4079" s="210">
        <f t="shared" si="189"/>
        <v>1</v>
      </c>
      <c r="G4079" s="79" t="str">
        <f t="shared" si="190"/>
        <v>PHY</v>
      </c>
      <c r="H4079" s="79" t="str">
        <f t="shared" si="191"/>
        <v>1IM-CIG/SOUTHERN</v>
      </c>
    </row>
    <row r="4080" spans="1:8">
      <c r="A4080" s="80">
        <v>37191</v>
      </c>
      <c r="B4080" s="79" t="s">
        <v>190</v>
      </c>
      <c r="C4080" s="79" t="s">
        <v>194</v>
      </c>
      <c r="D4080" s="85">
        <v>80845.2546</v>
      </c>
      <c r="E4080" s="85">
        <v>80845.2546</v>
      </c>
      <c r="F4080" s="210">
        <f t="shared" si="189"/>
        <v>1</v>
      </c>
      <c r="G4080" s="79" t="str">
        <f t="shared" si="190"/>
        <v>PHY</v>
      </c>
      <c r="H4080" s="79" t="str">
        <f t="shared" si="191"/>
        <v>1IM_FTULESSGATH</v>
      </c>
    </row>
    <row r="4081" spans="1:8">
      <c r="A4081" s="80">
        <v>37191</v>
      </c>
      <c r="B4081" s="79" t="s">
        <v>190</v>
      </c>
      <c r="C4081" s="79" t="s">
        <v>195</v>
      </c>
      <c r="D4081" s="85">
        <v>882.06080000000009</v>
      </c>
      <c r="E4081" s="85">
        <v>882.06080000000009</v>
      </c>
      <c r="F4081" s="210">
        <f t="shared" si="189"/>
        <v>1</v>
      </c>
      <c r="G4081" s="79" t="str">
        <f t="shared" si="190"/>
        <v>PHY</v>
      </c>
      <c r="H4081" s="79" t="str">
        <f t="shared" si="191"/>
        <v>1IM_WINDRIVER</v>
      </c>
    </row>
    <row r="4082" spans="1:8">
      <c r="A4082" s="80">
        <v>37192</v>
      </c>
      <c r="B4082" s="79" t="s">
        <v>190</v>
      </c>
      <c r="C4082" s="79" t="s">
        <v>103</v>
      </c>
      <c r="D4082" s="85">
        <v>289.36380000000003</v>
      </c>
      <c r="E4082" s="85">
        <v>289.36380000000003</v>
      </c>
      <c r="F4082" s="210">
        <f t="shared" si="189"/>
        <v>1</v>
      </c>
      <c r="G4082" s="79" t="str">
        <f t="shared" si="190"/>
        <v>PHY</v>
      </c>
      <c r="H4082" s="79" t="str">
        <f t="shared" si="191"/>
        <v>1DJ/BASIN/CIG</v>
      </c>
    </row>
    <row r="4083" spans="1:8">
      <c r="A4083" s="80">
        <v>37192</v>
      </c>
      <c r="B4083" s="79" t="s">
        <v>190</v>
      </c>
      <c r="C4083" s="79" t="s">
        <v>100</v>
      </c>
      <c r="D4083" s="85">
        <v>-2409.7018000000003</v>
      </c>
      <c r="E4083" s="85">
        <v>-2409.7018000000003</v>
      </c>
      <c r="F4083" s="210">
        <f t="shared" si="189"/>
        <v>1</v>
      </c>
      <c r="G4083" s="79" t="str">
        <f t="shared" si="190"/>
        <v>PHY</v>
      </c>
      <c r="H4083" s="79" t="str">
        <f t="shared" si="191"/>
        <v>1DJ/BASIN/PSCO</v>
      </c>
    </row>
    <row r="4084" spans="1:8">
      <c r="A4084" s="80">
        <v>37192</v>
      </c>
      <c r="B4084" s="79" t="s">
        <v>190</v>
      </c>
      <c r="C4084" s="79" t="s">
        <v>91</v>
      </c>
      <c r="D4084" s="85">
        <v>-24073.0736</v>
      </c>
      <c r="E4084" s="85">
        <v>-24073.0736</v>
      </c>
      <c r="F4084" s="210">
        <f t="shared" si="189"/>
        <v>1</v>
      </c>
      <c r="G4084" s="79" t="str">
        <f t="shared" si="190"/>
        <v>PHY</v>
      </c>
      <c r="H4084" s="79" t="str">
        <f t="shared" si="191"/>
        <v>1IF-CIG/RKYMTN</v>
      </c>
    </row>
    <row r="4085" spans="1:8">
      <c r="A4085" s="80">
        <v>37192</v>
      </c>
      <c r="B4085" s="79" t="s">
        <v>190</v>
      </c>
      <c r="C4085" s="79" t="s">
        <v>108</v>
      </c>
      <c r="D4085" s="85">
        <v>-17112.376899999999</v>
      </c>
      <c r="E4085" s="85">
        <v>-17112.376899999999</v>
      </c>
      <c r="F4085" s="210">
        <f t="shared" si="189"/>
        <v>1</v>
      </c>
      <c r="G4085" s="79" t="str">
        <f t="shared" si="190"/>
        <v>PHY</v>
      </c>
      <c r="H4085" s="79" t="str">
        <f t="shared" si="191"/>
        <v>1IF-CIG/ROCKPORT</v>
      </c>
    </row>
    <row r="4086" spans="1:8">
      <c r="A4086" s="80">
        <v>37192</v>
      </c>
      <c r="B4086" s="79" t="s">
        <v>190</v>
      </c>
      <c r="C4086" s="79" t="s">
        <v>104</v>
      </c>
      <c r="D4086" s="85">
        <v>-31430.8966</v>
      </c>
      <c r="E4086" s="85">
        <v>-31430.8966</v>
      </c>
      <c r="F4086" s="210">
        <f t="shared" si="189"/>
        <v>1</v>
      </c>
      <c r="G4086" s="79" t="str">
        <f t="shared" si="190"/>
        <v>PHY</v>
      </c>
      <c r="H4086" s="79" t="str">
        <f t="shared" si="191"/>
        <v>1IF-CIG/WIC</v>
      </c>
    </row>
    <row r="4087" spans="1:8">
      <c r="A4087" s="80">
        <v>37192</v>
      </c>
      <c r="B4087" s="79" t="s">
        <v>190</v>
      </c>
      <c r="C4087" s="79" t="s">
        <v>111</v>
      </c>
      <c r="D4087" s="85">
        <v>-19390.3685</v>
      </c>
      <c r="E4087" s="85">
        <v>-19390.3685</v>
      </c>
      <c r="F4087" s="210">
        <f t="shared" si="189"/>
        <v>1</v>
      </c>
      <c r="G4087" s="79" t="str">
        <f t="shared" si="190"/>
        <v>PHY</v>
      </c>
      <c r="H4087" s="79" t="str">
        <f t="shared" si="191"/>
        <v>1IF-NGPL/OK-NW</v>
      </c>
    </row>
    <row r="4088" spans="1:8">
      <c r="A4088" s="80">
        <v>37192</v>
      </c>
      <c r="B4088" s="79" t="s">
        <v>190</v>
      </c>
      <c r="C4088" s="79" t="s">
        <v>193</v>
      </c>
      <c r="D4088" s="85">
        <v>-4702.6607000000004</v>
      </c>
      <c r="E4088" s="85">
        <v>-4702.6607000000004</v>
      </c>
      <c r="F4088" s="210">
        <f t="shared" si="189"/>
        <v>1</v>
      </c>
      <c r="G4088" s="79" t="str">
        <f t="shared" si="190"/>
        <v>PHY</v>
      </c>
      <c r="H4088" s="79" t="str">
        <f t="shared" si="191"/>
        <v>1IM-CIG/SOUTHERN</v>
      </c>
    </row>
    <row r="4089" spans="1:8">
      <c r="A4089" s="80">
        <v>37192</v>
      </c>
      <c r="B4089" s="79" t="s">
        <v>190</v>
      </c>
      <c r="C4089" s="79" t="s">
        <v>194</v>
      </c>
      <c r="D4089" s="85">
        <v>80845.2546</v>
      </c>
      <c r="E4089" s="85">
        <v>80845.2546</v>
      </c>
      <c r="F4089" s="210">
        <f t="shared" si="189"/>
        <v>1</v>
      </c>
      <c r="G4089" s="79" t="str">
        <f t="shared" si="190"/>
        <v>PHY</v>
      </c>
      <c r="H4089" s="79" t="str">
        <f t="shared" si="191"/>
        <v>1IM_FTULESSGATH</v>
      </c>
    </row>
    <row r="4090" spans="1:8">
      <c r="A4090" s="80">
        <v>37192</v>
      </c>
      <c r="B4090" s="79" t="s">
        <v>190</v>
      </c>
      <c r="C4090" s="79" t="s">
        <v>195</v>
      </c>
      <c r="D4090" s="85">
        <v>882.06080000000009</v>
      </c>
      <c r="E4090" s="85">
        <v>882.06080000000009</v>
      </c>
      <c r="F4090" s="210">
        <f t="shared" si="189"/>
        <v>1</v>
      </c>
      <c r="G4090" s="79" t="str">
        <f t="shared" si="190"/>
        <v>PHY</v>
      </c>
      <c r="H4090" s="79" t="str">
        <f t="shared" si="191"/>
        <v>1IM_WINDRIVER</v>
      </c>
    </row>
    <row r="4091" spans="1:8">
      <c r="A4091" s="80">
        <v>37193</v>
      </c>
      <c r="B4091" s="79" t="s">
        <v>190</v>
      </c>
      <c r="C4091" s="79" t="s">
        <v>103</v>
      </c>
      <c r="D4091" s="85">
        <v>289.36380000000003</v>
      </c>
      <c r="E4091" s="85">
        <v>289.36380000000003</v>
      </c>
      <c r="F4091" s="210">
        <f t="shared" si="189"/>
        <v>1</v>
      </c>
      <c r="G4091" s="79" t="str">
        <f t="shared" si="190"/>
        <v>PHY</v>
      </c>
      <c r="H4091" s="79" t="str">
        <f t="shared" si="191"/>
        <v>1DJ/BASIN/CIG</v>
      </c>
    </row>
    <row r="4092" spans="1:8">
      <c r="A4092" s="80">
        <v>37193</v>
      </c>
      <c r="B4092" s="79" t="s">
        <v>190</v>
      </c>
      <c r="C4092" s="79" t="s">
        <v>100</v>
      </c>
      <c r="D4092" s="85">
        <v>-2409.7018000000003</v>
      </c>
      <c r="E4092" s="85">
        <v>-2409.7018000000003</v>
      </c>
      <c r="F4092" s="210">
        <f t="shared" si="189"/>
        <v>1</v>
      </c>
      <c r="G4092" s="79" t="str">
        <f t="shared" si="190"/>
        <v>PHY</v>
      </c>
      <c r="H4092" s="79" t="str">
        <f t="shared" si="191"/>
        <v>1DJ/BASIN/PSCO</v>
      </c>
    </row>
    <row r="4093" spans="1:8">
      <c r="A4093" s="80">
        <v>37193</v>
      </c>
      <c r="B4093" s="79" t="s">
        <v>190</v>
      </c>
      <c r="C4093" s="79" t="s">
        <v>91</v>
      </c>
      <c r="D4093" s="85">
        <v>-24073.0736</v>
      </c>
      <c r="E4093" s="85">
        <v>-24073.0736</v>
      </c>
      <c r="F4093" s="210">
        <f t="shared" si="189"/>
        <v>1</v>
      </c>
      <c r="G4093" s="79" t="str">
        <f t="shared" si="190"/>
        <v>PHY</v>
      </c>
      <c r="H4093" s="79" t="str">
        <f t="shared" si="191"/>
        <v>1IF-CIG/RKYMTN</v>
      </c>
    </row>
    <row r="4094" spans="1:8">
      <c r="A4094" s="80">
        <v>37193</v>
      </c>
      <c r="B4094" s="79" t="s">
        <v>190</v>
      </c>
      <c r="C4094" s="79" t="s">
        <v>108</v>
      </c>
      <c r="D4094" s="85">
        <v>-17112.376899999999</v>
      </c>
      <c r="E4094" s="85">
        <v>-17112.376899999999</v>
      </c>
      <c r="F4094" s="210">
        <f t="shared" si="189"/>
        <v>1</v>
      </c>
      <c r="G4094" s="79" t="str">
        <f t="shared" si="190"/>
        <v>PHY</v>
      </c>
      <c r="H4094" s="79" t="str">
        <f t="shared" si="191"/>
        <v>1IF-CIG/ROCKPORT</v>
      </c>
    </row>
    <row r="4095" spans="1:8">
      <c r="A4095" s="80">
        <v>37193</v>
      </c>
      <c r="B4095" s="79" t="s">
        <v>190</v>
      </c>
      <c r="C4095" s="79" t="s">
        <v>104</v>
      </c>
      <c r="D4095" s="85">
        <v>-31430.8966</v>
      </c>
      <c r="E4095" s="85">
        <v>-31430.8966</v>
      </c>
      <c r="F4095" s="210">
        <f t="shared" si="189"/>
        <v>1</v>
      </c>
      <c r="G4095" s="79" t="str">
        <f t="shared" si="190"/>
        <v>PHY</v>
      </c>
      <c r="H4095" s="79" t="str">
        <f t="shared" si="191"/>
        <v>1IF-CIG/WIC</v>
      </c>
    </row>
    <row r="4096" spans="1:8">
      <c r="A4096" s="80">
        <v>37193</v>
      </c>
      <c r="B4096" s="79" t="s">
        <v>190</v>
      </c>
      <c r="C4096" s="79" t="s">
        <v>111</v>
      </c>
      <c r="D4096" s="85">
        <v>-19390.3685</v>
      </c>
      <c r="E4096" s="85">
        <v>-19390.3685</v>
      </c>
      <c r="F4096" s="210">
        <f t="shared" si="189"/>
        <v>1</v>
      </c>
      <c r="G4096" s="79" t="str">
        <f t="shared" si="190"/>
        <v>PHY</v>
      </c>
      <c r="H4096" s="79" t="str">
        <f t="shared" si="191"/>
        <v>1IF-NGPL/OK-NW</v>
      </c>
    </row>
    <row r="4097" spans="1:8">
      <c r="A4097" s="80">
        <v>37193</v>
      </c>
      <c r="B4097" s="79" t="s">
        <v>190</v>
      </c>
      <c r="C4097" s="79" t="s">
        <v>193</v>
      </c>
      <c r="D4097" s="85">
        <v>-4702.6607000000004</v>
      </c>
      <c r="E4097" s="85">
        <v>-4702.6607000000004</v>
      </c>
      <c r="F4097" s="210">
        <f t="shared" si="189"/>
        <v>1</v>
      </c>
      <c r="G4097" s="79" t="str">
        <f t="shared" si="190"/>
        <v>PHY</v>
      </c>
      <c r="H4097" s="79" t="str">
        <f t="shared" si="191"/>
        <v>1IM-CIG/SOUTHERN</v>
      </c>
    </row>
    <row r="4098" spans="1:8">
      <c r="A4098" s="80">
        <v>37193</v>
      </c>
      <c r="B4098" s="79" t="s">
        <v>190</v>
      </c>
      <c r="C4098" s="79" t="s">
        <v>194</v>
      </c>
      <c r="D4098" s="85">
        <v>80845.2546</v>
      </c>
      <c r="E4098" s="85">
        <v>80845.2546</v>
      </c>
      <c r="F4098" s="210">
        <f t="shared" si="189"/>
        <v>1</v>
      </c>
      <c r="G4098" s="79" t="str">
        <f t="shared" si="190"/>
        <v>PHY</v>
      </c>
      <c r="H4098" s="79" t="str">
        <f t="shared" si="191"/>
        <v>1IM_FTULESSGATH</v>
      </c>
    </row>
    <row r="4099" spans="1:8">
      <c r="A4099" s="80">
        <v>37193</v>
      </c>
      <c r="B4099" s="79" t="s">
        <v>190</v>
      </c>
      <c r="C4099" s="79" t="s">
        <v>195</v>
      </c>
      <c r="D4099" s="85">
        <v>882.06080000000009</v>
      </c>
      <c r="E4099" s="85">
        <v>882.06080000000009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PHY</v>
      </c>
      <c r="H4099" s="79" t="str">
        <f t="shared" ref="H4099:H4162" si="194">$F4099&amp;$C4099</f>
        <v>1IM_WINDRIVER</v>
      </c>
    </row>
    <row r="4100" spans="1:8">
      <c r="A4100" s="80">
        <v>37194</v>
      </c>
      <c r="B4100" s="79" t="s">
        <v>190</v>
      </c>
      <c r="C4100" s="79" t="s">
        <v>103</v>
      </c>
      <c r="D4100" s="85">
        <v>289.36380000000003</v>
      </c>
      <c r="E4100" s="85">
        <v>289.36380000000003</v>
      </c>
      <c r="F4100" s="210">
        <f t="shared" si="192"/>
        <v>1</v>
      </c>
      <c r="G4100" s="79" t="str">
        <f t="shared" si="193"/>
        <v>PHY</v>
      </c>
      <c r="H4100" s="79" t="str">
        <f t="shared" si="194"/>
        <v>1DJ/BASIN/CIG</v>
      </c>
    </row>
    <row r="4101" spans="1:8">
      <c r="A4101" s="80">
        <v>37194</v>
      </c>
      <c r="B4101" s="79" t="s">
        <v>190</v>
      </c>
      <c r="C4101" s="79" t="s">
        <v>100</v>
      </c>
      <c r="D4101" s="85">
        <v>-2409.7018000000003</v>
      </c>
      <c r="E4101" s="85">
        <v>-2409.7018000000003</v>
      </c>
      <c r="F4101" s="210">
        <f t="shared" si="192"/>
        <v>1</v>
      </c>
      <c r="G4101" s="79" t="str">
        <f t="shared" si="193"/>
        <v>PHY</v>
      </c>
      <c r="H4101" s="79" t="str">
        <f t="shared" si="194"/>
        <v>1DJ/BASIN/PSCO</v>
      </c>
    </row>
    <row r="4102" spans="1:8">
      <c r="A4102" s="80">
        <v>37194</v>
      </c>
      <c r="B4102" s="79" t="s">
        <v>190</v>
      </c>
      <c r="C4102" s="79" t="s">
        <v>91</v>
      </c>
      <c r="D4102" s="85">
        <v>-24073.0736</v>
      </c>
      <c r="E4102" s="85">
        <v>-24073.0736</v>
      </c>
      <c r="F4102" s="210">
        <f t="shared" si="192"/>
        <v>1</v>
      </c>
      <c r="G4102" s="79" t="str">
        <f t="shared" si="193"/>
        <v>PHY</v>
      </c>
      <c r="H4102" s="79" t="str">
        <f t="shared" si="194"/>
        <v>1IF-CIG/RKYMTN</v>
      </c>
    </row>
    <row r="4103" spans="1:8">
      <c r="A4103" s="80">
        <v>37194</v>
      </c>
      <c r="B4103" s="79" t="s">
        <v>190</v>
      </c>
      <c r="C4103" s="79" t="s">
        <v>108</v>
      </c>
      <c r="D4103" s="85">
        <v>-17112.376899999999</v>
      </c>
      <c r="E4103" s="85">
        <v>-17112.376899999999</v>
      </c>
      <c r="F4103" s="210">
        <f t="shared" si="192"/>
        <v>1</v>
      </c>
      <c r="G4103" s="79" t="str">
        <f t="shared" si="193"/>
        <v>PHY</v>
      </c>
      <c r="H4103" s="79" t="str">
        <f t="shared" si="194"/>
        <v>1IF-CIG/ROCKPORT</v>
      </c>
    </row>
    <row r="4104" spans="1:8">
      <c r="A4104" s="80">
        <v>37194</v>
      </c>
      <c r="B4104" s="79" t="s">
        <v>190</v>
      </c>
      <c r="C4104" s="79" t="s">
        <v>104</v>
      </c>
      <c r="D4104" s="85">
        <v>-31430.8966</v>
      </c>
      <c r="E4104" s="85">
        <v>-31430.8966</v>
      </c>
      <c r="F4104" s="210">
        <f t="shared" si="192"/>
        <v>1</v>
      </c>
      <c r="G4104" s="79" t="str">
        <f t="shared" si="193"/>
        <v>PHY</v>
      </c>
      <c r="H4104" s="79" t="str">
        <f t="shared" si="194"/>
        <v>1IF-CIG/WIC</v>
      </c>
    </row>
    <row r="4105" spans="1:8">
      <c r="A4105" s="80">
        <v>37194</v>
      </c>
      <c r="B4105" s="79" t="s">
        <v>190</v>
      </c>
      <c r="C4105" s="79" t="s">
        <v>111</v>
      </c>
      <c r="D4105" s="85">
        <v>-19390.3685</v>
      </c>
      <c r="E4105" s="85">
        <v>-19390.3685</v>
      </c>
      <c r="F4105" s="210">
        <f t="shared" si="192"/>
        <v>1</v>
      </c>
      <c r="G4105" s="79" t="str">
        <f t="shared" si="193"/>
        <v>PHY</v>
      </c>
      <c r="H4105" s="79" t="str">
        <f t="shared" si="194"/>
        <v>1IF-NGPL/OK-NW</v>
      </c>
    </row>
    <row r="4106" spans="1:8">
      <c r="A4106" s="80">
        <v>37194</v>
      </c>
      <c r="B4106" s="79" t="s">
        <v>190</v>
      </c>
      <c r="C4106" s="79" t="s">
        <v>193</v>
      </c>
      <c r="D4106" s="85">
        <v>-4702.6607000000004</v>
      </c>
      <c r="E4106" s="85">
        <v>-4702.6607000000004</v>
      </c>
      <c r="F4106" s="210">
        <f t="shared" si="192"/>
        <v>1</v>
      </c>
      <c r="G4106" s="79" t="str">
        <f t="shared" si="193"/>
        <v>PHY</v>
      </c>
      <c r="H4106" s="79" t="str">
        <f t="shared" si="194"/>
        <v>1IM-CIG/SOUTHERN</v>
      </c>
    </row>
    <row r="4107" spans="1:8">
      <c r="A4107" s="80">
        <v>37194</v>
      </c>
      <c r="B4107" s="79" t="s">
        <v>190</v>
      </c>
      <c r="C4107" s="79" t="s">
        <v>194</v>
      </c>
      <c r="D4107" s="85">
        <v>80845.2546</v>
      </c>
      <c r="E4107" s="85">
        <v>80845.2546</v>
      </c>
      <c r="F4107" s="210">
        <f t="shared" si="192"/>
        <v>1</v>
      </c>
      <c r="G4107" s="79" t="str">
        <f t="shared" si="193"/>
        <v>PHY</v>
      </c>
      <c r="H4107" s="79" t="str">
        <f t="shared" si="194"/>
        <v>1IM_FTULESSGATH</v>
      </c>
    </row>
    <row r="4108" spans="1:8">
      <c r="A4108" s="80">
        <v>37194</v>
      </c>
      <c r="B4108" s="79" t="s">
        <v>190</v>
      </c>
      <c r="C4108" s="79" t="s">
        <v>195</v>
      </c>
      <c r="D4108" s="85">
        <v>882.06080000000009</v>
      </c>
      <c r="E4108" s="85">
        <v>882.06080000000009</v>
      </c>
      <c r="F4108" s="210">
        <f t="shared" si="192"/>
        <v>1</v>
      </c>
      <c r="G4108" s="79" t="str">
        <f t="shared" si="193"/>
        <v>PHY</v>
      </c>
      <c r="H4108" s="79" t="str">
        <f t="shared" si="194"/>
        <v>1IM_WINDRIVER</v>
      </c>
    </row>
    <row r="4109" spans="1:8">
      <c r="A4109" s="80">
        <v>37195</v>
      </c>
      <c r="B4109" s="79" t="s">
        <v>190</v>
      </c>
      <c r="C4109" s="79" t="s">
        <v>103</v>
      </c>
      <c r="D4109" s="85">
        <v>289.36380000000003</v>
      </c>
      <c r="E4109" s="85">
        <v>289.36380000000003</v>
      </c>
      <c r="F4109" s="210">
        <f t="shared" si="192"/>
        <v>1</v>
      </c>
      <c r="G4109" s="79" t="str">
        <f t="shared" si="193"/>
        <v>PHY</v>
      </c>
      <c r="H4109" s="79" t="str">
        <f t="shared" si="194"/>
        <v>1DJ/BASIN/CIG</v>
      </c>
    </row>
    <row r="4110" spans="1:8">
      <c r="A4110" s="80">
        <v>37195</v>
      </c>
      <c r="B4110" s="79" t="s">
        <v>190</v>
      </c>
      <c r="C4110" s="79" t="s">
        <v>100</v>
      </c>
      <c r="D4110" s="85">
        <v>-2409.7018000000003</v>
      </c>
      <c r="E4110" s="85">
        <v>-2409.7018000000003</v>
      </c>
      <c r="F4110" s="210">
        <f t="shared" si="192"/>
        <v>1</v>
      </c>
      <c r="G4110" s="79" t="str">
        <f t="shared" si="193"/>
        <v>PHY</v>
      </c>
      <c r="H4110" s="79" t="str">
        <f t="shared" si="194"/>
        <v>1DJ/BASIN/PSCO</v>
      </c>
    </row>
    <row r="4111" spans="1:8">
      <c r="A4111" s="80">
        <v>37195</v>
      </c>
      <c r="B4111" s="79" t="s">
        <v>190</v>
      </c>
      <c r="C4111" s="79" t="s">
        <v>91</v>
      </c>
      <c r="D4111" s="85">
        <v>-24073.0736</v>
      </c>
      <c r="E4111" s="85">
        <v>-24073.0736</v>
      </c>
      <c r="F4111" s="210">
        <f t="shared" si="192"/>
        <v>1</v>
      </c>
      <c r="G4111" s="79" t="str">
        <f t="shared" si="193"/>
        <v>PHY</v>
      </c>
      <c r="H4111" s="79" t="str">
        <f t="shared" si="194"/>
        <v>1IF-CIG/RKYMTN</v>
      </c>
    </row>
    <row r="4112" spans="1:8">
      <c r="A4112" s="80">
        <v>37195</v>
      </c>
      <c r="B4112" s="79" t="s">
        <v>190</v>
      </c>
      <c r="C4112" s="79" t="s">
        <v>108</v>
      </c>
      <c r="D4112" s="85">
        <v>-17112.376899999999</v>
      </c>
      <c r="E4112" s="85">
        <v>-17112.376899999999</v>
      </c>
      <c r="F4112" s="210">
        <f t="shared" si="192"/>
        <v>1</v>
      </c>
      <c r="G4112" s="79" t="str">
        <f t="shared" si="193"/>
        <v>PHY</v>
      </c>
      <c r="H4112" s="79" t="str">
        <f t="shared" si="194"/>
        <v>1IF-CIG/ROCKPORT</v>
      </c>
    </row>
    <row r="4113" spans="1:8">
      <c r="A4113" s="80">
        <v>37195</v>
      </c>
      <c r="B4113" s="79" t="s">
        <v>190</v>
      </c>
      <c r="C4113" s="79" t="s">
        <v>104</v>
      </c>
      <c r="D4113" s="85">
        <v>-31430.8966</v>
      </c>
      <c r="E4113" s="85">
        <v>-31430.8966</v>
      </c>
      <c r="F4113" s="210">
        <f t="shared" si="192"/>
        <v>1</v>
      </c>
      <c r="G4113" s="79" t="str">
        <f t="shared" si="193"/>
        <v>PHY</v>
      </c>
      <c r="H4113" s="79" t="str">
        <f t="shared" si="194"/>
        <v>1IF-CIG/WIC</v>
      </c>
    </row>
    <row r="4114" spans="1:8">
      <c r="A4114" s="80">
        <v>37195</v>
      </c>
      <c r="B4114" s="79" t="s">
        <v>190</v>
      </c>
      <c r="C4114" s="79" t="s">
        <v>111</v>
      </c>
      <c r="D4114" s="85">
        <v>-19390.3685</v>
      </c>
      <c r="E4114" s="85">
        <v>-19390.3685</v>
      </c>
      <c r="F4114" s="210">
        <f t="shared" si="192"/>
        <v>1</v>
      </c>
      <c r="G4114" s="79" t="str">
        <f t="shared" si="193"/>
        <v>PHY</v>
      </c>
      <c r="H4114" s="79" t="str">
        <f t="shared" si="194"/>
        <v>1IF-NGPL/OK-NW</v>
      </c>
    </row>
    <row r="4115" spans="1:8">
      <c r="A4115" s="80">
        <v>37195</v>
      </c>
      <c r="B4115" s="79" t="s">
        <v>190</v>
      </c>
      <c r="C4115" s="79" t="s">
        <v>193</v>
      </c>
      <c r="D4115" s="85">
        <v>-4702.6607000000004</v>
      </c>
      <c r="E4115" s="85">
        <v>-4702.6607000000004</v>
      </c>
      <c r="F4115" s="210">
        <f t="shared" si="192"/>
        <v>1</v>
      </c>
      <c r="G4115" s="79" t="str">
        <f t="shared" si="193"/>
        <v>PHY</v>
      </c>
      <c r="H4115" s="79" t="str">
        <f t="shared" si="194"/>
        <v>1IM-CIG/SOUTHERN</v>
      </c>
    </row>
    <row r="4116" spans="1:8">
      <c r="A4116" s="80">
        <v>37195</v>
      </c>
      <c r="B4116" s="79" t="s">
        <v>190</v>
      </c>
      <c r="C4116" s="79" t="s">
        <v>194</v>
      </c>
      <c r="D4116" s="85">
        <v>83390.658299999996</v>
      </c>
      <c r="E4116" s="85">
        <v>83390.658299999996</v>
      </c>
      <c r="F4116" s="210">
        <f t="shared" si="192"/>
        <v>1</v>
      </c>
      <c r="G4116" s="79" t="str">
        <f t="shared" si="193"/>
        <v>PHY</v>
      </c>
      <c r="H4116" s="79" t="str">
        <f t="shared" si="194"/>
        <v>1IM_FTULESSGATH</v>
      </c>
    </row>
    <row r="4117" spans="1:8">
      <c r="A4117" s="80">
        <v>37195</v>
      </c>
      <c r="B4117" s="79" t="s">
        <v>190</v>
      </c>
      <c r="C4117" s="79" t="s">
        <v>195</v>
      </c>
      <c r="D4117" s="85">
        <v>882.06080000000009</v>
      </c>
      <c r="E4117" s="85">
        <v>882.06080000000009</v>
      </c>
      <c r="F4117" s="210">
        <f t="shared" si="192"/>
        <v>1</v>
      </c>
      <c r="G4117" s="79" t="str">
        <f t="shared" si="193"/>
        <v>PHY</v>
      </c>
      <c r="H4117" s="79" t="str">
        <f t="shared" si="194"/>
        <v>1IM_WINDRIVER</v>
      </c>
    </row>
    <row r="4118" spans="1:8">
      <c r="A4118" s="80">
        <v>37361</v>
      </c>
      <c r="B4118" s="79" t="s">
        <v>78</v>
      </c>
      <c r="C4118" s="79" t="s">
        <v>74</v>
      </c>
      <c r="D4118" s="85">
        <v>6675633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4NGI-PGE/CG</v>
      </c>
    </row>
    <row r="4119" spans="1:8">
      <c r="A4119" s="80">
        <v>37361</v>
      </c>
      <c r="B4119" s="79" t="s">
        <v>78</v>
      </c>
      <c r="C4119" s="79" t="s">
        <v>75</v>
      </c>
      <c r="D4119" s="85">
        <v>-6768360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4NGI-SOBDR-PG&amp;E</v>
      </c>
    </row>
    <row r="4120" spans="1:8">
      <c r="A4120" s="80">
        <v>37391</v>
      </c>
      <c r="B4120" s="79" t="s">
        <v>78</v>
      </c>
      <c r="C4120" s="79" t="s">
        <v>74</v>
      </c>
      <c r="D4120" s="85">
        <v>6886925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4NGI-PGE/CG</v>
      </c>
    </row>
    <row r="4121" spans="1:8">
      <c r="A4121" s="80">
        <v>37391</v>
      </c>
      <c r="B4121" s="79" t="s">
        <v>78</v>
      </c>
      <c r="C4121" s="79" t="s">
        <v>75</v>
      </c>
      <c r="D4121" s="85">
        <v>-6982586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4NGI-SOBDR-PG&amp;E</v>
      </c>
    </row>
    <row r="4122" spans="1:8">
      <c r="A4122" s="80">
        <v>37422</v>
      </c>
      <c r="B4122" s="79" t="s">
        <v>78</v>
      </c>
      <c r="C4122" s="79" t="s">
        <v>74</v>
      </c>
      <c r="D4122" s="85">
        <v>6650618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4NGI-PGE/CG</v>
      </c>
    </row>
    <row r="4123" spans="1:8">
      <c r="A4123" s="80">
        <v>37422</v>
      </c>
      <c r="B4123" s="79" t="s">
        <v>78</v>
      </c>
      <c r="C4123" s="79" t="s">
        <v>75</v>
      </c>
      <c r="D4123" s="85">
        <v>-6742997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4NGI-SOBDR-PG&amp;E</v>
      </c>
    </row>
    <row r="4124" spans="1:8">
      <c r="A4124" s="80">
        <v>37452</v>
      </c>
      <c r="B4124" s="79" t="s">
        <v>78</v>
      </c>
      <c r="C4124" s="79" t="s">
        <v>74</v>
      </c>
      <c r="D4124" s="85">
        <v>6856083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4NGI-PGE/CG</v>
      </c>
    </row>
    <row r="4125" spans="1:8">
      <c r="A4125" s="80">
        <v>37452</v>
      </c>
      <c r="B4125" s="79" t="s">
        <v>78</v>
      </c>
      <c r="C4125" s="79" t="s">
        <v>75</v>
      </c>
      <c r="D4125" s="85">
        <v>-6951316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4NGI-SOBDR-PG&amp;E</v>
      </c>
    </row>
    <row r="4126" spans="1:8">
      <c r="A4126" s="80">
        <v>37483</v>
      </c>
      <c r="B4126" s="79" t="s">
        <v>78</v>
      </c>
      <c r="C4126" s="79" t="s">
        <v>74</v>
      </c>
      <c r="D4126" s="85">
        <v>6835769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37483</v>
      </c>
      <c r="B4127" s="79" t="s">
        <v>78</v>
      </c>
      <c r="C4127" s="79" t="s">
        <v>75</v>
      </c>
      <c r="D4127" s="85">
        <v>-6930720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4NGI-SOBDR-PG&amp;E</v>
      </c>
    </row>
    <row r="4128" spans="1:8">
      <c r="A4128" s="80">
        <v>37514</v>
      </c>
      <c r="B4128" s="79" t="s">
        <v>78</v>
      </c>
      <c r="C4128" s="79" t="s">
        <v>74</v>
      </c>
      <c r="D4128" s="85">
        <v>6601231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4NGI-PGE/CG</v>
      </c>
    </row>
    <row r="4129" spans="1:8">
      <c r="A4129" s="80">
        <v>37514</v>
      </c>
      <c r="B4129" s="79" t="s">
        <v>78</v>
      </c>
      <c r="C4129" s="79" t="s">
        <v>75</v>
      </c>
      <c r="D4129" s="85">
        <v>-6692925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4NGI-SOBDR-PG&amp;E</v>
      </c>
    </row>
    <row r="4130" spans="1:8">
      <c r="A4130" s="80">
        <v>37544</v>
      </c>
      <c r="B4130" s="79" t="s">
        <v>78</v>
      </c>
      <c r="C4130" s="79" t="s">
        <v>74</v>
      </c>
      <c r="D4130" s="85">
        <v>6795783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4NGI-PGE/CG</v>
      </c>
    </row>
    <row r="4131" spans="1:8">
      <c r="A4131" s="80">
        <v>37544</v>
      </c>
      <c r="B4131" s="79" t="s">
        <v>78</v>
      </c>
      <c r="C4131" s="79" t="s">
        <v>75</v>
      </c>
      <c r="D4131" s="85">
        <v>-6890178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4NGI-SOBDR-PG&amp;E</v>
      </c>
    </row>
    <row r="4132" spans="1:8">
      <c r="A4132" s="80">
        <v>37575</v>
      </c>
      <c r="B4132" s="79" t="s">
        <v>78</v>
      </c>
      <c r="C4132" s="79" t="s">
        <v>74</v>
      </c>
      <c r="D4132" s="85">
        <v>7850146</v>
      </c>
      <c r="E4132" s="85">
        <v>0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5NGI-PGE/CG</v>
      </c>
    </row>
    <row r="4133" spans="1:8">
      <c r="A4133" s="80">
        <v>37575</v>
      </c>
      <c r="B4133" s="79" t="s">
        <v>78</v>
      </c>
      <c r="C4133" s="79" t="s">
        <v>75</v>
      </c>
      <c r="D4133" s="85">
        <v>-7959186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5NGI-SOBDR-PG&amp;E</v>
      </c>
    </row>
    <row r="4134" spans="1:8">
      <c r="A4134" s="80">
        <v>37605</v>
      </c>
      <c r="B4134" s="79" t="s">
        <v>78</v>
      </c>
      <c r="C4134" s="79" t="s">
        <v>74</v>
      </c>
      <c r="D4134" s="85">
        <v>6712927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5NGI-PGE/CG</v>
      </c>
    </row>
    <row r="4135" spans="1:8">
      <c r="A4135" s="80">
        <v>37605</v>
      </c>
      <c r="B4135" s="79" t="s">
        <v>78</v>
      </c>
      <c r="C4135" s="79" t="s">
        <v>75</v>
      </c>
      <c r="D4135" s="85">
        <v>-6806171</v>
      </c>
      <c r="E4135" s="85">
        <v>0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5NGI-SOBDR-PG&amp;E</v>
      </c>
    </row>
    <row r="4136" spans="1:8">
      <c r="A4136" s="80">
        <v>37196</v>
      </c>
      <c r="B4136" s="79" t="s">
        <v>158</v>
      </c>
      <c r="C4136" s="79" t="s">
        <v>46</v>
      </c>
      <c r="D4136" s="85">
        <v>-1.88651916837804E-2</v>
      </c>
      <c r="E4136" s="85">
        <v>1.8865191683780402E-3</v>
      </c>
      <c r="F4136" s="210">
        <f t="shared" si="192"/>
        <v>2</v>
      </c>
      <c r="G4136" s="79" t="str">
        <f t="shared" si="193"/>
        <v>DO</v>
      </c>
      <c r="H4136" s="79" t="str">
        <f t="shared" si="194"/>
        <v>2NGI-SOCAL</v>
      </c>
    </row>
    <row r="4137" spans="1:8">
      <c r="A4137" s="80">
        <v>37226</v>
      </c>
      <c r="B4137" s="79" t="s">
        <v>158</v>
      </c>
      <c r="C4137" s="79" t="s">
        <v>46</v>
      </c>
      <c r="D4137" s="85">
        <v>-3771.9619165775403</v>
      </c>
      <c r="E4137" s="85">
        <v>377.19619165775401</v>
      </c>
      <c r="F4137" s="210">
        <f t="shared" si="192"/>
        <v>3</v>
      </c>
      <c r="G4137" s="79" t="str">
        <f t="shared" si="193"/>
        <v>DO</v>
      </c>
      <c r="H4137" s="79" t="str">
        <f t="shared" si="194"/>
        <v>3NGI-SOCAL</v>
      </c>
    </row>
    <row r="4138" spans="1:8">
      <c r="A4138" s="80">
        <v>37257</v>
      </c>
      <c r="B4138" s="79" t="s">
        <v>158</v>
      </c>
      <c r="C4138" s="79" t="s">
        <v>46</v>
      </c>
      <c r="D4138" s="85">
        <v>-24110.696940077796</v>
      </c>
      <c r="E4138" s="85">
        <v>2411.0696940077801</v>
      </c>
      <c r="F4138" s="210">
        <f t="shared" si="192"/>
        <v>3</v>
      </c>
      <c r="G4138" s="79" t="str">
        <f t="shared" si="193"/>
        <v>DO</v>
      </c>
      <c r="H4138" s="79" t="str">
        <f t="shared" si="194"/>
        <v>3NGI-SOCAL</v>
      </c>
    </row>
    <row r="4139" spans="1:8">
      <c r="A4139" s="80">
        <v>37288</v>
      </c>
      <c r="B4139" s="79" t="s">
        <v>158</v>
      </c>
      <c r="C4139" s="79" t="s">
        <v>46</v>
      </c>
      <c r="D4139" s="85">
        <v>-35664.883588632394</v>
      </c>
      <c r="E4139" s="85">
        <v>3566.4883588632397</v>
      </c>
      <c r="F4139" s="210">
        <f t="shared" si="192"/>
        <v>3</v>
      </c>
      <c r="G4139" s="79" t="str">
        <f t="shared" si="193"/>
        <v>DO</v>
      </c>
      <c r="H4139" s="79" t="str">
        <f t="shared" si="194"/>
        <v>3NGI-SOCAL</v>
      </c>
    </row>
    <row r="4140" spans="1:8">
      <c r="A4140" s="80">
        <v>37316</v>
      </c>
      <c r="B4140" s="79" t="s">
        <v>158</v>
      </c>
      <c r="C4140" s="79" t="s">
        <v>46</v>
      </c>
      <c r="D4140" s="85">
        <v>-40345.155987163904</v>
      </c>
      <c r="E4140" s="85">
        <v>4034.5155987163898</v>
      </c>
      <c r="F4140" s="210">
        <f t="shared" si="192"/>
        <v>3</v>
      </c>
      <c r="G4140" s="79" t="str">
        <f t="shared" si="193"/>
        <v>DO</v>
      </c>
      <c r="H4140" s="79" t="str">
        <f t="shared" si="194"/>
        <v>3NGI-SOCAL</v>
      </c>
    </row>
    <row r="4141" spans="1:8">
      <c r="A4141" s="80">
        <v>37165</v>
      </c>
      <c r="B4141" s="79" t="s">
        <v>82</v>
      </c>
      <c r="C4141" s="79" t="s">
        <v>90</v>
      </c>
      <c r="D4141" s="85">
        <v>0</v>
      </c>
      <c r="E4141" s="85">
        <v>0</v>
      </c>
      <c r="F4141" s="210">
        <f t="shared" si="192"/>
        <v>1</v>
      </c>
      <c r="G4141" s="79" t="str">
        <f t="shared" si="193"/>
        <v>D</v>
      </c>
      <c r="H4141" s="79" t="str">
        <f t="shared" si="194"/>
        <v>1CGPR-AECO/BASIS</v>
      </c>
    </row>
    <row r="4142" spans="1:8">
      <c r="A4142" s="80">
        <v>37165</v>
      </c>
      <c r="B4142" s="79" t="s">
        <v>82</v>
      </c>
      <c r="C4142" s="79" t="s">
        <v>92</v>
      </c>
      <c r="D4142" s="85">
        <v>0</v>
      </c>
      <c r="E4142" s="85">
        <v>0</v>
      </c>
      <c r="F4142" s="210">
        <f t="shared" si="192"/>
        <v>1</v>
      </c>
      <c r="G4142" s="79" t="str">
        <f t="shared" si="193"/>
        <v>D</v>
      </c>
      <c r="H4142" s="79" t="str">
        <f t="shared" si="194"/>
        <v>1IF-ELPO/PERMIAN</v>
      </c>
    </row>
    <row r="4143" spans="1:8">
      <c r="A4143" s="80">
        <v>37165</v>
      </c>
      <c r="B4143" s="79" t="s">
        <v>82</v>
      </c>
      <c r="C4143" s="79" t="s">
        <v>72</v>
      </c>
      <c r="D4143" s="85">
        <v>0</v>
      </c>
      <c r="E4143" s="85">
        <v>0</v>
      </c>
      <c r="F4143" s="210">
        <f t="shared" si="192"/>
        <v>1</v>
      </c>
      <c r="G4143" s="79" t="str">
        <f t="shared" si="193"/>
        <v>D</v>
      </c>
      <c r="H4143" s="79" t="str">
        <f t="shared" si="194"/>
        <v>1IF-ELPO/SJ</v>
      </c>
    </row>
    <row r="4144" spans="1:8">
      <c r="A4144" s="80">
        <v>37165</v>
      </c>
      <c r="B4144" s="79" t="s">
        <v>82</v>
      </c>
      <c r="C4144" s="79" t="s">
        <v>93</v>
      </c>
      <c r="D4144" s="85">
        <v>0</v>
      </c>
      <c r="E4144" s="85">
        <v>0</v>
      </c>
      <c r="F4144" s="210">
        <f t="shared" si="192"/>
        <v>1</v>
      </c>
      <c r="G4144" s="79" t="str">
        <f t="shared" si="193"/>
        <v>D</v>
      </c>
      <c r="H4144" s="79" t="str">
        <f t="shared" si="194"/>
        <v>1IF-HEHUB</v>
      </c>
    </row>
    <row r="4145" spans="1:8">
      <c r="A4145" s="80">
        <v>37165</v>
      </c>
      <c r="B4145" s="79" t="s">
        <v>82</v>
      </c>
      <c r="C4145" s="79" t="s">
        <v>95</v>
      </c>
      <c r="D4145" s="85">
        <v>0</v>
      </c>
      <c r="E4145" s="85">
        <v>0</v>
      </c>
      <c r="F4145" s="210">
        <f t="shared" si="192"/>
        <v>1</v>
      </c>
      <c r="G4145" s="79" t="str">
        <f t="shared" si="193"/>
        <v>D</v>
      </c>
      <c r="H4145" s="79" t="str">
        <f t="shared" si="194"/>
        <v>1IF-NTHWST/CANBR</v>
      </c>
    </row>
    <row r="4146" spans="1:8">
      <c r="A4146" s="80">
        <v>37165</v>
      </c>
      <c r="B4146" s="79" t="s">
        <v>82</v>
      </c>
      <c r="C4146" s="79" t="s">
        <v>67</v>
      </c>
      <c r="D4146" s="85">
        <v>0</v>
      </c>
      <c r="E4146" s="85">
        <v>0</v>
      </c>
      <c r="F4146" s="210">
        <f t="shared" si="192"/>
        <v>1</v>
      </c>
      <c r="G4146" s="79" t="str">
        <f t="shared" si="193"/>
        <v>D</v>
      </c>
      <c r="H4146" s="79" t="str">
        <f t="shared" si="194"/>
        <v>1IF-NWPL_ROCKY_M</v>
      </c>
    </row>
    <row r="4147" spans="1:8">
      <c r="A4147" s="80">
        <v>37165</v>
      </c>
      <c r="B4147" s="79" t="s">
        <v>82</v>
      </c>
      <c r="C4147" s="79" t="s">
        <v>73</v>
      </c>
      <c r="D4147" s="85">
        <v>0</v>
      </c>
      <c r="E4147" s="85">
        <v>0</v>
      </c>
      <c r="F4147" s="210">
        <f t="shared" si="192"/>
        <v>1</v>
      </c>
      <c r="G4147" s="79" t="str">
        <f t="shared" si="193"/>
        <v>D</v>
      </c>
      <c r="H4147" s="79" t="str">
        <f t="shared" si="194"/>
        <v>1IF-WAHA-TX</v>
      </c>
    </row>
    <row r="4148" spans="1:8">
      <c r="A4148" s="80">
        <v>37165</v>
      </c>
      <c r="B4148" s="79" t="s">
        <v>82</v>
      </c>
      <c r="C4148" s="79" t="s">
        <v>68</v>
      </c>
      <c r="D4148" s="85">
        <v>0</v>
      </c>
      <c r="E4148" s="85">
        <v>0</v>
      </c>
      <c r="F4148" s="210">
        <f t="shared" si="192"/>
        <v>1</v>
      </c>
      <c r="G4148" s="79" t="str">
        <f t="shared" si="193"/>
        <v>D</v>
      </c>
      <c r="H4148" s="79" t="str">
        <f t="shared" si="194"/>
        <v>1NGI-MALIN</v>
      </c>
    </row>
    <row r="4149" spans="1:8">
      <c r="A4149" s="80">
        <v>37165</v>
      </c>
      <c r="B4149" s="79" t="s">
        <v>82</v>
      </c>
      <c r="C4149" s="79" t="s">
        <v>74</v>
      </c>
      <c r="D4149" s="85">
        <v>0</v>
      </c>
      <c r="E4149" s="85">
        <v>0</v>
      </c>
      <c r="F4149" s="210">
        <f t="shared" si="192"/>
        <v>1</v>
      </c>
      <c r="G4149" s="79" t="str">
        <f t="shared" si="193"/>
        <v>D</v>
      </c>
      <c r="H4149" s="79" t="str">
        <f t="shared" si="194"/>
        <v>1NGI-PGE/CG</v>
      </c>
    </row>
    <row r="4150" spans="1:8">
      <c r="A4150" s="80">
        <v>37165</v>
      </c>
      <c r="B4150" s="79" t="s">
        <v>82</v>
      </c>
      <c r="C4150" s="79" t="s">
        <v>46</v>
      </c>
      <c r="D4150" s="85">
        <v>0</v>
      </c>
      <c r="E4150" s="85">
        <v>0</v>
      </c>
      <c r="F4150" s="210">
        <f t="shared" si="192"/>
        <v>1</v>
      </c>
      <c r="G4150" s="79" t="str">
        <f t="shared" si="193"/>
        <v>D</v>
      </c>
      <c r="H4150" s="79" t="str">
        <f t="shared" si="194"/>
        <v>1NGI-SOCAL</v>
      </c>
    </row>
    <row r="4151" spans="1:8">
      <c r="A4151" s="80">
        <v>37165</v>
      </c>
      <c r="B4151" s="79" t="s">
        <v>82</v>
      </c>
      <c r="C4151" s="79" t="s">
        <v>107</v>
      </c>
      <c r="D4151" s="85">
        <v>0</v>
      </c>
      <c r="E4151" s="85">
        <v>0</v>
      </c>
      <c r="F4151" s="210">
        <f t="shared" si="192"/>
        <v>1</v>
      </c>
      <c r="G4151" s="79" t="str">
        <f t="shared" si="193"/>
        <v>D</v>
      </c>
      <c r="H4151" s="79" t="str">
        <f t="shared" si="194"/>
        <v>1NW STANF/1ST-GD</v>
      </c>
    </row>
    <row r="4152" spans="1:8">
      <c r="A4152" s="80">
        <v>37196</v>
      </c>
      <c r="B4152" s="79" t="s">
        <v>82</v>
      </c>
      <c r="C4152" s="79" t="s">
        <v>92</v>
      </c>
      <c r="D4152" s="85">
        <v>-299851.26380000002</v>
      </c>
      <c r="E4152" s="85">
        <v>29985.126380000002</v>
      </c>
      <c r="F4152" s="210">
        <f t="shared" si="192"/>
        <v>2</v>
      </c>
      <c r="G4152" s="79" t="str">
        <f t="shared" si="193"/>
        <v>D</v>
      </c>
      <c r="H4152" s="79" t="str">
        <f t="shared" si="194"/>
        <v>2IF-ELPO/PERMIAN</v>
      </c>
    </row>
    <row r="4153" spans="1:8">
      <c r="A4153" s="80">
        <v>37196</v>
      </c>
      <c r="B4153" s="79" t="s">
        <v>82</v>
      </c>
      <c r="C4153" s="79" t="s">
        <v>72</v>
      </c>
      <c r="D4153" s="85">
        <v>899553.79139999999</v>
      </c>
      <c r="E4153" s="85">
        <v>-89955.379140000005</v>
      </c>
      <c r="F4153" s="210">
        <f t="shared" si="192"/>
        <v>2</v>
      </c>
      <c r="G4153" s="79" t="str">
        <f t="shared" si="193"/>
        <v>D</v>
      </c>
      <c r="H4153" s="79" t="str">
        <f t="shared" si="194"/>
        <v>2IF-ELPO/SJ</v>
      </c>
    </row>
    <row r="4154" spans="1:8">
      <c r="A4154" s="80">
        <v>37196</v>
      </c>
      <c r="B4154" s="79" t="s">
        <v>82</v>
      </c>
      <c r="C4154" s="79" t="s">
        <v>95</v>
      </c>
      <c r="D4154" s="85">
        <v>149925.63190000001</v>
      </c>
      <c r="E4154" s="85">
        <v>-14992.563190000001</v>
      </c>
      <c r="F4154" s="210">
        <f t="shared" si="192"/>
        <v>2</v>
      </c>
      <c r="G4154" s="79" t="str">
        <f t="shared" si="193"/>
        <v>D</v>
      </c>
      <c r="H4154" s="79" t="str">
        <f t="shared" si="194"/>
        <v>2IF-NTHWST/CANBR</v>
      </c>
    </row>
    <row r="4155" spans="1:8">
      <c r="A4155" s="80">
        <v>37196</v>
      </c>
      <c r="B4155" s="79" t="s">
        <v>82</v>
      </c>
      <c r="C4155" s="79" t="s">
        <v>67</v>
      </c>
      <c r="D4155" s="85">
        <v>74962.816000000006</v>
      </c>
      <c r="E4155" s="85">
        <v>-7496.2816000000003</v>
      </c>
      <c r="F4155" s="210">
        <f t="shared" si="192"/>
        <v>2</v>
      </c>
      <c r="G4155" s="79" t="str">
        <f t="shared" si="193"/>
        <v>D</v>
      </c>
      <c r="H4155" s="79" t="str">
        <f t="shared" si="194"/>
        <v>2IF-NWPL_ROCKY_M</v>
      </c>
    </row>
    <row r="4156" spans="1:8">
      <c r="A4156" s="80">
        <v>37196</v>
      </c>
      <c r="B4156" s="79" t="s">
        <v>82</v>
      </c>
      <c r="C4156" s="79" t="s">
        <v>73</v>
      </c>
      <c r="D4156" s="85">
        <v>149925.63190000001</v>
      </c>
      <c r="E4156" s="85">
        <v>-29985.126380000002</v>
      </c>
      <c r="F4156" s="210">
        <f t="shared" si="192"/>
        <v>2</v>
      </c>
      <c r="G4156" s="79" t="str">
        <f t="shared" si="193"/>
        <v>D</v>
      </c>
      <c r="H4156" s="79" t="str">
        <f t="shared" si="194"/>
        <v>2IF-WAHA-TX</v>
      </c>
    </row>
    <row r="4157" spans="1:8">
      <c r="A4157" s="80">
        <v>37196</v>
      </c>
      <c r="B4157" s="79" t="s">
        <v>82</v>
      </c>
      <c r="C4157" s="79" t="s">
        <v>68</v>
      </c>
      <c r="D4157" s="85">
        <v>0</v>
      </c>
      <c r="E4157" s="85">
        <v>0</v>
      </c>
      <c r="F4157" s="210">
        <f t="shared" si="192"/>
        <v>2</v>
      </c>
      <c r="G4157" s="79" t="str">
        <f t="shared" si="193"/>
        <v>D</v>
      </c>
      <c r="H4157" s="79" t="str">
        <f t="shared" si="194"/>
        <v>2NGI-MALIN</v>
      </c>
    </row>
    <row r="4158" spans="1:8">
      <c r="A4158" s="80">
        <v>37196</v>
      </c>
      <c r="B4158" s="79" t="s">
        <v>82</v>
      </c>
      <c r="C4158" s="79" t="s">
        <v>74</v>
      </c>
      <c r="D4158" s="85">
        <v>0</v>
      </c>
      <c r="E4158" s="85">
        <v>0</v>
      </c>
      <c r="F4158" s="210">
        <f t="shared" si="192"/>
        <v>2</v>
      </c>
      <c r="G4158" s="79" t="str">
        <f t="shared" si="193"/>
        <v>D</v>
      </c>
      <c r="H4158" s="79" t="str">
        <f t="shared" si="194"/>
        <v>2NGI-PGE/CG</v>
      </c>
    </row>
    <row r="4159" spans="1:8">
      <c r="A4159" s="80">
        <v>37196</v>
      </c>
      <c r="B4159" s="79" t="s">
        <v>82</v>
      </c>
      <c r="C4159" s="79" t="s">
        <v>46</v>
      </c>
      <c r="D4159" s="85">
        <v>-1323263.6174999999</v>
      </c>
      <c r="E4159" s="85">
        <v>132326.36175000001</v>
      </c>
      <c r="F4159" s="210">
        <f t="shared" si="192"/>
        <v>2</v>
      </c>
      <c r="G4159" s="79" t="str">
        <f t="shared" si="193"/>
        <v>D</v>
      </c>
      <c r="H4159" s="79" t="str">
        <f t="shared" si="194"/>
        <v>2NGI-SOCAL</v>
      </c>
    </row>
    <row r="4160" spans="1:8">
      <c r="A4160" s="80">
        <v>37226</v>
      </c>
      <c r="B4160" s="79" t="s">
        <v>82</v>
      </c>
      <c r="C4160" s="79" t="s">
        <v>92</v>
      </c>
      <c r="D4160" s="85">
        <v>-309239.5503</v>
      </c>
      <c r="E4160" s="85">
        <v>30923.955030000001</v>
      </c>
      <c r="F4160" s="210">
        <f t="shared" si="192"/>
        <v>3</v>
      </c>
      <c r="G4160" s="79" t="str">
        <f t="shared" si="193"/>
        <v>D</v>
      </c>
      <c r="H4160" s="79" t="str">
        <f t="shared" si="194"/>
        <v>3IF-ELPO/PERMIAN</v>
      </c>
    </row>
    <row r="4161" spans="1:8">
      <c r="A4161" s="80">
        <v>37226</v>
      </c>
      <c r="B4161" s="79" t="s">
        <v>82</v>
      </c>
      <c r="C4161" s="79" t="s">
        <v>72</v>
      </c>
      <c r="D4161" s="85">
        <v>927718.65079999994</v>
      </c>
      <c r="E4161" s="85">
        <v>-92771.865080000003</v>
      </c>
      <c r="F4161" s="210">
        <f t="shared" si="192"/>
        <v>3</v>
      </c>
      <c r="G4161" s="79" t="str">
        <f t="shared" si="193"/>
        <v>D</v>
      </c>
      <c r="H4161" s="79" t="str">
        <f t="shared" si="194"/>
        <v>3IF-ELPO/SJ</v>
      </c>
    </row>
    <row r="4162" spans="1:8">
      <c r="A4162" s="80">
        <v>37226</v>
      </c>
      <c r="B4162" s="79" t="s">
        <v>82</v>
      </c>
      <c r="C4162" s="79" t="s">
        <v>95</v>
      </c>
      <c r="D4162" s="85">
        <v>-463859.32559999998</v>
      </c>
      <c r="E4162" s="85">
        <v>46385.932560000001</v>
      </c>
      <c r="F4162" s="210">
        <f t="shared" si="192"/>
        <v>3</v>
      </c>
      <c r="G4162" s="79" t="str">
        <f t="shared" si="193"/>
        <v>D</v>
      </c>
      <c r="H4162" s="79" t="str">
        <f t="shared" si="194"/>
        <v>3IF-NTHWST/CANBR</v>
      </c>
    </row>
    <row r="4163" spans="1:8">
      <c r="A4163" s="80">
        <v>37226</v>
      </c>
      <c r="B4163" s="79" t="s">
        <v>82</v>
      </c>
      <c r="C4163" s="79" t="s">
        <v>67</v>
      </c>
      <c r="D4163" s="85">
        <v>77309.887600000002</v>
      </c>
      <c r="E4163" s="85">
        <v>-7730.9887600000002</v>
      </c>
      <c r="F4163" s="210">
        <f t="shared" ref="F4163:F4226" si="195">IF(REF_DT&lt;=LastDay,INDEX(IntraMonth_Buckets,MATCH($A4163,IntraSumMonths,0),1),INDEX(BucketTable,MATCH($A4163,SumMonths,0),1))</f>
        <v>3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3IF-NWPL_ROCKY_M</v>
      </c>
    </row>
    <row r="4164" spans="1:8">
      <c r="A4164" s="80">
        <v>37226</v>
      </c>
      <c r="B4164" s="79" t="s">
        <v>82</v>
      </c>
      <c r="C4164" s="79" t="s">
        <v>73</v>
      </c>
      <c r="D4164" s="85">
        <v>154619.7752</v>
      </c>
      <c r="E4164" s="85">
        <v>-30923.955040000001</v>
      </c>
      <c r="F4164" s="210">
        <f t="shared" si="195"/>
        <v>3</v>
      </c>
      <c r="G4164" s="79" t="str">
        <f t="shared" si="196"/>
        <v>D</v>
      </c>
      <c r="H4164" s="79" t="str">
        <f t="shared" si="197"/>
        <v>3IF-WAHA-TX</v>
      </c>
    </row>
    <row r="4165" spans="1:8">
      <c r="A4165" s="80">
        <v>37226</v>
      </c>
      <c r="B4165" s="79" t="s">
        <v>82</v>
      </c>
      <c r="C4165" s="79" t="s">
        <v>68</v>
      </c>
      <c r="D4165" s="85">
        <v>-1E-4</v>
      </c>
      <c r="E4165" s="85">
        <v>9.9999999999999995E-7</v>
      </c>
      <c r="F4165" s="210">
        <f t="shared" si="195"/>
        <v>3</v>
      </c>
      <c r="G4165" s="79" t="str">
        <f t="shared" si="196"/>
        <v>D</v>
      </c>
      <c r="H4165" s="79" t="str">
        <f t="shared" si="197"/>
        <v>3NGI-MALIN</v>
      </c>
    </row>
    <row r="4166" spans="1:8">
      <c r="A4166" s="80">
        <v>37226</v>
      </c>
      <c r="B4166" s="79" t="s">
        <v>82</v>
      </c>
      <c r="C4166" s="79" t="s">
        <v>74</v>
      </c>
      <c r="D4166" s="85">
        <v>-4.0000000000000002E-4</v>
      </c>
      <c r="E4166" s="85">
        <v>0</v>
      </c>
      <c r="F4166" s="210">
        <f t="shared" si="195"/>
        <v>3</v>
      </c>
      <c r="G4166" s="79" t="str">
        <f t="shared" si="196"/>
        <v>D</v>
      </c>
      <c r="H4166" s="79" t="str">
        <f t="shared" si="197"/>
        <v>3NGI-PGE/CG</v>
      </c>
    </row>
    <row r="4167" spans="1:8">
      <c r="A4167" s="80">
        <v>37226</v>
      </c>
      <c r="B4167" s="79" t="s">
        <v>82</v>
      </c>
      <c r="C4167" s="79" t="s">
        <v>46</v>
      </c>
      <c r="D4167" s="85">
        <v>-892190.02080000006</v>
      </c>
      <c r="E4167" s="85">
        <v>89219.002080000006</v>
      </c>
      <c r="F4167" s="210">
        <f t="shared" si="195"/>
        <v>3</v>
      </c>
      <c r="G4167" s="79" t="str">
        <f t="shared" si="196"/>
        <v>D</v>
      </c>
      <c r="H4167" s="79" t="str">
        <f t="shared" si="197"/>
        <v>3NGI-SOCAL</v>
      </c>
    </row>
    <row r="4168" spans="1:8">
      <c r="A4168" s="80">
        <v>37257</v>
      </c>
      <c r="B4168" s="79" t="s">
        <v>82</v>
      </c>
      <c r="C4168" s="79" t="s">
        <v>92</v>
      </c>
      <c r="D4168" s="85">
        <v>-246911.60740000001</v>
      </c>
      <c r="E4168" s="85">
        <v>24691.160739999999</v>
      </c>
      <c r="F4168" s="210">
        <f t="shared" si="195"/>
        <v>3</v>
      </c>
      <c r="G4168" s="79" t="str">
        <f t="shared" si="196"/>
        <v>D</v>
      </c>
      <c r="H4168" s="79" t="str">
        <f t="shared" si="197"/>
        <v>3IF-ELPO/PERMIAN</v>
      </c>
    </row>
    <row r="4169" spans="1:8">
      <c r="A4169" s="80">
        <v>37257</v>
      </c>
      <c r="B4169" s="79" t="s">
        <v>82</v>
      </c>
      <c r="C4169" s="79" t="s">
        <v>72</v>
      </c>
      <c r="D4169" s="85">
        <v>-154319.75469999999</v>
      </c>
      <c r="E4169" s="85">
        <v>15431.975469999999</v>
      </c>
      <c r="F4169" s="210">
        <f t="shared" si="195"/>
        <v>3</v>
      </c>
      <c r="G4169" s="79" t="str">
        <f t="shared" si="196"/>
        <v>D</v>
      </c>
      <c r="H4169" s="79" t="str">
        <f t="shared" si="197"/>
        <v>3IF-ELPO/SJ</v>
      </c>
    </row>
    <row r="4170" spans="1:8">
      <c r="A4170" s="80">
        <v>37257</v>
      </c>
      <c r="B4170" s="79" t="s">
        <v>82</v>
      </c>
      <c r="C4170" s="79" t="s">
        <v>95</v>
      </c>
      <c r="D4170" s="85">
        <v>-617279.01879999996</v>
      </c>
      <c r="E4170" s="85">
        <v>61727.901879999998</v>
      </c>
      <c r="F4170" s="210">
        <f t="shared" si="195"/>
        <v>3</v>
      </c>
      <c r="G4170" s="79" t="str">
        <f t="shared" si="196"/>
        <v>D</v>
      </c>
      <c r="H4170" s="79" t="str">
        <f t="shared" si="197"/>
        <v>3IF-NTHWST/CANBR</v>
      </c>
    </row>
    <row r="4171" spans="1:8">
      <c r="A4171" s="80">
        <v>37257</v>
      </c>
      <c r="B4171" s="79" t="s">
        <v>82</v>
      </c>
      <c r="C4171" s="79" t="s">
        <v>67</v>
      </c>
      <c r="D4171" s="85">
        <v>-77159.877399999998</v>
      </c>
      <c r="E4171" s="85">
        <v>7715.9877399999996</v>
      </c>
      <c r="F4171" s="210">
        <f t="shared" si="195"/>
        <v>3</v>
      </c>
      <c r="G4171" s="79" t="str">
        <f t="shared" si="196"/>
        <v>D</v>
      </c>
      <c r="H4171" s="79" t="str">
        <f t="shared" si="197"/>
        <v>3IF-NWPL_ROCKY_M</v>
      </c>
    </row>
    <row r="4172" spans="1:8">
      <c r="A4172" s="80">
        <v>37257</v>
      </c>
      <c r="B4172" s="79" t="s">
        <v>82</v>
      </c>
      <c r="C4172" s="79" t="s">
        <v>73</v>
      </c>
      <c r="D4172" s="85">
        <v>154319.75469999999</v>
      </c>
      <c r="E4172" s="85">
        <v>-30863.950939999999</v>
      </c>
      <c r="F4172" s="210">
        <f t="shared" si="195"/>
        <v>3</v>
      </c>
      <c r="G4172" s="79" t="str">
        <f t="shared" si="196"/>
        <v>D</v>
      </c>
      <c r="H4172" s="79" t="str">
        <f t="shared" si="197"/>
        <v>3IF-WAHA-TX</v>
      </c>
    </row>
    <row r="4173" spans="1:8">
      <c r="A4173" s="80">
        <v>37257</v>
      </c>
      <c r="B4173" s="79" t="s">
        <v>82</v>
      </c>
      <c r="C4173" s="79" t="s">
        <v>68</v>
      </c>
      <c r="D4173" s="85">
        <v>1E-4</v>
      </c>
      <c r="E4173" s="85">
        <v>-9.9999999999999995E-7</v>
      </c>
      <c r="F4173" s="210">
        <f t="shared" si="195"/>
        <v>3</v>
      </c>
      <c r="G4173" s="79" t="str">
        <f t="shared" si="196"/>
        <v>D</v>
      </c>
      <c r="H4173" s="79" t="str">
        <f t="shared" si="197"/>
        <v>3NGI-MALIN</v>
      </c>
    </row>
    <row r="4174" spans="1:8">
      <c r="A4174" s="80">
        <v>37257</v>
      </c>
      <c r="B4174" s="79" t="s">
        <v>82</v>
      </c>
      <c r="C4174" s="79" t="s">
        <v>74</v>
      </c>
      <c r="D4174" s="85">
        <v>1E-4</v>
      </c>
      <c r="E4174" s="85">
        <v>0</v>
      </c>
      <c r="F4174" s="210">
        <f t="shared" si="195"/>
        <v>3</v>
      </c>
      <c r="G4174" s="79" t="str">
        <f t="shared" si="196"/>
        <v>D</v>
      </c>
      <c r="H4174" s="79" t="str">
        <f t="shared" si="197"/>
        <v>3NGI-PGE/CG</v>
      </c>
    </row>
    <row r="4175" spans="1:8">
      <c r="A4175" s="80">
        <v>37257</v>
      </c>
      <c r="B4175" s="79" t="s">
        <v>82</v>
      </c>
      <c r="C4175" s="79" t="s">
        <v>46</v>
      </c>
      <c r="D4175" s="85">
        <v>654680.15500000003</v>
      </c>
      <c r="E4175" s="85">
        <v>-65468.015500000001</v>
      </c>
      <c r="F4175" s="210">
        <f t="shared" si="195"/>
        <v>3</v>
      </c>
      <c r="G4175" s="79" t="str">
        <f t="shared" si="196"/>
        <v>D</v>
      </c>
      <c r="H4175" s="79" t="str">
        <f t="shared" si="197"/>
        <v>3NGI-SOCAL</v>
      </c>
    </row>
    <row r="4176" spans="1:8">
      <c r="A4176" s="80">
        <v>37288</v>
      </c>
      <c r="B4176" s="79" t="s">
        <v>82</v>
      </c>
      <c r="C4176" s="79" t="s">
        <v>92</v>
      </c>
      <c r="D4176" s="85">
        <v>-222582.87169999999</v>
      </c>
      <c r="E4176" s="85">
        <v>22258.28717</v>
      </c>
      <c r="F4176" s="210">
        <f t="shared" si="195"/>
        <v>3</v>
      </c>
      <c r="G4176" s="79" t="str">
        <f t="shared" si="196"/>
        <v>D</v>
      </c>
      <c r="H4176" s="79" t="str">
        <f t="shared" si="197"/>
        <v>3IF-ELPO/PERMIAN</v>
      </c>
    </row>
    <row r="4177" spans="1:8">
      <c r="A4177" s="80">
        <v>37288</v>
      </c>
      <c r="B4177" s="79" t="s">
        <v>82</v>
      </c>
      <c r="C4177" s="79" t="s">
        <v>72</v>
      </c>
      <c r="D4177" s="85">
        <v>-139114.29490000001</v>
      </c>
      <c r="E4177" s="85">
        <v>13911.42949</v>
      </c>
      <c r="F4177" s="210">
        <f t="shared" si="195"/>
        <v>3</v>
      </c>
      <c r="G4177" s="79" t="str">
        <f t="shared" si="196"/>
        <v>D</v>
      </c>
      <c r="H4177" s="79" t="str">
        <f t="shared" si="197"/>
        <v>3IF-ELPO/SJ</v>
      </c>
    </row>
    <row r="4178" spans="1:8">
      <c r="A4178" s="80">
        <v>37288</v>
      </c>
      <c r="B4178" s="79" t="s">
        <v>82</v>
      </c>
      <c r="C4178" s="79" t="s">
        <v>95</v>
      </c>
      <c r="D4178" s="85">
        <v>0</v>
      </c>
      <c r="E4178" s="85">
        <v>0</v>
      </c>
      <c r="F4178" s="210">
        <f t="shared" si="195"/>
        <v>3</v>
      </c>
      <c r="G4178" s="79" t="str">
        <f t="shared" si="196"/>
        <v>D</v>
      </c>
      <c r="H4178" s="79" t="str">
        <f t="shared" si="197"/>
        <v>3IF-NTHWST/CANBR</v>
      </c>
    </row>
    <row r="4179" spans="1:8">
      <c r="A4179" s="80">
        <v>37288</v>
      </c>
      <c r="B4179" s="79" t="s">
        <v>82</v>
      </c>
      <c r="C4179" s="79" t="s">
        <v>67</v>
      </c>
      <c r="D4179" s="85">
        <v>-69557.147400000002</v>
      </c>
      <c r="E4179" s="85">
        <v>6955.7147400000003</v>
      </c>
      <c r="F4179" s="210">
        <f t="shared" si="195"/>
        <v>3</v>
      </c>
      <c r="G4179" s="79" t="str">
        <f t="shared" si="196"/>
        <v>D</v>
      </c>
      <c r="H4179" s="79" t="str">
        <f t="shared" si="197"/>
        <v>3IF-NWPL_ROCKY_M</v>
      </c>
    </row>
    <row r="4180" spans="1:8">
      <c r="A4180" s="80">
        <v>37288</v>
      </c>
      <c r="B4180" s="79" t="s">
        <v>82</v>
      </c>
      <c r="C4180" s="79" t="s">
        <v>73</v>
      </c>
      <c r="D4180" s="85">
        <v>139114.2948</v>
      </c>
      <c r="E4180" s="85">
        <v>-27822.858960000001</v>
      </c>
      <c r="F4180" s="210">
        <f t="shared" si="195"/>
        <v>3</v>
      </c>
      <c r="G4180" s="79" t="str">
        <f t="shared" si="196"/>
        <v>D</v>
      </c>
      <c r="H4180" s="79" t="str">
        <f t="shared" si="197"/>
        <v>3IF-WAHA-TX</v>
      </c>
    </row>
    <row r="4181" spans="1:8">
      <c r="A4181" s="80">
        <v>37288</v>
      </c>
      <c r="B4181" s="79" t="s">
        <v>82</v>
      </c>
      <c r="C4181" s="79" t="s">
        <v>68</v>
      </c>
      <c r="D4181" s="85">
        <v>-2.0000000000000001E-4</v>
      </c>
      <c r="E4181" s="85">
        <v>1.9999999999999999E-6</v>
      </c>
      <c r="F4181" s="210">
        <f t="shared" si="195"/>
        <v>3</v>
      </c>
      <c r="G4181" s="79" t="str">
        <f t="shared" si="196"/>
        <v>D</v>
      </c>
      <c r="H4181" s="79" t="str">
        <f t="shared" si="197"/>
        <v>3NGI-MALIN</v>
      </c>
    </row>
    <row r="4182" spans="1:8">
      <c r="A4182" s="80">
        <v>37288</v>
      </c>
      <c r="B4182" s="79" t="s">
        <v>82</v>
      </c>
      <c r="C4182" s="79" t="s">
        <v>74</v>
      </c>
      <c r="D4182" s="85">
        <v>-3.0000000000000003E-4</v>
      </c>
      <c r="E4182" s="85">
        <v>0</v>
      </c>
      <c r="F4182" s="210">
        <f t="shared" si="195"/>
        <v>3</v>
      </c>
      <c r="G4182" s="79" t="str">
        <f t="shared" si="196"/>
        <v>D</v>
      </c>
      <c r="H4182" s="79" t="str">
        <f t="shared" si="197"/>
        <v>3NGI-PGE/CG</v>
      </c>
    </row>
    <row r="4183" spans="1:8">
      <c r="A4183" s="80">
        <v>37288</v>
      </c>
      <c r="B4183" s="79" t="s">
        <v>82</v>
      </c>
      <c r="C4183" s="79" t="s">
        <v>46</v>
      </c>
      <c r="D4183" s="85">
        <v>300693.55910000001</v>
      </c>
      <c r="E4183" s="85">
        <v>-30069.355909999998</v>
      </c>
      <c r="F4183" s="210">
        <f t="shared" si="195"/>
        <v>3</v>
      </c>
      <c r="G4183" s="79" t="str">
        <f t="shared" si="196"/>
        <v>D</v>
      </c>
      <c r="H4183" s="79" t="str">
        <f t="shared" si="197"/>
        <v>3NGI-SOCAL</v>
      </c>
    </row>
    <row r="4184" spans="1:8">
      <c r="A4184" s="80">
        <v>37316</v>
      </c>
      <c r="B4184" s="79" t="s">
        <v>82</v>
      </c>
      <c r="C4184" s="79" t="s">
        <v>92</v>
      </c>
      <c r="D4184" s="85">
        <v>-246033.5104</v>
      </c>
      <c r="E4184" s="85">
        <v>24603.351040000001</v>
      </c>
      <c r="F4184" s="210">
        <f t="shared" si="195"/>
        <v>3</v>
      </c>
      <c r="G4184" s="79" t="str">
        <f t="shared" si="196"/>
        <v>D</v>
      </c>
      <c r="H4184" s="79" t="str">
        <f t="shared" si="197"/>
        <v>3IF-ELPO/PERMIAN</v>
      </c>
    </row>
    <row r="4185" spans="1:8">
      <c r="A4185" s="80">
        <v>37316</v>
      </c>
      <c r="B4185" s="79" t="s">
        <v>82</v>
      </c>
      <c r="C4185" s="79" t="s">
        <v>72</v>
      </c>
      <c r="D4185" s="85">
        <v>-153770.94409999999</v>
      </c>
      <c r="E4185" s="85">
        <v>15377.09441</v>
      </c>
      <c r="F4185" s="210">
        <f t="shared" si="195"/>
        <v>3</v>
      </c>
      <c r="G4185" s="79" t="str">
        <f t="shared" si="196"/>
        <v>D</v>
      </c>
      <c r="H4185" s="79" t="str">
        <f t="shared" si="197"/>
        <v>3IF-ELPO/SJ</v>
      </c>
    </row>
    <row r="4186" spans="1:8">
      <c r="A4186" s="80">
        <v>37316</v>
      </c>
      <c r="B4186" s="79" t="s">
        <v>82</v>
      </c>
      <c r="C4186" s="79" t="s">
        <v>95</v>
      </c>
      <c r="D4186" s="85">
        <v>0</v>
      </c>
      <c r="E4186" s="85">
        <v>0</v>
      </c>
      <c r="F4186" s="210">
        <f t="shared" si="195"/>
        <v>3</v>
      </c>
      <c r="G4186" s="79" t="str">
        <f t="shared" si="196"/>
        <v>D</v>
      </c>
      <c r="H4186" s="79" t="str">
        <f t="shared" si="197"/>
        <v>3IF-NTHWST/CANBR</v>
      </c>
    </row>
    <row r="4187" spans="1:8">
      <c r="A4187" s="80">
        <v>37316</v>
      </c>
      <c r="B4187" s="79" t="s">
        <v>82</v>
      </c>
      <c r="C4187" s="79" t="s">
        <v>67</v>
      </c>
      <c r="D4187" s="85">
        <v>-76885.471999999994</v>
      </c>
      <c r="E4187" s="85">
        <v>7688.5472</v>
      </c>
      <c r="F4187" s="210">
        <f t="shared" si="195"/>
        <v>3</v>
      </c>
      <c r="G4187" s="79" t="str">
        <f t="shared" si="196"/>
        <v>D</v>
      </c>
      <c r="H4187" s="79" t="str">
        <f t="shared" si="197"/>
        <v>3IF-NWPL_ROCKY_M</v>
      </c>
    </row>
    <row r="4188" spans="1:8">
      <c r="A4188" s="80">
        <v>37316</v>
      </c>
      <c r="B4188" s="79" t="s">
        <v>82</v>
      </c>
      <c r="C4188" s="79" t="s">
        <v>73</v>
      </c>
      <c r="D4188" s="85">
        <v>153770.94399999999</v>
      </c>
      <c r="E4188" s="85">
        <v>-30754.1888</v>
      </c>
      <c r="F4188" s="210">
        <f t="shared" si="195"/>
        <v>3</v>
      </c>
      <c r="G4188" s="79" t="str">
        <f t="shared" si="196"/>
        <v>D</v>
      </c>
      <c r="H4188" s="79" t="str">
        <f t="shared" si="197"/>
        <v>3IF-WAHA-TX</v>
      </c>
    </row>
    <row r="4189" spans="1:8">
      <c r="A4189" s="80">
        <v>37316</v>
      </c>
      <c r="B4189" s="79" t="s">
        <v>82</v>
      </c>
      <c r="C4189" s="79" t="s">
        <v>68</v>
      </c>
      <c r="D4189" s="85">
        <v>-2.0000000000000001E-4</v>
      </c>
      <c r="E4189" s="85">
        <v>1.9999999999999999E-6</v>
      </c>
      <c r="F4189" s="210">
        <f t="shared" si="195"/>
        <v>3</v>
      </c>
      <c r="G4189" s="79" t="str">
        <f t="shared" si="196"/>
        <v>D</v>
      </c>
      <c r="H4189" s="79" t="str">
        <f t="shared" si="197"/>
        <v>3NGI-MALIN</v>
      </c>
    </row>
    <row r="4190" spans="1:8">
      <c r="A4190" s="80">
        <v>37316</v>
      </c>
      <c r="B4190" s="79" t="s">
        <v>82</v>
      </c>
      <c r="C4190" s="79" t="s">
        <v>74</v>
      </c>
      <c r="D4190" s="85">
        <v>-4.0000000000000002E-4</v>
      </c>
      <c r="E4190" s="85">
        <v>0</v>
      </c>
      <c r="F4190" s="210">
        <f t="shared" si="195"/>
        <v>3</v>
      </c>
      <c r="G4190" s="79" t="str">
        <f t="shared" si="196"/>
        <v>D</v>
      </c>
      <c r="H4190" s="79" t="str">
        <f t="shared" si="197"/>
        <v>3NGI-PGE/CG</v>
      </c>
    </row>
    <row r="4191" spans="1:8">
      <c r="A4191" s="80">
        <v>37316</v>
      </c>
      <c r="B4191" s="79" t="s">
        <v>82</v>
      </c>
      <c r="C4191" s="79" t="s">
        <v>46</v>
      </c>
      <c r="D4191" s="85">
        <v>-76423.168699999995</v>
      </c>
      <c r="E4191" s="85">
        <v>7642.3168699999997</v>
      </c>
      <c r="F4191" s="210">
        <f t="shared" si="195"/>
        <v>3</v>
      </c>
      <c r="G4191" s="79" t="str">
        <f t="shared" si="196"/>
        <v>D</v>
      </c>
      <c r="H4191" s="79" t="str">
        <f t="shared" si="197"/>
        <v>3NGI-SOCAL</v>
      </c>
    </row>
    <row r="4192" spans="1:8">
      <c r="A4192" s="80">
        <v>37347</v>
      </c>
      <c r="B4192" s="79" t="s">
        <v>82</v>
      </c>
      <c r="C4192" s="79" t="s">
        <v>92</v>
      </c>
      <c r="D4192" s="85">
        <v>59417.378199999999</v>
      </c>
      <c r="E4192" s="85">
        <v>-5941.7378200000003</v>
      </c>
      <c r="F4192" s="210">
        <f t="shared" si="195"/>
        <v>4</v>
      </c>
      <c r="G4192" s="79" t="str">
        <f t="shared" si="196"/>
        <v>D</v>
      </c>
      <c r="H4192" s="79" t="str">
        <f t="shared" si="197"/>
        <v>4IF-ELPO/PERMIAN</v>
      </c>
    </row>
    <row r="4193" spans="1:8">
      <c r="A4193" s="80">
        <v>37347</v>
      </c>
      <c r="B4193" s="79" t="s">
        <v>82</v>
      </c>
      <c r="C4193" s="79" t="s">
        <v>67</v>
      </c>
      <c r="D4193" s="85">
        <v>0</v>
      </c>
      <c r="E4193" s="85">
        <v>0</v>
      </c>
      <c r="F4193" s="210">
        <f t="shared" si="195"/>
        <v>4</v>
      </c>
      <c r="G4193" s="79" t="str">
        <f t="shared" si="196"/>
        <v>D</v>
      </c>
      <c r="H4193" s="79" t="str">
        <f t="shared" si="197"/>
        <v>4IF-NWPL_ROCKY_M</v>
      </c>
    </row>
    <row r="4194" spans="1:8">
      <c r="A4194" s="80">
        <v>37347</v>
      </c>
      <c r="B4194" s="79" t="s">
        <v>82</v>
      </c>
      <c r="C4194" s="79" t="s">
        <v>68</v>
      </c>
      <c r="D4194" s="85">
        <v>0</v>
      </c>
      <c r="E4194" s="85">
        <v>0</v>
      </c>
      <c r="F4194" s="210">
        <f t="shared" si="195"/>
        <v>4</v>
      </c>
      <c r="G4194" s="79" t="str">
        <f t="shared" si="196"/>
        <v>D</v>
      </c>
      <c r="H4194" s="79" t="str">
        <f t="shared" si="197"/>
        <v>4NGI-MALIN</v>
      </c>
    </row>
    <row r="4195" spans="1:8">
      <c r="A4195" s="80">
        <v>37347</v>
      </c>
      <c r="B4195" s="79" t="s">
        <v>82</v>
      </c>
      <c r="C4195" s="79" t="s">
        <v>74</v>
      </c>
      <c r="D4195" s="85">
        <v>-1E-4</v>
      </c>
      <c r="E4195" s="85">
        <v>0</v>
      </c>
      <c r="F4195" s="210">
        <f t="shared" si="195"/>
        <v>4</v>
      </c>
      <c r="G4195" s="79" t="str">
        <f t="shared" si="196"/>
        <v>D</v>
      </c>
      <c r="H4195" s="79" t="str">
        <f t="shared" si="197"/>
        <v>4NGI-PGE/CG</v>
      </c>
    </row>
    <row r="4196" spans="1:8">
      <c r="A4196" s="80">
        <v>37347</v>
      </c>
      <c r="B4196" s="79" t="s">
        <v>82</v>
      </c>
      <c r="C4196" s="79" t="s">
        <v>46</v>
      </c>
      <c r="D4196" s="85">
        <v>0</v>
      </c>
      <c r="E4196" s="85">
        <v>0</v>
      </c>
      <c r="F4196" s="210">
        <f t="shared" si="195"/>
        <v>4</v>
      </c>
      <c r="G4196" s="79" t="str">
        <f t="shared" si="196"/>
        <v>D</v>
      </c>
      <c r="H4196" s="79" t="str">
        <f t="shared" si="197"/>
        <v>4NGI-SOCAL</v>
      </c>
    </row>
    <row r="4197" spans="1:8">
      <c r="A4197" s="80">
        <v>37377</v>
      </c>
      <c r="B4197" s="79" t="s">
        <v>82</v>
      </c>
      <c r="C4197" s="79" t="s">
        <v>92</v>
      </c>
      <c r="D4197" s="85">
        <v>61284.656300000002</v>
      </c>
      <c r="E4197" s="85">
        <v>-6128.4656299999997</v>
      </c>
      <c r="F4197" s="210">
        <f t="shared" si="195"/>
        <v>4</v>
      </c>
      <c r="G4197" s="79" t="str">
        <f t="shared" si="196"/>
        <v>D</v>
      </c>
      <c r="H4197" s="79" t="str">
        <f t="shared" si="197"/>
        <v>4IF-ELPO/PERMIAN</v>
      </c>
    </row>
    <row r="4198" spans="1:8">
      <c r="A4198" s="80">
        <v>37377</v>
      </c>
      <c r="B4198" s="79" t="s">
        <v>82</v>
      </c>
      <c r="C4198" s="79" t="s">
        <v>67</v>
      </c>
      <c r="D4198" s="85">
        <v>6.0000000000000006E-4</v>
      </c>
      <c r="E4198" s="85">
        <v>-5.9999999999999995E-5</v>
      </c>
      <c r="F4198" s="210">
        <f t="shared" si="195"/>
        <v>4</v>
      </c>
      <c r="G4198" s="79" t="str">
        <f t="shared" si="196"/>
        <v>D</v>
      </c>
      <c r="H4198" s="79" t="str">
        <f t="shared" si="197"/>
        <v>4IF-NWPL_ROCKY_M</v>
      </c>
    </row>
    <row r="4199" spans="1:8">
      <c r="A4199" s="80">
        <v>37377</v>
      </c>
      <c r="B4199" s="79" t="s">
        <v>82</v>
      </c>
      <c r="C4199" s="79" t="s">
        <v>68</v>
      </c>
      <c r="D4199" s="85">
        <v>0</v>
      </c>
      <c r="E4199" s="85">
        <v>0</v>
      </c>
      <c r="F4199" s="210">
        <f t="shared" si="195"/>
        <v>4</v>
      </c>
      <c r="G4199" s="79" t="str">
        <f t="shared" si="196"/>
        <v>D</v>
      </c>
      <c r="H4199" s="79" t="str">
        <f t="shared" si="197"/>
        <v>4NGI-MALIN</v>
      </c>
    </row>
    <row r="4200" spans="1:8">
      <c r="A4200" s="80">
        <v>37377</v>
      </c>
      <c r="B4200" s="79" t="s">
        <v>82</v>
      </c>
      <c r="C4200" s="79" t="s">
        <v>74</v>
      </c>
      <c r="D4200" s="85">
        <v>-3.0000000000000003E-4</v>
      </c>
      <c r="E4200" s="85">
        <v>0</v>
      </c>
      <c r="F4200" s="210">
        <f t="shared" si="195"/>
        <v>4</v>
      </c>
      <c r="G4200" s="79" t="str">
        <f t="shared" si="196"/>
        <v>D</v>
      </c>
      <c r="H4200" s="79" t="str">
        <f t="shared" si="197"/>
        <v>4NGI-PGE/CG</v>
      </c>
    </row>
    <row r="4201" spans="1:8">
      <c r="A4201" s="80">
        <v>37377</v>
      </c>
      <c r="B4201" s="79" t="s">
        <v>82</v>
      </c>
      <c r="C4201" s="79" t="s">
        <v>46</v>
      </c>
      <c r="D4201" s="85">
        <v>0</v>
      </c>
      <c r="E4201" s="85">
        <v>0</v>
      </c>
      <c r="F4201" s="210">
        <f t="shared" si="195"/>
        <v>4</v>
      </c>
      <c r="G4201" s="79" t="str">
        <f t="shared" si="196"/>
        <v>D</v>
      </c>
      <c r="H4201" s="79" t="str">
        <f t="shared" si="197"/>
        <v>4NGI-SOCAL</v>
      </c>
    </row>
    <row r="4202" spans="1:8">
      <c r="A4202" s="80">
        <v>37408</v>
      </c>
      <c r="B4202" s="79" t="s">
        <v>82</v>
      </c>
      <c r="C4202" s="79" t="s">
        <v>92</v>
      </c>
      <c r="D4202" s="85">
        <v>59194.756200000003</v>
      </c>
      <c r="E4202" s="85">
        <v>-5919.4756200000002</v>
      </c>
      <c r="F4202" s="210">
        <f t="shared" si="195"/>
        <v>4</v>
      </c>
      <c r="G4202" s="79" t="str">
        <f t="shared" si="196"/>
        <v>D</v>
      </c>
      <c r="H4202" s="79" t="str">
        <f t="shared" si="197"/>
        <v>4IF-ELPO/PERMIAN</v>
      </c>
    </row>
    <row r="4203" spans="1:8">
      <c r="A4203" s="80">
        <v>37408</v>
      </c>
      <c r="B4203" s="79" t="s">
        <v>82</v>
      </c>
      <c r="C4203" s="79" t="s">
        <v>67</v>
      </c>
      <c r="D4203" s="85">
        <v>0</v>
      </c>
      <c r="E4203" s="85">
        <v>0</v>
      </c>
      <c r="F4203" s="210">
        <f t="shared" si="195"/>
        <v>4</v>
      </c>
      <c r="G4203" s="79" t="str">
        <f t="shared" si="196"/>
        <v>D</v>
      </c>
      <c r="H4203" s="79" t="str">
        <f t="shared" si="197"/>
        <v>4IF-NWPL_ROCKY_M</v>
      </c>
    </row>
    <row r="4204" spans="1:8">
      <c r="A4204" s="80">
        <v>37408</v>
      </c>
      <c r="B4204" s="79" t="s">
        <v>82</v>
      </c>
      <c r="C4204" s="79" t="s">
        <v>68</v>
      </c>
      <c r="D4204" s="85">
        <v>0</v>
      </c>
      <c r="E4204" s="85">
        <v>0</v>
      </c>
      <c r="F4204" s="210">
        <f t="shared" si="195"/>
        <v>4</v>
      </c>
      <c r="G4204" s="79" t="str">
        <f t="shared" si="196"/>
        <v>D</v>
      </c>
      <c r="H4204" s="79" t="str">
        <f t="shared" si="197"/>
        <v>4NGI-MALIN</v>
      </c>
    </row>
    <row r="4205" spans="1:8">
      <c r="A4205" s="80">
        <v>37408</v>
      </c>
      <c r="B4205" s="79" t="s">
        <v>82</v>
      </c>
      <c r="C4205" s="79" t="s">
        <v>74</v>
      </c>
      <c r="D4205" s="85">
        <v>0</v>
      </c>
      <c r="E4205" s="85">
        <v>0</v>
      </c>
      <c r="F4205" s="210">
        <f t="shared" si="195"/>
        <v>4</v>
      </c>
      <c r="G4205" s="79" t="str">
        <f t="shared" si="196"/>
        <v>D</v>
      </c>
      <c r="H4205" s="79" t="str">
        <f t="shared" si="197"/>
        <v>4NGI-PGE/CG</v>
      </c>
    </row>
    <row r="4206" spans="1:8">
      <c r="A4206" s="80">
        <v>37408</v>
      </c>
      <c r="B4206" s="79" t="s">
        <v>82</v>
      </c>
      <c r="C4206" s="79" t="s">
        <v>46</v>
      </c>
      <c r="D4206" s="85">
        <v>-1E-4</v>
      </c>
      <c r="E4206" s="85">
        <v>9.9999999999999991E-6</v>
      </c>
      <c r="F4206" s="210">
        <f t="shared" si="195"/>
        <v>4</v>
      </c>
      <c r="G4206" s="79" t="str">
        <f t="shared" si="196"/>
        <v>D</v>
      </c>
      <c r="H4206" s="79" t="str">
        <f t="shared" si="197"/>
        <v>4NGI-SOCAL</v>
      </c>
    </row>
    <row r="4207" spans="1:8">
      <c r="A4207" s="80">
        <v>37438</v>
      </c>
      <c r="B4207" s="79" t="s">
        <v>82</v>
      </c>
      <c r="C4207" s="79" t="s">
        <v>92</v>
      </c>
      <c r="D4207" s="85">
        <v>61050.831200000001</v>
      </c>
      <c r="E4207" s="85">
        <v>-6105.0831200000002</v>
      </c>
      <c r="F4207" s="210">
        <f t="shared" si="195"/>
        <v>4</v>
      </c>
      <c r="G4207" s="79" t="str">
        <f t="shared" si="196"/>
        <v>D</v>
      </c>
      <c r="H4207" s="79" t="str">
        <f t="shared" si="197"/>
        <v>4IF-ELPO/PERMIAN</v>
      </c>
    </row>
    <row r="4208" spans="1:8">
      <c r="A4208" s="80">
        <v>37438</v>
      </c>
      <c r="B4208" s="79" t="s">
        <v>82</v>
      </c>
      <c r="C4208" s="79" t="s">
        <v>67</v>
      </c>
      <c r="D4208" s="85">
        <v>0</v>
      </c>
      <c r="E4208" s="85">
        <v>0</v>
      </c>
      <c r="F4208" s="210">
        <f t="shared" si="195"/>
        <v>4</v>
      </c>
      <c r="G4208" s="79" t="str">
        <f t="shared" si="196"/>
        <v>D</v>
      </c>
      <c r="H4208" s="79" t="str">
        <f t="shared" si="197"/>
        <v>4IF-NWPL_ROCKY_M</v>
      </c>
    </row>
    <row r="4209" spans="1:8">
      <c r="A4209" s="80">
        <v>37438</v>
      </c>
      <c r="B4209" s="79" t="s">
        <v>82</v>
      </c>
      <c r="C4209" s="79" t="s">
        <v>68</v>
      </c>
      <c r="D4209" s="85">
        <v>0</v>
      </c>
      <c r="E4209" s="85">
        <v>0</v>
      </c>
      <c r="F4209" s="210">
        <f t="shared" si="195"/>
        <v>4</v>
      </c>
      <c r="G4209" s="79" t="str">
        <f t="shared" si="196"/>
        <v>D</v>
      </c>
      <c r="H4209" s="79" t="str">
        <f t="shared" si="197"/>
        <v>4NGI-MALIN</v>
      </c>
    </row>
    <row r="4210" spans="1:8">
      <c r="A4210" s="80">
        <v>37438</v>
      </c>
      <c r="B4210" s="79" t="s">
        <v>82</v>
      </c>
      <c r="C4210" s="79" t="s">
        <v>74</v>
      </c>
      <c r="D4210" s="85">
        <v>1E-4</v>
      </c>
      <c r="E4210" s="85">
        <v>0</v>
      </c>
      <c r="F4210" s="210">
        <f t="shared" si="195"/>
        <v>4</v>
      </c>
      <c r="G4210" s="79" t="str">
        <f t="shared" si="196"/>
        <v>D</v>
      </c>
      <c r="H4210" s="79" t="str">
        <f t="shared" si="197"/>
        <v>4NGI-PGE/CG</v>
      </c>
    </row>
    <row r="4211" spans="1:8">
      <c r="A4211" s="80">
        <v>37438</v>
      </c>
      <c r="B4211" s="79" t="s">
        <v>82</v>
      </c>
      <c r="C4211" s="79" t="s">
        <v>46</v>
      </c>
      <c r="D4211" s="85">
        <v>1E-4</v>
      </c>
      <c r="E4211" s="85">
        <v>-9.9999999999999991E-6</v>
      </c>
      <c r="F4211" s="210">
        <f t="shared" si="195"/>
        <v>4</v>
      </c>
      <c r="G4211" s="79" t="str">
        <f t="shared" si="196"/>
        <v>D</v>
      </c>
      <c r="H4211" s="79" t="str">
        <f t="shared" si="197"/>
        <v>4NGI-SOCAL</v>
      </c>
    </row>
    <row r="4212" spans="1:8">
      <c r="A4212" s="80">
        <v>37469</v>
      </c>
      <c r="B4212" s="79" t="s">
        <v>82</v>
      </c>
      <c r="C4212" s="79" t="s">
        <v>92</v>
      </c>
      <c r="D4212" s="85">
        <v>60921.034500000002</v>
      </c>
      <c r="E4212" s="85">
        <v>0</v>
      </c>
      <c r="F4212" s="210">
        <f t="shared" si="195"/>
        <v>4</v>
      </c>
      <c r="G4212" s="79" t="str">
        <f t="shared" si="196"/>
        <v>D</v>
      </c>
      <c r="H4212" s="79" t="str">
        <f t="shared" si="197"/>
        <v>4IF-ELPO/PERMIAN</v>
      </c>
    </row>
    <row r="4213" spans="1:8">
      <c r="A4213" s="80">
        <v>37469</v>
      </c>
      <c r="B4213" s="79" t="s">
        <v>82</v>
      </c>
      <c r="C4213" s="79" t="s">
        <v>67</v>
      </c>
      <c r="D4213" s="85">
        <v>8.0000000000000004E-4</v>
      </c>
      <c r="E4213" s="85">
        <v>-7.9999999999999993E-5</v>
      </c>
      <c r="F4213" s="210">
        <f t="shared" si="195"/>
        <v>4</v>
      </c>
      <c r="G4213" s="79" t="str">
        <f t="shared" si="196"/>
        <v>D</v>
      </c>
      <c r="H4213" s="79" t="str">
        <f t="shared" si="197"/>
        <v>4IF-NWPL_ROCKY_M</v>
      </c>
    </row>
    <row r="4214" spans="1:8">
      <c r="A4214" s="80">
        <v>37469</v>
      </c>
      <c r="B4214" s="79" t="s">
        <v>82</v>
      </c>
      <c r="C4214" s="79" t="s">
        <v>68</v>
      </c>
      <c r="D4214" s="85">
        <v>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4NGI-MALIN</v>
      </c>
    </row>
    <row r="4215" spans="1:8">
      <c r="A4215" s="80">
        <v>37469</v>
      </c>
      <c r="B4215" s="79" t="s">
        <v>82</v>
      </c>
      <c r="C4215" s="79" t="s">
        <v>74</v>
      </c>
      <c r="D4215" s="85">
        <v>-5.0000000000000001E-4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4NGI-PGE/CG</v>
      </c>
    </row>
    <row r="4216" spans="1:8">
      <c r="A4216" s="80">
        <v>37469</v>
      </c>
      <c r="B4216" s="79" t="s">
        <v>82</v>
      </c>
      <c r="C4216" s="79" t="s">
        <v>46</v>
      </c>
      <c r="D4216" s="85">
        <v>0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4NGI-SOCAL</v>
      </c>
    </row>
    <row r="4217" spans="1:8">
      <c r="A4217" s="80">
        <v>37500</v>
      </c>
      <c r="B4217" s="79" t="s">
        <v>82</v>
      </c>
      <c r="C4217" s="79" t="s">
        <v>92</v>
      </c>
      <c r="D4217" s="85">
        <v>58827.794600000001</v>
      </c>
      <c r="E4217" s="85">
        <v>-5882.7794599999997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4IF-ELPO/PERMIAN</v>
      </c>
    </row>
    <row r="4218" spans="1:8">
      <c r="A4218" s="80">
        <v>37500</v>
      </c>
      <c r="B4218" s="79" t="s">
        <v>82</v>
      </c>
      <c r="C4218" s="79" t="s">
        <v>67</v>
      </c>
      <c r="D4218" s="85">
        <v>-3.0000000000000003E-4</v>
      </c>
      <c r="E4218" s="85">
        <v>2.9999999999999997E-5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4IF-NWPL_ROCKY_M</v>
      </c>
    </row>
    <row r="4219" spans="1:8">
      <c r="A4219" s="80">
        <v>37500</v>
      </c>
      <c r="B4219" s="79" t="s">
        <v>82</v>
      </c>
      <c r="C4219" s="79" t="s">
        <v>68</v>
      </c>
      <c r="D4219" s="85">
        <v>0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4NGI-MALIN</v>
      </c>
    </row>
    <row r="4220" spans="1:8">
      <c r="A4220" s="80">
        <v>37500</v>
      </c>
      <c r="B4220" s="79" t="s">
        <v>82</v>
      </c>
      <c r="C4220" s="79" t="s">
        <v>74</v>
      </c>
      <c r="D4220" s="85">
        <v>3.0000000000000003E-4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37500</v>
      </c>
      <c r="B4221" s="79" t="s">
        <v>82</v>
      </c>
      <c r="C4221" s="79" t="s">
        <v>46</v>
      </c>
      <c r="D4221" s="85">
        <v>1E-4</v>
      </c>
      <c r="E4221" s="85">
        <v>-9.9999999999999991E-6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4NGI-SOCAL</v>
      </c>
    </row>
    <row r="4222" spans="1:8">
      <c r="A4222" s="80">
        <v>37530</v>
      </c>
      <c r="B4222" s="79" t="s">
        <v>82</v>
      </c>
      <c r="C4222" s="79" t="s">
        <v>92</v>
      </c>
      <c r="D4222" s="85">
        <v>60654.288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4IF-ELPO/PERMIAN</v>
      </c>
    </row>
    <row r="4223" spans="1:8">
      <c r="A4223" s="80">
        <v>37530</v>
      </c>
      <c r="B4223" s="79" t="s">
        <v>82</v>
      </c>
      <c r="C4223" s="79" t="s">
        <v>67</v>
      </c>
      <c r="D4223" s="85">
        <v>-6.0000000000000006E-4</v>
      </c>
      <c r="E4223" s="85">
        <v>5.9999999999999995E-5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4IF-NWPL_ROCKY_M</v>
      </c>
    </row>
    <row r="4224" spans="1:8">
      <c r="A4224" s="80">
        <v>37530</v>
      </c>
      <c r="B4224" s="79" t="s">
        <v>82</v>
      </c>
      <c r="C4224" s="79" t="s">
        <v>68</v>
      </c>
      <c r="D4224" s="85">
        <v>0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4NGI-MALIN</v>
      </c>
    </row>
    <row r="4225" spans="1:8">
      <c r="A4225" s="80">
        <v>37530</v>
      </c>
      <c r="B4225" s="79" t="s">
        <v>82</v>
      </c>
      <c r="C4225" s="79" t="s">
        <v>74</v>
      </c>
      <c r="D4225" s="85">
        <v>2.0000000000000001E-4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4NGI-PGE/CG</v>
      </c>
    </row>
    <row r="4226" spans="1:8">
      <c r="A4226" s="80">
        <v>37530</v>
      </c>
      <c r="B4226" s="79" t="s">
        <v>82</v>
      </c>
      <c r="C4226" s="79" t="s">
        <v>46</v>
      </c>
      <c r="D4226" s="85">
        <v>0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4NGI-SOCAL</v>
      </c>
    </row>
    <row r="4227" spans="1:8">
      <c r="A4227" s="80">
        <v>37561</v>
      </c>
      <c r="B4227" s="79" t="s">
        <v>82</v>
      </c>
      <c r="C4227" s="79" t="s">
        <v>92</v>
      </c>
      <c r="D4227" s="85">
        <v>58554.214599999999</v>
      </c>
      <c r="E4227" s="85">
        <v>-5855.4214599999996</v>
      </c>
      <c r="F4227" s="210">
        <f t="shared" ref="F4227:F4290" si="198">IF(REF_DT&lt;=LastDay,INDEX(IntraMonth_Buckets,MATCH($A4227,IntraSumMonths,0),1),INDEX(BucketTable,MATCH($A4227,SumMonths,0),1))</f>
        <v>5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5IF-ELPO/PERMIAN</v>
      </c>
    </row>
    <row r="4228" spans="1:8">
      <c r="A4228" s="80">
        <v>37561</v>
      </c>
      <c r="B4228" s="79" t="s">
        <v>82</v>
      </c>
      <c r="C4228" s="79" t="s">
        <v>67</v>
      </c>
      <c r="D4228" s="85">
        <v>-146385.53649999999</v>
      </c>
      <c r="E4228" s="85">
        <v>14638.55365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5IF-NWPL_ROCKY_M</v>
      </c>
    </row>
    <row r="4229" spans="1:8">
      <c r="A4229" s="80">
        <v>37561</v>
      </c>
      <c r="B4229" s="79" t="s">
        <v>82</v>
      </c>
      <c r="C4229" s="79" t="s">
        <v>46</v>
      </c>
      <c r="D4229" s="85">
        <v>1E-4</v>
      </c>
      <c r="E4229" s="85">
        <v>-9.9999999999999991E-6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5NGI-SOCAL</v>
      </c>
    </row>
    <row r="4230" spans="1:8">
      <c r="A4230" s="80">
        <v>37591</v>
      </c>
      <c r="B4230" s="79" t="s">
        <v>82</v>
      </c>
      <c r="C4230" s="79" t="s">
        <v>92</v>
      </c>
      <c r="D4230" s="85">
        <v>60358.555099999998</v>
      </c>
      <c r="E4230" s="85">
        <v>-6035.8555100000003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5IF-ELPO/PERMIAN</v>
      </c>
    </row>
    <row r="4231" spans="1:8">
      <c r="A4231" s="80">
        <v>37591</v>
      </c>
      <c r="B4231" s="79" t="s">
        <v>82</v>
      </c>
      <c r="C4231" s="79" t="s">
        <v>67</v>
      </c>
      <c r="D4231" s="85">
        <v>-150896.3878</v>
      </c>
      <c r="E4231" s="85">
        <v>15089.638779999999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5IF-NWPL_ROCKY_M</v>
      </c>
    </row>
    <row r="4232" spans="1:8">
      <c r="A4232" s="80">
        <v>37591</v>
      </c>
      <c r="B4232" s="79" t="s">
        <v>82</v>
      </c>
      <c r="C4232" s="79" t="s">
        <v>46</v>
      </c>
      <c r="D4232" s="85">
        <v>0</v>
      </c>
      <c r="E4232" s="85">
        <v>0</v>
      </c>
      <c r="F4232" s="210">
        <f t="shared" si="198"/>
        <v>5</v>
      </c>
      <c r="G4232" s="79" t="str">
        <f t="shared" si="199"/>
        <v>D</v>
      </c>
      <c r="H4232" s="79" t="str">
        <f t="shared" si="200"/>
        <v>5NGI-SOCAL</v>
      </c>
    </row>
    <row r="4233" spans="1:8">
      <c r="A4233" s="80">
        <v>37987</v>
      </c>
      <c r="B4233" s="79" t="s">
        <v>82</v>
      </c>
      <c r="C4233" s="79" t="s">
        <v>74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6NGI-PGE/CG</v>
      </c>
    </row>
    <row r="4234" spans="1:8">
      <c r="A4234" s="80">
        <v>37987</v>
      </c>
      <c r="B4234" s="79" t="s">
        <v>82</v>
      </c>
      <c r="C4234" s="79" t="s">
        <v>46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6NGI-SOCAL</v>
      </c>
    </row>
    <row r="4235" spans="1:8">
      <c r="A4235" s="80">
        <v>38018</v>
      </c>
      <c r="B4235" s="79" t="s">
        <v>82</v>
      </c>
      <c r="C4235" s="79" t="s">
        <v>74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6NGI-PGE/CG</v>
      </c>
    </row>
    <row r="4236" spans="1:8">
      <c r="A4236" s="80">
        <v>38018</v>
      </c>
      <c r="B4236" s="79" t="s">
        <v>82</v>
      </c>
      <c r="C4236" s="79" t="s">
        <v>46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6NGI-SOCAL</v>
      </c>
    </row>
    <row r="4237" spans="1:8">
      <c r="A4237" s="80">
        <v>38047</v>
      </c>
      <c r="B4237" s="79" t="s">
        <v>82</v>
      </c>
      <c r="C4237" s="79" t="s">
        <v>74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6NGI-PGE/CG</v>
      </c>
    </row>
    <row r="4238" spans="1:8">
      <c r="A4238" s="80">
        <v>38047</v>
      </c>
      <c r="B4238" s="79" t="s">
        <v>82</v>
      </c>
      <c r="C4238" s="79" t="s">
        <v>46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6NGI-SOCAL</v>
      </c>
    </row>
    <row r="4239" spans="1:8">
      <c r="A4239" s="80">
        <v>38078</v>
      </c>
      <c r="B4239" s="79" t="s">
        <v>82</v>
      </c>
      <c r="C4239" s="79" t="s">
        <v>74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6NGI-PGE/CG</v>
      </c>
    </row>
    <row r="4240" spans="1:8">
      <c r="A4240" s="80">
        <v>38078</v>
      </c>
      <c r="B4240" s="79" t="s">
        <v>82</v>
      </c>
      <c r="C4240" s="79" t="s">
        <v>46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6NGI-SOCAL</v>
      </c>
    </row>
    <row r="4241" spans="1:8">
      <c r="A4241" s="80">
        <v>38108</v>
      </c>
      <c r="B4241" s="79" t="s">
        <v>82</v>
      </c>
      <c r="C4241" s="79" t="s">
        <v>74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6NGI-PGE/CG</v>
      </c>
    </row>
    <row r="4242" spans="1:8">
      <c r="A4242" s="80">
        <v>38108</v>
      </c>
      <c r="B4242" s="79" t="s">
        <v>82</v>
      </c>
      <c r="C4242" s="79" t="s">
        <v>46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6NGI-SOCAL</v>
      </c>
    </row>
    <row r="4243" spans="1:8">
      <c r="A4243" s="80">
        <v>38139</v>
      </c>
      <c r="B4243" s="79" t="s">
        <v>82</v>
      </c>
      <c r="C4243" s="79" t="s">
        <v>74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6NGI-PGE/CG</v>
      </c>
    </row>
    <row r="4244" spans="1:8">
      <c r="A4244" s="80">
        <v>38139</v>
      </c>
      <c r="B4244" s="79" t="s">
        <v>82</v>
      </c>
      <c r="C4244" s="79" t="s">
        <v>46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6NGI-SOCAL</v>
      </c>
    </row>
    <row r="4245" spans="1:8">
      <c r="A4245" s="80">
        <v>38169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6NGI-PGE/CG</v>
      </c>
    </row>
    <row r="4246" spans="1:8">
      <c r="A4246" s="80">
        <v>38169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6NGI-SOCAL</v>
      </c>
    </row>
    <row r="4247" spans="1:8">
      <c r="A4247" s="80">
        <v>38200</v>
      </c>
      <c r="B4247" s="79" t="s">
        <v>82</v>
      </c>
      <c r="C4247" s="79" t="s">
        <v>74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6NGI-PGE/CG</v>
      </c>
    </row>
    <row r="4248" spans="1:8">
      <c r="A4248" s="80">
        <v>38200</v>
      </c>
      <c r="B4248" s="79" t="s">
        <v>82</v>
      </c>
      <c r="C4248" s="79" t="s">
        <v>46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6NGI-SOCAL</v>
      </c>
    </row>
    <row r="4249" spans="1:8">
      <c r="A4249" s="80">
        <v>38231</v>
      </c>
      <c r="B4249" s="79" t="s">
        <v>82</v>
      </c>
      <c r="C4249" s="79" t="s">
        <v>74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6NGI-PGE/CG</v>
      </c>
    </row>
    <row r="4250" spans="1:8">
      <c r="A4250" s="80">
        <v>38231</v>
      </c>
      <c r="B4250" s="79" t="s">
        <v>82</v>
      </c>
      <c r="C4250" s="79" t="s">
        <v>46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6NGI-SOCAL</v>
      </c>
    </row>
    <row r="4251" spans="1:8">
      <c r="A4251" s="80">
        <v>38261</v>
      </c>
      <c r="B4251" s="79" t="s">
        <v>82</v>
      </c>
      <c r="C4251" s="79" t="s">
        <v>74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6NGI-PGE/CG</v>
      </c>
    </row>
    <row r="4252" spans="1:8">
      <c r="A4252" s="80">
        <v>38261</v>
      </c>
      <c r="B4252" s="79" t="s">
        <v>82</v>
      </c>
      <c r="C4252" s="79" t="s">
        <v>46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6NGI-SOCAL</v>
      </c>
    </row>
    <row r="4253" spans="1:8">
      <c r="A4253" s="80">
        <v>38292</v>
      </c>
      <c r="B4253" s="79" t="s">
        <v>82</v>
      </c>
      <c r="C4253" s="79" t="s">
        <v>74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6NGI-PGE/CG</v>
      </c>
    </row>
    <row r="4254" spans="1:8">
      <c r="A4254" s="80">
        <v>38292</v>
      </c>
      <c r="B4254" s="79" t="s">
        <v>82</v>
      </c>
      <c r="C4254" s="79" t="s">
        <v>46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6NGI-SOCAL</v>
      </c>
    </row>
    <row r="4255" spans="1:8">
      <c r="A4255" s="80">
        <v>38322</v>
      </c>
      <c r="B4255" s="79" t="s">
        <v>82</v>
      </c>
      <c r="C4255" s="79" t="s">
        <v>74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6NGI-PGE/CG</v>
      </c>
    </row>
    <row r="4256" spans="1:8">
      <c r="A4256" s="80">
        <v>38322</v>
      </c>
      <c r="B4256" s="79" t="s">
        <v>82</v>
      </c>
      <c r="C4256" s="79" t="s">
        <v>46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6NGI-SOCAL</v>
      </c>
    </row>
    <row r="4257" spans="1:8">
      <c r="A4257" s="80">
        <v>38353</v>
      </c>
      <c r="B4257" s="79" t="s">
        <v>82</v>
      </c>
      <c r="C4257" s="79" t="s">
        <v>74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6NGI-PGE/CG</v>
      </c>
    </row>
    <row r="4258" spans="1:8">
      <c r="A4258" s="80">
        <v>38353</v>
      </c>
      <c r="B4258" s="79" t="s">
        <v>82</v>
      </c>
      <c r="C4258" s="79" t="s">
        <v>46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6NGI-SOCAL</v>
      </c>
    </row>
    <row r="4259" spans="1:8">
      <c r="A4259" s="80">
        <v>38384</v>
      </c>
      <c r="B4259" s="79" t="s">
        <v>82</v>
      </c>
      <c r="C4259" s="79" t="s">
        <v>74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6NGI-PGE/CG</v>
      </c>
    </row>
    <row r="4260" spans="1:8">
      <c r="A4260" s="80">
        <v>38384</v>
      </c>
      <c r="B4260" s="79" t="s">
        <v>82</v>
      </c>
      <c r="C4260" s="79" t="s">
        <v>46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6NGI-SOCAL</v>
      </c>
    </row>
    <row r="4261" spans="1:8">
      <c r="A4261" s="80">
        <v>38412</v>
      </c>
      <c r="B4261" s="79" t="s">
        <v>82</v>
      </c>
      <c r="C4261" s="79" t="s">
        <v>74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6NGI-PGE/CG</v>
      </c>
    </row>
    <row r="4262" spans="1:8">
      <c r="A4262" s="80">
        <v>38412</v>
      </c>
      <c r="B4262" s="79" t="s">
        <v>82</v>
      </c>
      <c r="C4262" s="79" t="s">
        <v>46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6NGI-SOCAL</v>
      </c>
    </row>
    <row r="4263" spans="1:8">
      <c r="A4263" s="80">
        <v>38443</v>
      </c>
      <c r="B4263" s="79" t="s">
        <v>82</v>
      </c>
      <c r="C4263" s="79" t="s">
        <v>74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6NGI-PGE/CG</v>
      </c>
    </row>
    <row r="4264" spans="1:8">
      <c r="A4264" s="80">
        <v>38443</v>
      </c>
      <c r="B4264" s="79" t="s">
        <v>82</v>
      </c>
      <c r="C4264" s="79" t="s">
        <v>46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6NGI-SOCAL</v>
      </c>
    </row>
    <row r="4265" spans="1:8">
      <c r="A4265" s="80">
        <v>38473</v>
      </c>
      <c r="B4265" s="79" t="s">
        <v>82</v>
      </c>
      <c r="C4265" s="79" t="s">
        <v>74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6NGI-PGE/CG</v>
      </c>
    </row>
    <row r="4266" spans="1:8">
      <c r="A4266" s="80">
        <v>38473</v>
      </c>
      <c r="B4266" s="79" t="s">
        <v>82</v>
      </c>
      <c r="C4266" s="79" t="s">
        <v>46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6NGI-SOCAL</v>
      </c>
    </row>
    <row r="4267" spans="1:8">
      <c r="A4267" s="80">
        <v>38504</v>
      </c>
      <c r="B4267" s="79" t="s">
        <v>82</v>
      </c>
      <c r="C4267" s="79" t="s">
        <v>74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6NGI-PGE/CG</v>
      </c>
    </row>
    <row r="4268" spans="1:8">
      <c r="A4268" s="80">
        <v>38504</v>
      </c>
      <c r="B4268" s="79" t="s">
        <v>82</v>
      </c>
      <c r="C4268" s="79" t="s">
        <v>46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6NGI-SOCAL</v>
      </c>
    </row>
    <row r="4269" spans="1:8">
      <c r="A4269" s="80">
        <v>38534</v>
      </c>
      <c r="B4269" s="79" t="s">
        <v>82</v>
      </c>
      <c r="C4269" s="79" t="s">
        <v>74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6NGI-PGE/CG</v>
      </c>
    </row>
    <row r="4270" spans="1:8">
      <c r="A4270" s="80">
        <v>38534</v>
      </c>
      <c r="B4270" s="79" t="s">
        <v>82</v>
      </c>
      <c r="C4270" s="79" t="s">
        <v>46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6NGI-SOCAL</v>
      </c>
    </row>
    <row r="4271" spans="1:8">
      <c r="A4271" s="80">
        <v>38565</v>
      </c>
      <c r="B4271" s="79" t="s">
        <v>82</v>
      </c>
      <c r="C4271" s="79" t="s">
        <v>74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6NGI-PGE/CG</v>
      </c>
    </row>
    <row r="4272" spans="1:8">
      <c r="A4272" s="80">
        <v>38565</v>
      </c>
      <c r="B4272" s="79" t="s">
        <v>82</v>
      </c>
      <c r="C4272" s="79" t="s">
        <v>46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6NGI-SOCAL</v>
      </c>
    </row>
    <row r="4273" spans="1:8">
      <c r="A4273" s="80">
        <v>38596</v>
      </c>
      <c r="B4273" s="79" t="s">
        <v>82</v>
      </c>
      <c r="C4273" s="79" t="s">
        <v>74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6NGI-PGE/CG</v>
      </c>
    </row>
    <row r="4274" spans="1:8">
      <c r="A4274" s="80">
        <v>38596</v>
      </c>
      <c r="B4274" s="79" t="s">
        <v>82</v>
      </c>
      <c r="C4274" s="79" t="s">
        <v>46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6NGI-SOCAL</v>
      </c>
    </row>
    <row r="4275" spans="1:8">
      <c r="A4275" s="80">
        <v>38626</v>
      </c>
      <c r="B4275" s="79" t="s">
        <v>82</v>
      </c>
      <c r="C4275" s="79" t="s">
        <v>74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6NGI-PGE/CG</v>
      </c>
    </row>
    <row r="4276" spans="1:8">
      <c r="A4276" s="80">
        <v>38626</v>
      </c>
      <c r="B4276" s="79" t="s">
        <v>82</v>
      </c>
      <c r="C4276" s="79" t="s">
        <v>46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6NGI-SOCAL</v>
      </c>
    </row>
    <row r="4277" spans="1:8">
      <c r="A4277" s="80">
        <v>38657</v>
      </c>
      <c r="B4277" s="79" t="s">
        <v>82</v>
      </c>
      <c r="C4277" s="79" t="s">
        <v>74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6NGI-PGE/CG</v>
      </c>
    </row>
    <row r="4278" spans="1:8">
      <c r="A4278" s="80">
        <v>38657</v>
      </c>
      <c r="B4278" s="79" t="s">
        <v>82</v>
      </c>
      <c r="C4278" s="79" t="s">
        <v>46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6NGI-SOCAL</v>
      </c>
    </row>
    <row r="4279" spans="1:8">
      <c r="A4279" s="80">
        <v>38687</v>
      </c>
      <c r="B4279" s="79" t="s">
        <v>82</v>
      </c>
      <c r="C4279" s="79" t="s">
        <v>74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6NGI-PGE/CG</v>
      </c>
    </row>
    <row r="4280" spans="1:8">
      <c r="A4280" s="80">
        <v>38687</v>
      </c>
      <c r="B4280" s="79" t="s">
        <v>82</v>
      </c>
      <c r="C4280" s="79" t="s">
        <v>46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6NGI-SOCAL</v>
      </c>
    </row>
    <row r="4281" spans="1:8">
      <c r="A4281" s="80">
        <v>37190</v>
      </c>
      <c r="B4281" s="79" t="s">
        <v>163</v>
      </c>
      <c r="C4281" s="79" t="s">
        <v>123</v>
      </c>
      <c r="D4281" s="85">
        <v>0</v>
      </c>
      <c r="E4281" s="85">
        <v>0</v>
      </c>
      <c r="F4281" s="210">
        <f t="shared" si="198"/>
        <v>1</v>
      </c>
      <c r="G4281" s="79" t="str">
        <f t="shared" si="199"/>
        <v>M</v>
      </c>
      <c r="H4281" s="79" t="str">
        <f t="shared" si="200"/>
        <v>1GDP-CAL BORDER</v>
      </c>
    </row>
    <row r="4282" spans="1:8">
      <c r="A4282" s="80">
        <v>37190</v>
      </c>
      <c r="B4282" s="79" t="s">
        <v>163</v>
      </c>
      <c r="C4282" s="79" t="s">
        <v>137</v>
      </c>
      <c r="D4282" s="85">
        <v>0</v>
      </c>
      <c r="E4282" s="85">
        <v>0</v>
      </c>
      <c r="F4282" s="210">
        <f t="shared" si="198"/>
        <v>1</v>
      </c>
      <c r="G4282" s="79" t="str">
        <f t="shared" si="199"/>
        <v>M</v>
      </c>
      <c r="H4282" s="79" t="str">
        <f t="shared" si="200"/>
        <v>1GDP-ELPO/SANJUA</v>
      </c>
    </row>
    <row r="4283" spans="1:8">
      <c r="A4283" s="80">
        <v>37190</v>
      </c>
      <c r="B4283" s="79" t="s">
        <v>163</v>
      </c>
      <c r="C4283" s="79" t="s">
        <v>177</v>
      </c>
      <c r="D4283" s="85">
        <v>0</v>
      </c>
      <c r="E4283" s="85">
        <v>0</v>
      </c>
      <c r="F4283" s="210">
        <f t="shared" si="198"/>
        <v>1</v>
      </c>
      <c r="G4283" s="79" t="str">
        <f t="shared" si="199"/>
        <v>M</v>
      </c>
      <c r="H4283" s="79" t="str">
        <f t="shared" si="200"/>
        <v>1GDP-HEHUB</v>
      </c>
    </row>
    <row r="4284" spans="1:8">
      <c r="A4284" s="80">
        <v>37191</v>
      </c>
      <c r="B4284" s="79" t="s">
        <v>163</v>
      </c>
      <c r="C4284" s="79" t="s">
        <v>123</v>
      </c>
      <c r="D4284" s="85">
        <v>0</v>
      </c>
      <c r="E4284" s="85">
        <v>0</v>
      </c>
      <c r="F4284" s="210">
        <f t="shared" si="198"/>
        <v>1</v>
      </c>
      <c r="G4284" s="79" t="str">
        <f t="shared" si="199"/>
        <v>M</v>
      </c>
      <c r="H4284" s="79" t="str">
        <f t="shared" si="200"/>
        <v>1GDP-CAL BORDER</v>
      </c>
    </row>
    <row r="4285" spans="1:8">
      <c r="A4285" s="80">
        <v>37191</v>
      </c>
      <c r="B4285" s="79" t="s">
        <v>163</v>
      </c>
      <c r="C4285" s="79" t="s">
        <v>137</v>
      </c>
      <c r="D4285" s="85">
        <v>5000</v>
      </c>
      <c r="E4285" s="85">
        <v>5000</v>
      </c>
      <c r="F4285" s="210">
        <f t="shared" si="198"/>
        <v>1</v>
      </c>
      <c r="G4285" s="79" t="str">
        <f t="shared" si="199"/>
        <v>M</v>
      </c>
      <c r="H4285" s="79" t="str">
        <f t="shared" si="200"/>
        <v>1GDP-ELPO/SANJUA</v>
      </c>
    </row>
    <row r="4286" spans="1:8">
      <c r="A4286" s="80">
        <v>37191</v>
      </c>
      <c r="B4286" s="79" t="s">
        <v>163</v>
      </c>
      <c r="C4286" s="79" t="s">
        <v>177</v>
      </c>
      <c r="D4286" s="85">
        <v>0</v>
      </c>
      <c r="E4286" s="85">
        <v>0</v>
      </c>
      <c r="F4286" s="210">
        <f t="shared" si="198"/>
        <v>1</v>
      </c>
      <c r="G4286" s="79" t="str">
        <f t="shared" si="199"/>
        <v>M</v>
      </c>
      <c r="H4286" s="79" t="str">
        <f t="shared" si="200"/>
        <v>1GDP-HEHUB</v>
      </c>
    </row>
    <row r="4287" spans="1:8">
      <c r="A4287" s="80">
        <v>37192</v>
      </c>
      <c r="B4287" s="79" t="s">
        <v>163</v>
      </c>
      <c r="C4287" s="79" t="s">
        <v>123</v>
      </c>
      <c r="D4287" s="85">
        <v>0</v>
      </c>
      <c r="E4287" s="85">
        <v>0</v>
      </c>
      <c r="F4287" s="210">
        <f t="shared" si="198"/>
        <v>1</v>
      </c>
      <c r="G4287" s="79" t="str">
        <f t="shared" si="199"/>
        <v>M</v>
      </c>
      <c r="H4287" s="79" t="str">
        <f t="shared" si="200"/>
        <v>1GDP-CAL BORDER</v>
      </c>
    </row>
    <row r="4288" spans="1:8">
      <c r="A4288" s="80">
        <v>37192</v>
      </c>
      <c r="B4288" s="79" t="s">
        <v>163</v>
      </c>
      <c r="C4288" s="79" t="s">
        <v>137</v>
      </c>
      <c r="D4288" s="85">
        <v>5000</v>
      </c>
      <c r="E4288" s="85">
        <v>5000</v>
      </c>
      <c r="F4288" s="210">
        <f t="shared" si="198"/>
        <v>1</v>
      </c>
      <c r="G4288" s="79" t="str">
        <f t="shared" si="199"/>
        <v>M</v>
      </c>
      <c r="H4288" s="79" t="str">
        <f t="shared" si="200"/>
        <v>1GDP-ELPO/SANJUA</v>
      </c>
    </row>
    <row r="4289" spans="1:8">
      <c r="A4289" s="80">
        <v>37192</v>
      </c>
      <c r="B4289" s="79" t="s">
        <v>163</v>
      </c>
      <c r="C4289" s="79" t="s">
        <v>177</v>
      </c>
      <c r="D4289" s="85">
        <v>0</v>
      </c>
      <c r="E4289" s="85">
        <v>0</v>
      </c>
      <c r="F4289" s="210">
        <f t="shared" si="198"/>
        <v>1</v>
      </c>
      <c r="G4289" s="79" t="str">
        <f t="shared" si="199"/>
        <v>M</v>
      </c>
      <c r="H4289" s="79" t="str">
        <f t="shared" si="200"/>
        <v>1GDP-HEHUB</v>
      </c>
    </row>
    <row r="4290" spans="1:8">
      <c r="A4290" s="80">
        <v>37193</v>
      </c>
      <c r="B4290" s="79" t="s">
        <v>163</v>
      </c>
      <c r="C4290" s="79" t="s">
        <v>123</v>
      </c>
      <c r="D4290" s="85">
        <v>0</v>
      </c>
      <c r="E4290" s="85">
        <v>0</v>
      </c>
      <c r="F4290" s="210">
        <f t="shared" si="198"/>
        <v>1</v>
      </c>
      <c r="G4290" s="79" t="str">
        <f t="shared" si="199"/>
        <v>M</v>
      </c>
      <c r="H4290" s="79" t="str">
        <f t="shared" si="200"/>
        <v>1GDP-CAL BORDER</v>
      </c>
    </row>
    <row r="4291" spans="1:8">
      <c r="A4291" s="80">
        <v>37193</v>
      </c>
      <c r="B4291" s="79" t="s">
        <v>163</v>
      </c>
      <c r="C4291" s="79" t="s">
        <v>137</v>
      </c>
      <c r="D4291" s="85">
        <v>5000</v>
      </c>
      <c r="E4291" s="85">
        <v>5000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M</v>
      </c>
      <c r="H4291" s="79" t="str">
        <f t="shared" ref="H4291:H4354" si="203">$F4291&amp;$C4291</f>
        <v>1GDP-ELPO/SANJUA</v>
      </c>
    </row>
    <row r="4292" spans="1:8">
      <c r="A4292" s="80">
        <v>37193</v>
      </c>
      <c r="B4292" s="79" t="s">
        <v>163</v>
      </c>
      <c r="C4292" s="79" t="s">
        <v>177</v>
      </c>
      <c r="D4292" s="85">
        <v>0</v>
      </c>
      <c r="E4292" s="85">
        <v>0</v>
      </c>
      <c r="F4292" s="210">
        <f t="shared" si="201"/>
        <v>1</v>
      </c>
      <c r="G4292" s="79" t="str">
        <f t="shared" si="202"/>
        <v>M</v>
      </c>
      <c r="H4292" s="79" t="str">
        <f t="shared" si="203"/>
        <v>1GDP-HEHUB</v>
      </c>
    </row>
    <row r="4293" spans="1:8">
      <c r="A4293" s="80">
        <v>37194</v>
      </c>
      <c r="B4293" s="79" t="s">
        <v>163</v>
      </c>
      <c r="C4293" s="79" t="s">
        <v>123</v>
      </c>
      <c r="D4293" s="85">
        <v>0</v>
      </c>
      <c r="E4293" s="85">
        <v>0</v>
      </c>
      <c r="F4293" s="210">
        <f t="shared" si="201"/>
        <v>1</v>
      </c>
      <c r="G4293" s="79" t="str">
        <f t="shared" si="202"/>
        <v>M</v>
      </c>
      <c r="H4293" s="79" t="str">
        <f t="shared" si="203"/>
        <v>1GDP-CAL BORDER</v>
      </c>
    </row>
    <row r="4294" spans="1:8">
      <c r="A4294" s="80">
        <v>37194</v>
      </c>
      <c r="B4294" s="79" t="s">
        <v>163</v>
      </c>
      <c r="C4294" s="79" t="s">
        <v>137</v>
      </c>
      <c r="D4294" s="85">
        <v>5000</v>
      </c>
      <c r="E4294" s="85">
        <v>5000</v>
      </c>
      <c r="F4294" s="210">
        <f t="shared" si="201"/>
        <v>1</v>
      </c>
      <c r="G4294" s="79" t="str">
        <f t="shared" si="202"/>
        <v>M</v>
      </c>
      <c r="H4294" s="79" t="str">
        <f t="shared" si="203"/>
        <v>1GDP-ELPO/SANJUA</v>
      </c>
    </row>
    <row r="4295" spans="1:8">
      <c r="A4295" s="80">
        <v>37194</v>
      </c>
      <c r="B4295" s="79" t="s">
        <v>163</v>
      </c>
      <c r="C4295" s="79" t="s">
        <v>177</v>
      </c>
      <c r="D4295" s="85">
        <v>0</v>
      </c>
      <c r="E4295" s="85">
        <v>0</v>
      </c>
      <c r="F4295" s="210">
        <f t="shared" si="201"/>
        <v>1</v>
      </c>
      <c r="G4295" s="79" t="str">
        <f t="shared" si="202"/>
        <v>M</v>
      </c>
      <c r="H4295" s="79" t="str">
        <f t="shared" si="203"/>
        <v>1GDP-HEHUB</v>
      </c>
    </row>
    <row r="4296" spans="1:8">
      <c r="A4296" s="80">
        <v>37195</v>
      </c>
      <c r="B4296" s="79" t="s">
        <v>163</v>
      </c>
      <c r="C4296" s="79" t="s">
        <v>123</v>
      </c>
      <c r="D4296" s="85">
        <v>0</v>
      </c>
      <c r="E4296" s="85">
        <v>0</v>
      </c>
      <c r="F4296" s="210">
        <f t="shared" si="201"/>
        <v>1</v>
      </c>
      <c r="G4296" s="79" t="str">
        <f t="shared" si="202"/>
        <v>M</v>
      </c>
      <c r="H4296" s="79" t="str">
        <f t="shared" si="203"/>
        <v>1GDP-CAL BORDER</v>
      </c>
    </row>
    <row r="4297" spans="1:8">
      <c r="A4297" s="80">
        <v>37195</v>
      </c>
      <c r="B4297" s="79" t="s">
        <v>163</v>
      </c>
      <c r="C4297" s="79" t="s">
        <v>137</v>
      </c>
      <c r="D4297" s="85">
        <v>5000</v>
      </c>
      <c r="E4297" s="85">
        <v>5000</v>
      </c>
      <c r="F4297" s="210">
        <f t="shared" si="201"/>
        <v>1</v>
      </c>
      <c r="G4297" s="79" t="str">
        <f t="shared" si="202"/>
        <v>M</v>
      </c>
      <c r="H4297" s="79" t="str">
        <f t="shared" si="203"/>
        <v>1GDP-ELPO/SANJUA</v>
      </c>
    </row>
    <row r="4298" spans="1:8">
      <c r="A4298" s="80">
        <v>37195</v>
      </c>
      <c r="B4298" s="79" t="s">
        <v>163</v>
      </c>
      <c r="C4298" s="79" t="s">
        <v>177</v>
      </c>
      <c r="D4298" s="85">
        <v>0</v>
      </c>
      <c r="E4298" s="85">
        <v>0</v>
      </c>
      <c r="F4298" s="210">
        <f t="shared" si="201"/>
        <v>1</v>
      </c>
      <c r="G4298" s="79" t="str">
        <f t="shared" si="202"/>
        <v>M</v>
      </c>
      <c r="H4298" s="79" t="str">
        <f t="shared" si="203"/>
        <v>1GDP-HEHUB</v>
      </c>
    </row>
    <row r="4299" spans="1:8">
      <c r="A4299" s="80">
        <v>37210</v>
      </c>
      <c r="B4299" s="79" t="s">
        <v>70</v>
      </c>
      <c r="C4299" s="79" t="s">
        <v>71</v>
      </c>
      <c r="D4299" s="85">
        <v>-50704</v>
      </c>
      <c r="E4299" s="85">
        <v>0</v>
      </c>
      <c r="F4299" s="210">
        <f t="shared" si="201"/>
        <v>2</v>
      </c>
      <c r="G4299" s="79" t="str">
        <f t="shared" si="202"/>
        <v>D</v>
      </c>
      <c r="H4299" s="79" t="str">
        <f t="shared" si="203"/>
        <v>2CGPR-KINGSGATE</v>
      </c>
    </row>
    <row r="4300" spans="1:8">
      <c r="A4300" s="80">
        <v>37210</v>
      </c>
      <c r="B4300" s="79" t="s">
        <v>70</v>
      </c>
      <c r="C4300" s="79" t="s">
        <v>72</v>
      </c>
      <c r="D4300" s="85">
        <v>-237399</v>
      </c>
      <c r="E4300" s="85">
        <v>0</v>
      </c>
      <c r="F4300" s="210">
        <f t="shared" si="201"/>
        <v>2</v>
      </c>
      <c r="G4300" s="79" t="str">
        <f t="shared" si="202"/>
        <v>D</v>
      </c>
      <c r="H4300" s="79" t="str">
        <f t="shared" si="203"/>
        <v>2IF-ELPO/SJ</v>
      </c>
    </row>
    <row r="4301" spans="1:8">
      <c r="A4301" s="80">
        <v>37210</v>
      </c>
      <c r="B4301" s="79" t="s">
        <v>70</v>
      </c>
      <c r="C4301" s="79" t="s">
        <v>67</v>
      </c>
      <c r="D4301" s="85">
        <v>-838643</v>
      </c>
      <c r="E4301" s="85">
        <v>0</v>
      </c>
      <c r="F4301" s="210">
        <f t="shared" si="201"/>
        <v>2</v>
      </c>
      <c r="G4301" s="79" t="str">
        <f t="shared" si="202"/>
        <v>D</v>
      </c>
      <c r="H4301" s="79" t="str">
        <f t="shared" si="203"/>
        <v>2IF-NWPL_ROCKY_M</v>
      </c>
    </row>
    <row r="4302" spans="1:8">
      <c r="A4302" s="80">
        <v>37210</v>
      </c>
      <c r="B4302" s="79" t="s">
        <v>70</v>
      </c>
      <c r="C4302" s="79" t="s">
        <v>73</v>
      </c>
      <c r="D4302" s="85">
        <v>241731</v>
      </c>
      <c r="E4302" s="85">
        <v>0</v>
      </c>
      <c r="F4302" s="210">
        <f t="shared" si="201"/>
        <v>2</v>
      </c>
      <c r="G4302" s="79" t="str">
        <f t="shared" si="202"/>
        <v>D</v>
      </c>
      <c r="H4302" s="79" t="str">
        <f t="shared" si="203"/>
        <v>2IF-WAHA-TX</v>
      </c>
    </row>
    <row r="4303" spans="1:8">
      <c r="A4303" s="80">
        <v>37210</v>
      </c>
      <c r="B4303" s="79" t="s">
        <v>70</v>
      </c>
      <c r="C4303" s="79" t="s">
        <v>68</v>
      </c>
      <c r="D4303" s="85">
        <v>52897</v>
      </c>
      <c r="E4303" s="85">
        <v>0</v>
      </c>
      <c r="F4303" s="210">
        <f t="shared" si="201"/>
        <v>2</v>
      </c>
      <c r="G4303" s="79" t="str">
        <f t="shared" si="202"/>
        <v>D</v>
      </c>
      <c r="H4303" s="79" t="str">
        <f t="shared" si="203"/>
        <v>2NGI-MALIN</v>
      </c>
    </row>
    <row r="4304" spans="1:8">
      <c r="A4304" s="80">
        <v>37210</v>
      </c>
      <c r="B4304" s="79" t="s">
        <v>70</v>
      </c>
      <c r="C4304" s="79" t="s">
        <v>74</v>
      </c>
      <c r="D4304" s="85">
        <v>2574625</v>
      </c>
      <c r="E4304" s="85">
        <v>0</v>
      </c>
      <c r="F4304" s="210">
        <f t="shared" si="201"/>
        <v>2</v>
      </c>
      <c r="G4304" s="79" t="str">
        <f t="shared" si="202"/>
        <v>D</v>
      </c>
      <c r="H4304" s="79" t="str">
        <f t="shared" si="203"/>
        <v>2NGI-PGE/CG</v>
      </c>
    </row>
    <row r="4305" spans="1:8">
      <c r="A4305" s="80">
        <v>37210</v>
      </c>
      <c r="B4305" s="79" t="s">
        <v>70</v>
      </c>
      <c r="C4305" s="79" t="s">
        <v>75</v>
      </c>
      <c r="D4305" s="85">
        <v>-2595953</v>
      </c>
      <c r="E4305" s="85">
        <v>0</v>
      </c>
      <c r="F4305" s="210">
        <f t="shared" si="201"/>
        <v>2</v>
      </c>
      <c r="G4305" s="79" t="str">
        <f t="shared" si="202"/>
        <v>D</v>
      </c>
      <c r="H4305" s="79" t="str">
        <f t="shared" si="203"/>
        <v>2NGI-SOBDR-PG&amp;E</v>
      </c>
    </row>
    <row r="4306" spans="1:8">
      <c r="A4306" s="80">
        <v>37210</v>
      </c>
      <c r="B4306" s="79" t="s">
        <v>70</v>
      </c>
      <c r="C4306" s="79" t="s">
        <v>46</v>
      </c>
      <c r="D4306" s="85">
        <v>805146</v>
      </c>
      <c r="E4306" s="85">
        <v>0</v>
      </c>
      <c r="F4306" s="210">
        <f t="shared" si="201"/>
        <v>2</v>
      </c>
      <c r="G4306" s="79" t="str">
        <f t="shared" si="202"/>
        <v>D</v>
      </c>
      <c r="H4306" s="79" t="str">
        <f t="shared" si="203"/>
        <v>2NGI-SOCAL</v>
      </c>
    </row>
    <row r="4307" spans="1:8">
      <c r="A4307" s="80">
        <v>37210</v>
      </c>
      <c r="B4307" s="79" t="s">
        <v>70</v>
      </c>
      <c r="C4307" s="79" t="s">
        <v>76</v>
      </c>
      <c r="D4307" s="85">
        <v>3593324</v>
      </c>
      <c r="E4307" s="85">
        <v>0</v>
      </c>
      <c r="F4307" s="210">
        <f t="shared" si="201"/>
        <v>2</v>
      </c>
      <c r="G4307" s="79" t="str">
        <f t="shared" si="202"/>
        <v>D</v>
      </c>
      <c r="H4307" s="79" t="str">
        <f t="shared" si="203"/>
        <v>2WY/MKTZONE</v>
      </c>
    </row>
    <row r="4308" spans="1:8">
      <c r="A4308" s="80">
        <v>37210</v>
      </c>
      <c r="B4308" s="79" t="s">
        <v>70</v>
      </c>
      <c r="C4308" s="79" t="s">
        <v>77</v>
      </c>
      <c r="D4308" s="85">
        <v>-3593217</v>
      </c>
      <c r="E4308" s="85">
        <v>0</v>
      </c>
      <c r="F4308" s="210">
        <f t="shared" si="201"/>
        <v>2</v>
      </c>
      <c r="G4308" s="79" t="str">
        <f t="shared" si="202"/>
        <v>D</v>
      </c>
      <c r="H4308" s="79" t="str">
        <f t="shared" si="203"/>
        <v>2WY/WELLHEAD</v>
      </c>
    </row>
    <row r="4309" spans="1:8">
      <c r="A4309" s="80">
        <v>37240</v>
      </c>
      <c r="B4309" s="79" t="s">
        <v>70</v>
      </c>
      <c r="C4309" s="79" t="s">
        <v>72</v>
      </c>
      <c r="D4309" s="85">
        <v>-201278</v>
      </c>
      <c r="E4309" s="85">
        <v>0</v>
      </c>
      <c r="F4309" s="210">
        <f t="shared" si="201"/>
        <v>3</v>
      </c>
      <c r="G4309" s="79" t="str">
        <f t="shared" si="202"/>
        <v>D</v>
      </c>
      <c r="H4309" s="79" t="str">
        <f t="shared" si="203"/>
        <v>3IF-ELPO/SJ</v>
      </c>
    </row>
    <row r="4310" spans="1:8">
      <c r="A4310" s="80">
        <v>37240</v>
      </c>
      <c r="B4310" s="79" t="s">
        <v>70</v>
      </c>
      <c r="C4310" s="79" t="s">
        <v>67</v>
      </c>
      <c r="D4310" s="85">
        <v>-825039</v>
      </c>
      <c r="E4310" s="85">
        <v>0</v>
      </c>
      <c r="F4310" s="210">
        <f t="shared" si="201"/>
        <v>3</v>
      </c>
      <c r="G4310" s="79" t="str">
        <f t="shared" si="202"/>
        <v>D</v>
      </c>
      <c r="H4310" s="79" t="str">
        <f t="shared" si="203"/>
        <v>3IF-NWPL_ROCKY_M</v>
      </c>
    </row>
    <row r="4311" spans="1:8">
      <c r="A4311" s="80">
        <v>37240</v>
      </c>
      <c r="B4311" s="79" t="s">
        <v>70</v>
      </c>
      <c r="C4311" s="79" t="s">
        <v>73</v>
      </c>
      <c r="D4311" s="85">
        <v>202263</v>
      </c>
      <c r="E4311" s="85">
        <v>0</v>
      </c>
      <c r="F4311" s="210">
        <f t="shared" si="201"/>
        <v>3</v>
      </c>
      <c r="G4311" s="79" t="str">
        <f t="shared" si="202"/>
        <v>D</v>
      </c>
      <c r="H4311" s="79" t="str">
        <f t="shared" si="203"/>
        <v>3IF-WAHA-TX</v>
      </c>
    </row>
    <row r="4312" spans="1:8">
      <c r="A4312" s="80">
        <v>37240</v>
      </c>
      <c r="B4312" s="79" t="s">
        <v>70</v>
      </c>
      <c r="C4312" s="79" t="s">
        <v>74</v>
      </c>
      <c r="D4312" s="85">
        <v>2482188</v>
      </c>
      <c r="E4312" s="85">
        <v>0</v>
      </c>
      <c r="F4312" s="210">
        <f t="shared" si="201"/>
        <v>3</v>
      </c>
      <c r="G4312" s="79" t="str">
        <f t="shared" si="202"/>
        <v>D</v>
      </c>
      <c r="H4312" s="79" t="str">
        <f t="shared" si="203"/>
        <v>3NGI-PGE/CG</v>
      </c>
    </row>
    <row r="4313" spans="1:8">
      <c r="A4313" s="80">
        <v>37240</v>
      </c>
      <c r="B4313" s="79" t="s">
        <v>70</v>
      </c>
      <c r="C4313" s="79" t="s">
        <v>75</v>
      </c>
      <c r="D4313" s="85">
        <v>-2495668</v>
      </c>
      <c r="E4313" s="85">
        <v>0</v>
      </c>
      <c r="F4313" s="210">
        <f t="shared" si="201"/>
        <v>3</v>
      </c>
      <c r="G4313" s="79" t="str">
        <f t="shared" si="202"/>
        <v>D</v>
      </c>
      <c r="H4313" s="79" t="str">
        <f t="shared" si="203"/>
        <v>3NGI-SOBDR-PG&amp;E</v>
      </c>
    </row>
    <row r="4314" spans="1:8">
      <c r="A4314" s="80">
        <v>37240</v>
      </c>
      <c r="B4314" s="79" t="s">
        <v>70</v>
      </c>
      <c r="C4314" s="79" t="s">
        <v>46</v>
      </c>
      <c r="D4314" s="85">
        <v>793669</v>
      </c>
      <c r="E4314" s="85">
        <v>0</v>
      </c>
      <c r="F4314" s="210">
        <f t="shared" si="201"/>
        <v>3</v>
      </c>
      <c r="G4314" s="79" t="str">
        <f t="shared" si="202"/>
        <v>D</v>
      </c>
      <c r="H4314" s="79" t="str">
        <f t="shared" si="203"/>
        <v>3NGI-SOCAL</v>
      </c>
    </row>
    <row r="4315" spans="1:8">
      <c r="A4315" s="80">
        <v>37240</v>
      </c>
      <c r="B4315" s="79" t="s">
        <v>70</v>
      </c>
      <c r="C4315" s="79" t="s">
        <v>76</v>
      </c>
      <c r="D4315" s="85">
        <v>3695205</v>
      </c>
      <c r="E4315" s="85">
        <v>0</v>
      </c>
      <c r="F4315" s="210">
        <f t="shared" si="201"/>
        <v>3</v>
      </c>
      <c r="G4315" s="79" t="str">
        <f t="shared" si="202"/>
        <v>D</v>
      </c>
      <c r="H4315" s="79" t="str">
        <f t="shared" si="203"/>
        <v>3WY/MKTZONE</v>
      </c>
    </row>
    <row r="4316" spans="1:8">
      <c r="A4316" s="80">
        <v>37240</v>
      </c>
      <c r="B4316" s="79" t="s">
        <v>70</v>
      </c>
      <c r="C4316" s="79" t="s">
        <v>77</v>
      </c>
      <c r="D4316" s="85">
        <v>-3694257</v>
      </c>
      <c r="E4316" s="85">
        <v>0</v>
      </c>
      <c r="F4316" s="210">
        <f t="shared" si="201"/>
        <v>3</v>
      </c>
      <c r="G4316" s="79" t="str">
        <f t="shared" si="202"/>
        <v>D</v>
      </c>
      <c r="H4316" s="79" t="str">
        <f t="shared" si="203"/>
        <v>3WY/WELLHEAD</v>
      </c>
    </row>
    <row r="4317" spans="1:8">
      <c r="A4317" s="80">
        <v>37271</v>
      </c>
      <c r="B4317" s="79" t="s">
        <v>70</v>
      </c>
      <c r="C4317" s="79" t="s">
        <v>71</v>
      </c>
      <c r="D4317" s="85">
        <v>-4170</v>
      </c>
      <c r="E4317" s="85">
        <v>0</v>
      </c>
      <c r="F4317" s="210">
        <f t="shared" si="201"/>
        <v>3</v>
      </c>
      <c r="G4317" s="79" t="str">
        <f t="shared" si="202"/>
        <v>D</v>
      </c>
      <c r="H4317" s="79" t="str">
        <f t="shared" si="203"/>
        <v>3CGPR-KINGSGATE</v>
      </c>
    </row>
    <row r="4318" spans="1:8">
      <c r="A4318" s="80">
        <v>37271</v>
      </c>
      <c r="B4318" s="79" t="s">
        <v>70</v>
      </c>
      <c r="C4318" s="79" t="s">
        <v>72</v>
      </c>
      <c r="D4318" s="85">
        <v>-195575</v>
      </c>
      <c r="E4318" s="85">
        <v>0</v>
      </c>
      <c r="F4318" s="210">
        <f t="shared" si="201"/>
        <v>3</v>
      </c>
      <c r="G4318" s="79" t="str">
        <f t="shared" si="202"/>
        <v>D</v>
      </c>
      <c r="H4318" s="79" t="str">
        <f t="shared" si="203"/>
        <v>3IF-ELPO/SJ</v>
      </c>
    </row>
    <row r="4319" spans="1:8">
      <c r="A4319" s="80">
        <v>37271</v>
      </c>
      <c r="B4319" s="79" t="s">
        <v>70</v>
      </c>
      <c r="C4319" s="79" t="s">
        <v>67</v>
      </c>
      <c r="D4319" s="85">
        <v>-874473</v>
      </c>
      <c r="E4319" s="85">
        <v>0</v>
      </c>
      <c r="F4319" s="210">
        <f t="shared" si="201"/>
        <v>3</v>
      </c>
      <c r="G4319" s="79" t="str">
        <f t="shared" si="202"/>
        <v>D</v>
      </c>
      <c r="H4319" s="79" t="str">
        <f t="shared" si="203"/>
        <v>3IF-NWPL_ROCKY_M</v>
      </c>
    </row>
    <row r="4320" spans="1:8">
      <c r="A4320" s="80">
        <v>37271</v>
      </c>
      <c r="B4320" s="79" t="s">
        <v>70</v>
      </c>
      <c r="C4320" s="79" t="s">
        <v>73</v>
      </c>
      <c r="D4320" s="85">
        <v>195670</v>
      </c>
      <c r="E4320" s="85">
        <v>0</v>
      </c>
      <c r="F4320" s="210">
        <f t="shared" si="201"/>
        <v>3</v>
      </c>
      <c r="G4320" s="79" t="str">
        <f t="shared" si="202"/>
        <v>D</v>
      </c>
      <c r="H4320" s="79" t="str">
        <f t="shared" si="203"/>
        <v>3IF-WAHA-TX</v>
      </c>
    </row>
    <row r="4321" spans="1:8">
      <c r="A4321" s="80">
        <v>37271</v>
      </c>
      <c r="B4321" s="79" t="s">
        <v>70</v>
      </c>
      <c r="C4321" s="79" t="s">
        <v>68</v>
      </c>
      <c r="D4321" s="85">
        <v>4585</v>
      </c>
      <c r="E4321" s="85">
        <v>0</v>
      </c>
      <c r="F4321" s="210">
        <f t="shared" si="201"/>
        <v>3</v>
      </c>
      <c r="G4321" s="79" t="str">
        <f t="shared" si="202"/>
        <v>D</v>
      </c>
      <c r="H4321" s="79" t="str">
        <f t="shared" si="203"/>
        <v>3NGI-MALIN</v>
      </c>
    </row>
    <row r="4322" spans="1:8">
      <c r="A4322" s="80">
        <v>37271</v>
      </c>
      <c r="B4322" s="79" t="s">
        <v>70</v>
      </c>
      <c r="C4322" s="79" t="s">
        <v>74</v>
      </c>
      <c r="D4322" s="85">
        <v>2411198</v>
      </c>
      <c r="E4322" s="85">
        <v>0</v>
      </c>
      <c r="F4322" s="210">
        <f t="shared" si="201"/>
        <v>3</v>
      </c>
      <c r="G4322" s="79" t="str">
        <f t="shared" si="202"/>
        <v>D</v>
      </c>
      <c r="H4322" s="79" t="str">
        <f t="shared" si="203"/>
        <v>3NGI-PGE/CG</v>
      </c>
    </row>
    <row r="4323" spans="1:8">
      <c r="A4323" s="80">
        <v>37271</v>
      </c>
      <c r="B4323" s="79" t="s">
        <v>70</v>
      </c>
      <c r="C4323" s="79" t="s">
        <v>75</v>
      </c>
      <c r="D4323" s="85">
        <v>-2423542</v>
      </c>
      <c r="E4323" s="85">
        <v>0</v>
      </c>
      <c r="F4323" s="210">
        <f t="shared" si="201"/>
        <v>3</v>
      </c>
      <c r="G4323" s="79" t="str">
        <f t="shared" si="202"/>
        <v>D</v>
      </c>
      <c r="H4323" s="79" t="str">
        <f t="shared" si="203"/>
        <v>3NGI-SOBDR-PG&amp;E</v>
      </c>
    </row>
    <row r="4324" spans="1:8">
      <c r="A4324" s="80">
        <v>37271</v>
      </c>
      <c r="B4324" s="79" t="s">
        <v>70</v>
      </c>
      <c r="C4324" s="79" t="s">
        <v>46</v>
      </c>
      <c r="D4324" s="85">
        <v>839200</v>
      </c>
      <c r="E4324" s="85">
        <v>0</v>
      </c>
      <c r="F4324" s="210">
        <f t="shared" si="201"/>
        <v>3</v>
      </c>
      <c r="G4324" s="79" t="str">
        <f t="shared" si="202"/>
        <v>D</v>
      </c>
      <c r="H4324" s="79" t="str">
        <f t="shared" si="203"/>
        <v>3NGI-SOCAL</v>
      </c>
    </row>
    <row r="4325" spans="1:8">
      <c r="A4325" s="80">
        <v>37302</v>
      </c>
      <c r="B4325" s="79" t="s">
        <v>70</v>
      </c>
      <c r="C4325" s="79" t="s">
        <v>71</v>
      </c>
      <c r="D4325" s="85">
        <v>-38580</v>
      </c>
      <c r="E4325" s="85">
        <v>0</v>
      </c>
      <c r="F4325" s="210">
        <f t="shared" si="201"/>
        <v>3</v>
      </c>
      <c r="G4325" s="79" t="str">
        <f t="shared" si="202"/>
        <v>D</v>
      </c>
      <c r="H4325" s="79" t="str">
        <f t="shared" si="203"/>
        <v>3CGPR-KINGSGATE</v>
      </c>
    </row>
    <row r="4326" spans="1:8">
      <c r="A4326" s="80">
        <v>37302</v>
      </c>
      <c r="B4326" s="79" t="s">
        <v>70</v>
      </c>
      <c r="C4326" s="79" t="s">
        <v>72</v>
      </c>
      <c r="D4326" s="85">
        <v>-179471</v>
      </c>
      <c r="E4326" s="85">
        <v>0</v>
      </c>
      <c r="F4326" s="210">
        <f t="shared" si="201"/>
        <v>3</v>
      </c>
      <c r="G4326" s="79" t="str">
        <f t="shared" si="202"/>
        <v>D</v>
      </c>
      <c r="H4326" s="79" t="str">
        <f t="shared" si="203"/>
        <v>3IF-ELPO/SJ</v>
      </c>
    </row>
    <row r="4327" spans="1:8">
      <c r="A4327" s="80">
        <v>37302</v>
      </c>
      <c r="B4327" s="79" t="s">
        <v>70</v>
      </c>
      <c r="C4327" s="79" t="s">
        <v>67</v>
      </c>
      <c r="D4327" s="85">
        <v>-815383</v>
      </c>
      <c r="E4327" s="85">
        <v>0</v>
      </c>
      <c r="F4327" s="210">
        <f t="shared" si="201"/>
        <v>3</v>
      </c>
      <c r="G4327" s="79" t="str">
        <f t="shared" si="202"/>
        <v>D</v>
      </c>
      <c r="H4327" s="79" t="str">
        <f t="shared" si="203"/>
        <v>3IF-NWPL_ROCKY_M</v>
      </c>
    </row>
    <row r="4328" spans="1:8">
      <c r="A4328" s="80">
        <v>37302</v>
      </c>
      <c r="B4328" s="79" t="s">
        <v>70</v>
      </c>
      <c r="C4328" s="79" t="s">
        <v>73</v>
      </c>
      <c r="D4328" s="85">
        <v>177857</v>
      </c>
      <c r="E4328" s="85">
        <v>0</v>
      </c>
      <c r="F4328" s="210">
        <f t="shared" si="201"/>
        <v>3</v>
      </c>
      <c r="G4328" s="79" t="str">
        <f t="shared" si="202"/>
        <v>D</v>
      </c>
      <c r="H4328" s="79" t="str">
        <f t="shared" si="203"/>
        <v>3IF-WAHA-TX</v>
      </c>
    </row>
    <row r="4329" spans="1:8">
      <c r="A4329" s="80">
        <v>37302</v>
      </c>
      <c r="B4329" s="79" t="s">
        <v>70</v>
      </c>
      <c r="C4329" s="79" t="s">
        <v>68</v>
      </c>
      <c r="D4329" s="85">
        <v>39918</v>
      </c>
      <c r="E4329" s="85">
        <v>0</v>
      </c>
      <c r="F4329" s="210">
        <f t="shared" si="201"/>
        <v>3</v>
      </c>
      <c r="G4329" s="79" t="str">
        <f t="shared" si="202"/>
        <v>D</v>
      </c>
      <c r="H4329" s="79" t="str">
        <f t="shared" si="203"/>
        <v>3NGI-MALIN</v>
      </c>
    </row>
    <row r="4330" spans="1:8">
      <c r="A4330" s="80">
        <v>37302</v>
      </c>
      <c r="B4330" s="79" t="s">
        <v>70</v>
      </c>
      <c r="C4330" s="79" t="s">
        <v>74</v>
      </c>
      <c r="D4330" s="85">
        <v>2750422</v>
      </c>
      <c r="E4330" s="85">
        <v>0</v>
      </c>
      <c r="F4330" s="210">
        <f t="shared" si="201"/>
        <v>3</v>
      </c>
      <c r="G4330" s="79" t="str">
        <f t="shared" si="202"/>
        <v>D</v>
      </c>
      <c r="H4330" s="79" t="str">
        <f t="shared" si="203"/>
        <v>3NGI-PGE/CG</v>
      </c>
    </row>
    <row r="4331" spans="1:8">
      <c r="A4331" s="80">
        <v>37302</v>
      </c>
      <c r="B4331" s="79" t="s">
        <v>70</v>
      </c>
      <c r="C4331" s="79" t="s">
        <v>75</v>
      </c>
      <c r="D4331" s="85">
        <v>-2788626</v>
      </c>
      <c r="E4331" s="85">
        <v>0</v>
      </c>
      <c r="F4331" s="210">
        <f t="shared" si="201"/>
        <v>3</v>
      </c>
      <c r="G4331" s="79" t="str">
        <f t="shared" si="202"/>
        <v>D</v>
      </c>
      <c r="H4331" s="79" t="str">
        <f t="shared" si="203"/>
        <v>3NGI-SOBDR-PG&amp;E</v>
      </c>
    </row>
    <row r="4332" spans="1:8">
      <c r="A4332" s="80">
        <v>37302</v>
      </c>
      <c r="B4332" s="79" t="s">
        <v>70</v>
      </c>
      <c r="C4332" s="79" t="s">
        <v>46</v>
      </c>
      <c r="D4332" s="85">
        <v>781138</v>
      </c>
      <c r="E4332" s="85">
        <v>0</v>
      </c>
      <c r="F4332" s="210">
        <f t="shared" si="201"/>
        <v>3</v>
      </c>
      <c r="G4332" s="79" t="str">
        <f t="shared" si="202"/>
        <v>D</v>
      </c>
      <c r="H4332" s="79" t="str">
        <f t="shared" si="203"/>
        <v>3NGI-SOCAL</v>
      </c>
    </row>
    <row r="4333" spans="1:8">
      <c r="A4333" s="80">
        <v>37330</v>
      </c>
      <c r="B4333" s="79" t="s">
        <v>70</v>
      </c>
      <c r="C4333" s="79" t="s">
        <v>71</v>
      </c>
      <c r="D4333" s="85">
        <v>-311681</v>
      </c>
      <c r="E4333" s="85">
        <v>0</v>
      </c>
      <c r="F4333" s="210">
        <f t="shared" si="201"/>
        <v>3</v>
      </c>
      <c r="G4333" s="79" t="str">
        <f t="shared" si="202"/>
        <v>D</v>
      </c>
      <c r="H4333" s="79" t="str">
        <f t="shared" si="203"/>
        <v>3CGPR-KINGSGATE</v>
      </c>
    </row>
    <row r="4334" spans="1:8">
      <c r="A4334" s="80">
        <v>37330</v>
      </c>
      <c r="B4334" s="79" t="s">
        <v>70</v>
      </c>
      <c r="C4334" s="79" t="s">
        <v>72</v>
      </c>
      <c r="D4334" s="85">
        <v>-360756</v>
      </c>
      <c r="E4334" s="85">
        <v>0</v>
      </c>
      <c r="F4334" s="210">
        <f t="shared" si="201"/>
        <v>3</v>
      </c>
      <c r="G4334" s="79" t="str">
        <f t="shared" si="202"/>
        <v>D</v>
      </c>
      <c r="H4334" s="79" t="str">
        <f t="shared" si="203"/>
        <v>3IF-ELPO/SJ</v>
      </c>
    </row>
    <row r="4335" spans="1:8">
      <c r="A4335" s="80">
        <v>37330</v>
      </c>
      <c r="B4335" s="79" t="s">
        <v>70</v>
      </c>
      <c r="C4335" s="79" t="s">
        <v>67</v>
      </c>
      <c r="D4335" s="85">
        <v>-903738</v>
      </c>
      <c r="E4335" s="85">
        <v>0</v>
      </c>
      <c r="F4335" s="210">
        <f t="shared" si="201"/>
        <v>3</v>
      </c>
      <c r="G4335" s="79" t="str">
        <f t="shared" si="202"/>
        <v>D</v>
      </c>
      <c r="H4335" s="79" t="str">
        <f t="shared" si="203"/>
        <v>3IF-NWPL_ROCKY_M</v>
      </c>
    </row>
    <row r="4336" spans="1:8">
      <c r="A4336" s="80">
        <v>37330</v>
      </c>
      <c r="B4336" s="79" t="s">
        <v>70</v>
      </c>
      <c r="C4336" s="79" t="s">
        <v>73</v>
      </c>
      <c r="D4336" s="85">
        <v>351042</v>
      </c>
      <c r="E4336" s="85">
        <v>0</v>
      </c>
      <c r="F4336" s="210">
        <f t="shared" si="201"/>
        <v>3</v>
      </c>
      <c r="G4336" s="79" t="str">
        <f t="shared" si="202"/>
        <v>D</v>
      </c>
      <c r="H4336" s="79" t="str">
        <f t="shared" si="203"/>
        <v>3IF-WAHA-TX</v>
      </c>
    </row>
    <row r="4337" spans="1:8">
      <c r="A4337" s="80">
        <v>37330</v>
      </c>
      <c r="B4337" s="79" t="s">
        <v>70</v>
      </c>
      <c r="C4337" s="79" t="s">
        <v>68</v>
      </c>
      <c r="D4337" s="85">
        <v>301351</v>
      </c>
      <c r="E4337" s="85">
        <v>0</v>
      </c>
      <c r="F4337" s="210">
        <f t="shared" si="201"/>
        <v>3</v>
      </c>
      <c r="G4337" s="79" t="str">
        <f t="shared" si="202"/>
        <v>D</v>
      </c>
      <c r="H4337" s="79" t="str">
        <f t="shared" si="203"/>
        <v>3NGI-MALIN</v>
      </c>
    </row>
    <row r="4338" spans="1:8">
      <c r="A4338" s="80">
        <v>37330</v>
      </c>
      <c r="B4338" s="79" t="s">
        <v>70</v>
      </c>
      <c r="C4338" s="79" t="s">
        <v>74</v>
      </c>
      <c r="D4338" s="85">
        <v>3038908</v>
      </c>
      <c r="E4338" s="85">
        <v>0</v>
      </c>
      <c r="F4338" s="210">
        <f t="shared" si="201"/>
        <v>3</v>
      </c>
      <c r="G4338" s="79" t="str">
        <f t="shared" si="202"/>
        <v>D</v>
      </c>
      <c r="H4338" s="79" t="str">
        <f t="shared" si="203"/>
        <v>3NGI-PGE/CG</v>
      </c>
    </row>
    <row r="4339" spans="1:8">
      <c r="A4339" s="80">
        <v>37330</v>
      </c>
      <c r="B4339" s="79" t="s">
        <v>70</v>
      </c>
      <c r="C4339" s="79" t="s">
        <v>75</v>
      </c>
      <c r="D4339" s="85">
        <v>-3081120</v>
      </c>
      <c r="E4339" s="85">
        <v>0</v>
      </c>
      <c r="F4339" s="210">
        <f t="shared" si="201"/>
        <v>3</v>
      </c>
      <c r="G4339" s="79" t="str">
        <f t="shared" si="202"/>
        <v>D</v>
      </c>
      <c r="H4339" s="79" t="str">
        <f t="shared" si="203"/>
        <v>3NGI-SOBDR-PG&amp;E</v>
      </c>
    </row>
    <row r="4340" spans="1:8">
      <c r="A4340" s="80">
        <v>37330</v>
      </c>
      <c r="B4340" s="79" t="s">
        <v>70</v>
      </c>
      <c r="C4340" s="79" t="s">
        <v>46</v>
      </c>
      <c r="D4340" s="85">
        <v>865780</v>
      </c>
      <c r="E4340" s="85">
        <v>0</v>
      </c>
      <c r="F4340" s="210">
        <f t="shared" si="201"/>
        <v>3</v>
      </c>
      <c r="G4340" s="79" t="str">
        <f t="shared" si="202"/>
        <v>D</v>
      </c>
      <c r="H4340" s="79" t="str">
        <f t="shared" si="203"/>
        <v>3NGI-SOCAL</v>
      </c>
    </row>
    <row r="4341" spans="1:8">
      <c r="A4341" s="80">
        <v>37361</v>
      </c>
      <c r="B4341" s="79" t="s">
        <v>70</v>
      </c>
      <c r="C4341" s="79" t="s">
        <v>71</v>
      </c>
      <c r="D4341" s="85">
        <v>-190246</v>
      </c>
      <c r="E4341" s="85">
        <v>0</v>
      </c>
      <c r="F4341" s="210">
        <f t="shared" si="201"/>
        <v>4</v>
      </c>
      <c r="G4341" s="79" t="str">
        <f t="shared" si="202"/>
        <v>D</v>
      </c>
      <c r="H4341" s="79" t="str">
        <f t="shared" si="203"/>
        <v>4CGPR-KINGSGATE</v>
      </c>
    </row>
    <row r="4342" spans="1:8">
      <c r="A4342" s="80">
        <v>37361</v>
      </c>
      <c r="B4342" s="79" t="s">
        <v>70</v>
      </c>
      <c r="C4342" s="79" t="s">
        <v>72</v>
      </c>
      <c r="D4342" s="85">
        <v>-366662</v>
      </c>
      <c r="E4342" s="85">
        <v>0</v>
      </c>
      <c r="F4342" s="210">
        <f t="shared" si="201"/>
        <v>4</v>
      </c>
      <c r="G4342" s="79" t="str">
        <f t="shared" si="202"/>
        <v>D</v>
      </c>
      <c r="H4342" s="79" t="str">
        <f t="shared" si="203"/>
        <v>4IF-ELPO/SJ</v>
      </c>
    </row>
    <row r="4343" spans="1:8">
      <c r="A4343" s="80">
        <v>37361</v>
      </c>
      <c r="B4343" s="79" t="s">
        <v>70</v>
      </c>
      <c r="C4343" s="79" t="s">
        <v>67</v>
      </c>
      <c r="D4343" s="85">
        <v>-873706</v>
      </c>
      <c r="E4343" s="85">
        <v>0</v>
      </c>
      <c r="F4343" s="210">
        <f t="shared" si="201"/>
        <v>4</v>
      </c>
      <c r="G4343" s="79" t="str">
        <f t="shared" si="202"/>
        <v>D</v>
      </c>
      <c r="H4343" s="79" t="str">
        <f t="shared" si="203"/>
        <v>4IF-NWPL_ROCKY_M</v>
      </c>
    </row>
    <row r="4344" spans="1:8">
      <c r="A4344" s="80">
        <v>37361</v>
      </c>
      <c r="B4344" s="79" t="s">
        <v>70</v>
      </c>
      <c r="C4344" s="79" t="s">
        <v>73</v>
      </c>
      <c r="D4344" s="85">
        <v>360080</v>
      </c>
      <c r="E4344" s="85">
        <v>0</v>
      </c>
      <c r="F4344" s="210">
        <f t="shared" si="201"/>
        <v>4</v>
      </c>
      <c r="G4344" s="79" t="str">
        <f t="shared" si="202"/>
        <v>D</v>
      </c>
      <c r="H4344" s="79" t="str">
        <f t="shared" si="203"/>
        <v>4IF-WAHA-TX</v>
      </c>
    </row>
    <row r="4345" spans="1:8">
      <c r="A4345" s="80">
        <v>37361</v>
      </c>
      <c r="B4345" s="79" t="s">
        <v>70</v>
      </c>
      <c r="C4345" s="79" t="s">
        <v>68</v>
      </c>
      <c r="D4345" s="85">
        <v>186059</v>
      </c>
      <c r="E4345" s="85">
        <v>0</v>
      </c>
      <c r="F4345" s="210">
        <f t="shared" si="201"/>
        <v>4</v>
      </c>
      <c r="G4345" s="79" t="str">
        <f t="shared" si="202"/>
        <v>D</v>
      </c>
      <c r="H4345" s="79" t="str">
        <f t="shared" si="203"/>
        <v>4NGI-MALIN</v>
      </c>
    </row>
    <row r="4346" spans="1:8">
      <c r="A4346" s="80">
        <v>37361</v>
      </c>
      <c r="B4346" s="79" t="s">
        <v>70</v>
      </c>
      <c r="C4346" s="79" t="s">
        <v>46</v>
      </c>
      <c r="D4346" s="85">
        <v>837011</v>
      </c>
      <c r="E4346" s="85">
        <v>0</v>
      </c>
      <c r="F4346" s="210">
        <f t="shared" si="201"/>
        <v>4</v>
      </c>
      <c r="G4346" s="79" t="str">
        <f t="shared" si="202"/>
        <v>D</v>
      </c>
      <c r="H4346" s="79" t="str">
        <f t="shared" si="203"/>
        <v>4NGI-SOCAL</v>
      </c>
    </row>
    <row r="4347" spans="1:8">
      <c r="A4347" s="80">
        <v>37391</v>
      </c>
      <c r="B4347" s="79" t="s">
        <v>70</v>
      </c>
      <c r="C4347" s="79" t="s">
        <v>71</v>
      </c>
      <c r="D4347" s="85">
        <v>-193171</v>
      </c>
      <c r="E4347" s="85">
        <v>0</v>
      </c>
      <c r="F4347" s="210">
        <f t="shared" si="201"/>
        <v>4</v>
      </c>
      <c r="G4347" s="79" t="str">
        <f t="shared" si="202"/>
        <v>D</v>
      </c>
      <c r="H4347" s="79" t="str">
        <f t="shared" si="203"/>
        <v>4CGPR-KINGSGATE</v>
      </c>
    </row>
    <row r="4348" spans="1:8">
      <c r="A4348" s="80">
        <v>37391</v>
      </c>
      <c r="B4348" s="79" t="s">
        <v>70</v>
      </c>
      <c r="C4348" s="79" t="s">
        <v>72</v>
      </c>
      <c r="D4348" s="85">
        <v>-316647</v>
      </c>
      <c r="E4348" s="85">
        <v>0</v>
      </c>
      <c r="F4348" s="210">
        <f t="shared" si="201"/>
        <v>4</v>
      </c>
      <c r="G4348" s="79" t="str">
        <f t="shared" si="202"/>
        <v>D</v>
      </c>
      <c r="H4348" s="79" t="str">
        <f t="shared" si="203"/>
        <v>4IF-ELPO/SJ</v>
      </c>
    </row>
    <row r="4349" spans="1:8">
      <c r="A4349" s="80">
        <v>37391</v>
      </c>
      <c r="B4349" s="79" t="s">
        <v>70</v>
      </c>
      <c r="C4349" s="79" t="s">
        <v>67</v>
      </c>
      <c r="D4349" s="85">
        <v>-137076</v>
      </c>
      <c r="E4349" s="85">
        <v>0</v>
      </c>
      <c r="F4349" s="210">
        <f t="shared" si="201"/>
        <v>4</v>
      </c>
      <c r="G4349" s="79" t="str">
        <f t="shared" si="202"/>
        <v>D</v>
      </c>
      <c r="H4349" s="79" t="str">
        <f t="shared" si="203"/>
        <v>4IF-NWPL_ROCKY_M</v>
      </c>
    </row>
    <row r="4350" spans="1:8">
      <c r="A4350" s="80">
        <v>37391</v>
      </c>
      <c r="B4350" s="79" t="s">
        <v>70</v>
      </c>
      <c r="C4350" s="79" t="s">
        <v>73</v>
      </c>
      <c r="D4350" s="85">
        <v>323171</v>
      </c>
      <c r="E4350" s="85">
        <v>0</v>
      </c>
      <c r="F4350" s="210">
        <f t="shared" si="201"/>
        <v>4</v>
      </c>
      <c r="G4350" s="79" t="str">
        <f t="shared" si="202"/>
        <v>D</v>
      </c>
      <c r="H4350" s="79" t="str">
        <f t="shared" si="203"/>
        <v>4IF-WAHA-TX</v>
      </c>
    </row>
    <row r="4351" spans="1:8">
      <c r="A4351" s="80">
        <v>37391</v>
      </c>
      <c r="B4351" s="79" t="s">
        <v>70</v>
      </c>
      <c r="C4351" s="79" t="s">
        <v>68</v>
      </c>
      <c r="D4351" s="85">
        <v>189011</v>
      </c>
      <c r="E4351" s="85">
        <v>0</v>
      </c>
      <c r="F4351" s="210">
        <f t="shared" si="201"/>
        <v>4</v>
      </c>
      <c r="G4351" s="79" t="str">
        <f t="shared" si="202"/>
        <v>D</v>
      </c>
      <c r="H4351" s="79" t="str">
        <f t="shared" si="203"/>
        <v>4NGI-MALIN</v>
      </c>
    </row>
    <row r="4352" spans="1:8">
      <c r="A4352" s="80">
        <v>37391</v>
      </c>
      <c r="B4352" s="79" t="s">
        <v>70</v>
      </c>
      <c r="C4352" s="79" t="s">
        <v>46</v>
      </c>
      <c r="D4352" s="85">
        <v>128578</v>
      </c>
      <c r="E4352" s="85">
        <v>0</v>
      </c>
      <c r="F4352" s="210">
        <f t="shared" si="201"/>
        <v>4</v>
      </c>
      <c r="G4352" s="79" t="str">
        <f t="shared" si="202"/>
        <v>D</v>
      </c>
      <c r="H4352" s="79" t="str">
        <f t="shared" si="203"/>
        <v>4NGI-SOCAL</v>
      </c>
    </row>
    <row r="4353" spans="1:8">
      <c r="A4353" s="80">
        <v>37422</v>
      </c>
      <c r="B4353" s="79" t="s">
        <v>70</v>
      </c>
      <c r="C4353" s="79" t="s">
        <v>71</v>
      </c>
      <c r="D4353" s="85">
        <v>-172814</v>
      </c>
      <c r="E4353" s="85">
        <v>0</v>
      </c>
      <c r="F4353" s="210">
        <f t="shared" si="201"/>
        <v>4</v>
      </c>
      <c r="G4353" s="79" t="str">
        <f t="shared" si="202"/>
        <v>D</v>
      </c>
      <c r="H4353" s="79" t="str">
        <f t="shared" si="203"/>
        <v>4CGPR-KINGSGATE</v>
      </c>
    </row>
    <row r="4354" spans="1:8">
      <c r="A4354" s="80">
        <v>37422</v>
      </c>
      <c r="B4354" s="79" t="s">
        <v>70</v>
      </c>
      <c r="C4354" s="79" t="s">
        <v>72</v>
      </c>
      <c r="D4354" s="85">
        <v>-303213</v>
      </c>
      <c r="E4354" s="85">
        <v>0</v>
      </c>
      <c r="F4354" s="210">
        <f t="shared" si="201"/>
        <v>4</v>
      </c>
      <c r="G4354" s="79" t="str">
        <f t="shared" si="202"/>
        <v>D</v>
      </c>
      <c r="H4354" s="79" t="str">
        <f t="shared" si="203"/>
        <v>4IF-ELPO/SJ</v>
      </c>
    </row>
    <row r="4355" spans="1:8">
      <c r="A4355" s="80">
        <v>37422</v>
      </c>
      <c r="B4355" s="79" t="s">
        <v>70</v>
      </c>
      <c r="C4355" s="79" t="s">
        <v>67</v>
      </c>
      <c r="D4355" s="85">
        <v>-132401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4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4IF-NWPL_ROCKY_M</v>
      </c>
    </row>
    <row r="4356" spans="1:8">
      <c r="A4356" s="80">
        <v>37422</v>
      </c>
      <c r="B4356" s="79" t="s">
        <v>70</v>
      </c>
      <c r="C4356" s="79" t="s">
        <v>73</v>
      </c>
      <c r="D4356" s="85">
        <v>312433</v>
      </c>
      <c r="E4356" s="85">
        <v>0</v>
      </c>
      <c r="F4356" s="210">
        <f t="shared" si="204"/>
        <v>4</v>
      </c>
      <c r="G4356" s="79" t="str">
        <f t="shared" si="205"/>
        <v>D</v>
      </c>
      <c r="H4356" s="79" t="str">
        <f t="shared" si="206"/>
        <v>4IF-WAHA-TX</v>
      </c>
    </row>
    <row r="4357" spans="1:8">
      <c r="A4357" s="80">
        <v>37422</v>
      </c>
      <c r="B4357" s="79" t="s">
        <v>70</v>
      </c>
      <c r="C4357" s="79" t="s">
        <v>68</v>
      </c>
      <c r="D4357" s="85">
        <v>170465</v>
      </c>
      <c r="E4357" s="85">
        <v>0</v>
      </c>
      <c r="F4357" s="210">
        <f t="shared" si="204"/>
        <v>4</v>
      </c>
      <c r="G4357" s="79" t="str">
        <f t="shared" si="205"/>
        <v>D</v>
      </c>
      <c r="H4357" s="79" t="str">
        <f t="shared" si="206"/>
        <v>4NGI-MALIN</v>
      </c>
    </row>
    <row r="4358" spans="1:8">
      <c r="A4358" s="80">
        <v>37422</v>
      </c>
      <c r="B4358" s="79" t="s">
        <v>70</v>
      </c>
      <c r="C4358" s="79" t="s">
        <v>46</v>
      </c>
      <c r="D4358" s="85">
        <v>124192</v>
      </c>
      <c r="E4358" s="85">
        <v>0</v>
      </c>
      <c r="F4358" s="210">
        <f t="shared" si="204"/>
        <v>4</v>
      </c>
      <c r="G4358" s="79" t="str">
        <f t="shared" si="205"/>
        <v>D</v>
      </c>
      <c r="H4358" s="79" t="str">
        <f t="shared" si="206"/>
        <v>4NGI-SOCAL</v>
      </c>
    </row>
    <row r="4359" spans="1:8">
      <c r="A4359" s="80">
        <v>37452</v>
      </c>
      <c r="B4359" s="79" t="s">
        <v>70</v>
      </c>
      <c r="C4359" s="79" t="s">
        <v>71</v>
      </c>
      <c r="D4359" s="85">
        <v>-312237</v>
      </c>
      <c r="E4359" s="85">
        <v>0</v>
      </c>
      <c r="F4359" s="210">
        <f t="shared" si="204"/>
        <v>4</v>
      </c>
      <c r="G4359" s="79" t="str">
        <f t="shared" si="205"/>
        <v>D</v>
      </c>
      <c r="H4359" s="79" t="str">
        <f t="shared" si="206"/>
        <v>4CGPR-KINGSGATE</v>
      </c>
    </row>
    <row r="4360" spans="1:8">
      <c r="A4360" s="80">
        <v>37452</v>
      </c>
      <c r="B4360" s="79" t="s">
        <v>70</v>
      </c>
      <c r="C4360" s="79" t="s">
        <v>72</v>
      </c>
      <c r="D4360" s="85">
        <v>-309308</v>
      </c>
      <c r="E4360" s="85">
        <v>0</v>
      </c>
      <c r="F4360" s="210">
        <f t="shared" si="204"/>
        <v>4</v>
      </c>
      <c r="G4360" s="79" t="str">
        <f t="shared" si="205"/>
        <v>D</v>
      </c>
      <c r="H4360" s="79" t="str">
        <f t="shared" si="206"/>
        <v>4IF-ELPO/SJ</v>
      </c>
    </row>
    <row r="4361" spans="1:8">
      <c r="A4361" s="80">
        <v>37452</v>
      </c>
      <c r="B4361" s="79" t="s">
        <v>70</v>
      </c>
      <c r="C4361" s="79" t="s">
        <v>67</v>
      </c>
      <c r="D4361" s="85">
        <v>-136550</v>
      </c>
      <c r="E4361" s="85">
        <v>0</v>
      </c>
      <c r="F4361" s="210">
        <f t="shared" si="204"/>
        <v>4</v>
      </c>
      <c r="G4361" s="79" t="str">
        <f t="shared" si="205"/>
        <v>D</v>
      </c>
      <c r="H4361" s="79" t="str">
        <f t="shared" si="206"/>
        <v>4IF-NWPL_ROCKY_M</v>
      </c>
    </row>
    <row r="4362" spans="1:8">
      <c r="A4362" s="80">
        <v>37452</v>
      </c>
      <c r="B4362" s="79" t="s">
        <v>70</v>
      </c>
      <c r="C4362" s="79" t="s">
        <v>73</v>
      </c>
      <c r="D4362" s="85">
        <v>314363</v>
      </c>
      <c r="E4362" s="85">
        <v>0</v>
      </c>
      <c r="F4362" s="210">
        <f t="shared" si="204"/>
        <v>4</v>
      </c>
      <c r="G4362" s="79" t="str">
        <f t="shared" si="205"/>
        <v>D</v>
      </c>
      <c r="H4362" s="79" t="str">
        <f t="shared" si="206"/>
        <v>4IF-WAHA-TX</v>
      </c>
    </row>
    <row r="4363" spans="1:8">
      <c r="A4363" s="80">
        <v>37452</v>
      </c>
      <c r="B4363" s="79" t="s">
        <v>70</v>
      </c>
      <c r="C4363" s="79" t="s">
        <v>68</v>
      </c>
      <c r="D4363" s="85">
        <v>301903</v>
      </c>
      <c r="E4363" s="85">
        <v>0</v>
      </c>
      <c r="F4363" s="210">
        <f t="shared" si="204"/>
        <v>4</v>
      </c>
      <c r="G4363" s="79" t="str">
        <f t="shared" si="205"/>
        <v>D</v>
      </c>
      <c r="H4363" s="79" t="str">
        <f t="shared" si="206"/>
        <v>4NGI-MALIN</v>
      </c>
    </row>
    <row r="4364" spans="1:8">
      <c r="A4364" s="80">
        <v>37452</v>
      </c>
      <c r="B4364" s="79" t="s">
        <v>70</v>
      </c>
      <c r="C4364" s="79" t="s">
        <v>46</v>
      </c>
      <c r="D4364" s="85">
        <v>128083</v>
      </c>
      <c r="E4364" s="85">
        <v>0</v>
      </c>
      <c r="F4364" s="210">
        <f t="shared" si="204"/>
        <v>4</v>
      </c>
      <c r="G4364" s="79" t="str">
        <f t="shared" si="205"/>
        <v>D</v>
      </c>
      <c r="H4364" s="79" t="str">
        <f t="shared" si="206"/>
        <v>4NGI-SOCAL</v>
      </c>
    </row>
    <row r="4365" spans="1:8">
      <c r="A4365" s="80">
        <v>37483</v>
      </c>
      <c r="B4365" s="79" t="s">
        <v>70</v>
      </c>
      <c r="C4365" s="79" t="s">
        <v>71</v>
      </c>
      <c r="D4365" s="85">
        <v>-271637</v>
      </c>
      <c r="E4365" s="85">
        <v>0</v>
      </c>
      <c r="F4365" s="210">
        <f t="shared" si="204"/>
        <v>4</v>
      </c>
      <c r="G4365" s="79" t="str">
        <f t="shared" si="205"/>
        <v>D</v>
      </c>
      <c r="H4365" s="79" t="str">
        <f t="shared" si="206"/>
        <v>4CGPR-KINGSGATE</v>
      </c>
    </row>
    <row r="4366" spans="1:8">
      <c r="A4366" s="80">
        <v>37483</v>
      </c>
      <c r="B4366" s="79" t="s">
        <v>70</v>
      </c>
      <c r="C4366" s="79" t="s">
        <v>67</v>
      </c>
      <c r="D4366" s="85">
        <v>-136256</v>
      </c>
      <c r="E4366" s="85">
        <v>0</v>
      </c>
      <c r="F4366" s="210">
        <f t="shared" si="204"/>
        <v>4</v>
      </c>
      <c r="G4366" s="79" t="str">
        <f t="shared" si="205"/>
        <v>D</v>
      </c>
      <c r="H4366" s="79" t="str">
        <f t="shared" si="206"/>
        <v>4IF-NWPL_ROCKY_M</v>
      </c>
    </row>
    <row r="4367" spans="1:8">
      <c r="A4367" s="80">
        <v>37483</v>
      </c>
      <c r="B4367" s="79" t="s">
        <v>70</v>
      </c>
      <c r="C4367" s="79" t="s">
        <v>68</v>
      </c>
      <c r="D4367" s="85">
        <v>266413</v>
      </c>
      <c r="E4367" s="85">
        <v>0</v>
      </c>
      <c r="F4367" s="210">
        <f t="shared" si="204"/>
        <v>4</v>
      </c>
      <c r="G4367" s="79" t="str">
        <f t="shared" si="205"/>
        <v>D</v>
      </c>
      <c r="H4367" s="79" t="str">
        <f t="shared" si="206"/>
        <v>4NGI-MALIN</v>
      </c>
    </row>
    <row r="4368" spans="1:8">
      <c r="A4368" s="80">
        <v>37483</v>
      </c>
      <c r="B4368" s="79" t="s">
        <v>70</v>
      </c>
      <c r="C4368" s="79" t="s">
        <v>46</v>
      </c>
      <c r="D4368" s="85">
        <v>127808</v>
      </c>
      <c r="E4368" s="85">
        <v>0</v>
      </c>
      <c r="F4368" s="210">
        <f t="shared" si="204"/>
        <v>4</v>
      </c>
      <c r="G4368" s="79" t="str">
        <f t="shared" si="205"/>
        <v>D</v>
      </c>
      <c r="H4368" s="79" t="str">
        <f t="shared" si="206"/>
        <v>4NGI-SOCAL</v>
      </c>
    </row>
    <row r="4369" spans="1:8">
      <c r="A4369" s="80">
        <v>37514</v>
      </c>
      <c r="B4369" s="79" t="s">
        <v>70</v>
      </c>
      <c r="C4369" s="79" t="s">
        <v>71</v>
      </c>
      <c r="D4369" s="85">
        <v>-290401</v>
      </c>
      <c r="E4369" s="85">
        <v>0</v>
      </c>
      <c r="F4369" s="210">
        <f t="shared" si="204"/>
        <v>4</v>
      </c>
      <c r="G4369" s="79" t="str">
        <f t="shared" si="205"/>
        <v>D</v>
      </c>
      <c r="H4369" s="79" t="str">
        <f t="shared" si="206"/>
        <v>4CGPR-KINGSGATE</v>
      </c>
    </row>
    <row r="4370" spans="1:8">
      <c r="A4370" s="80">
        <v>37514</v>
      </c>
      <c r="B4370" s="79" t="s">
        <v>70</v>
      </c>
      <c r="C4370" s="79" t="s">
        <v>67</v>
      </c>
      <c r="D4370" s="85">
        <v>-131572</v>
      </c>
      <c r="E4370" s="85">
        <v>0</v>
      </c>
      <c r="F4370" s="210">
        <f t="shared" si="204"/>
        <v>4</v>
      </c>
      <c r="G4370" s="79" t="str">
        <f t="shared" si="205"/>
        <v>D</v>
      </c>
      <c r="H4370" s="79" t="str">
        <f t="shared" si="206"/>
        <v>4IF-NWPL_ROCKY_M</v>
      </c>
    </row>
    <row r="4371" spans="1:8">
      <c r="A4371" s="80">
        <v>37514</v>
      </c>
      <c r="B4371" s="79" t="s">
        <v>70</v>
      </c>
      <c r="C4371" s="79" t="s">
        <v>68</v>
      </c>
      <c r="D4371" s="85">
        <v>281643</v>
      </c>
      <c r="E4371" s="85">
        <v>0</v>
      </c>
      <c r="F4371" s="210">
        <f t="shared" si="204"/>
        <v>4</v>
      </c>
      <c r="G4371" s="79" t="str">
        <f t="shared" si="205"/>
        <v>D</v>
      </c>
      <c r="H4371" s="79" t="str">
        <f t="shared" si="206"/>
        <v>4NGI-MALIN</v>
      </c>
    </row>
    <row r="4372" spans="1:8">
      <c r="A4372" s="80">
        <v>37514</v>
      </c>
      <c r="B4372" s="79" t="s">
        <v>70</v>
      </c>
      <c r="C4372" s="79" t="s">
        <v>46</v>
      </c>
      <c r="D4372" s="85">
        <v>123414</v>
      </c>
      <c r="E4372" s="85">
        <v>0</v>
      </c>
      <c r="F4372" s="210">
        <f t="shared" si="204"/>
        <v>4</v>
      </c>
      <c r="G4372" s="79" t="str">
        <f t="shared" si="205"/>
        <v>D</v>
      </c>
      <c r="H4372" s="79" t="str">
        <f t="shared" si="206"/>
        <v>4NGI-SOCAL</v>
      </c>
    </row>
    <row r="4373" spans="1:8">
      <c r="A4373" s="80">
        <v>37544</v>
      </c>
      <c r="B4373" s="79" t="s">
        <v>70</v>
      </c>
      <c r="C4373" s="79" t="s">
        <v>71</v>
      </c>
      <c r="D4373" s="85">
        <v>-184205</v>
      </c>
      <c r="E4373" s="85">
        <v>0</v>
      </c>
      <c r="F4373" s="210">
        <f t="shared" si="204"/>
        <v>4</v>
      </c>
      <c r="G4373" s="79" t="str">
        <f t="shared" si="205"/>
        <v>D</v>
      </c>
      <c r="H4373" s="79" t="str">
        <f t="shared" si="206"/>
        <v>4CGPR-KINGSGATE</v>
      </c>
    </row>
    <row r="4374" spans="1:8">
      <c r="A4374" s="80">
        <v>37544</v>
      </c>
      <c r="B4374" s="79" t="s">
        <v>70</v>
      </c>
      <c r="C4374" s="79" t="s">
        <v>67</v>
      </c>
      <c r="D4374" s="85">
        <v>-135647</v>
      </c>
      <c r="E4374" s="85">
        <v>0</v>
      </c>
      <c r="F4374" s="210">
        <f t="shared" si="204"/>
        <v>4</v>
      </c>
      <c r="G4374" s="79" t="str">
        <f t="shared" si="205"/>
        <v>D</v>
      </c>
      <c r="H4374" s="79" t="str">
        <f t="shared" si="206"/>
        <v>4IF-NWPL_ROCKY_M</v>
      </c>
    </row>
    <row r="4375" spans="1:8">
      <c r="A4375" s="80">
        <v>37544</v>
      </c>
      <c r="B4375" s="79" t="s">
        <v>70</v>
      </c>
      <c r="C4375" s="79" t="s">
        <v>68</v>
      </c>
      <c r="D4375" s="85">
        <v>183975</v>
      </c>
      <c r="E4375" s="85">
        <v>0</v>
      </c>
      <c r="F4375" s="210">
        <f t="shared" si="204"/>
        <v>4</v>
      </c>
      <c r="G4375" s="79" t="str">
        <f t="shared" si="205"/>
        <v>D</v>
      </c>
      <c r="H4375" s="79" t="str">
        <f t="shared" si="206"/>
        <v>4NGI-MALIN</v>
      </c>
    </row>
    <row r="4376" spans="1:8">
      <c r="A4376" s="80">
        <v>37544</v>
      </c>
      <c r="B4376" s="79" t="s">
        <v>70</v>
      </c>
      <c r="C4376" s="79" t="s">
        <v>46</v>
      </c>
      <c r="D4376" s="85">
        <v>127237</v>
      </c>
      <c r="E4376" s="85">
        <v>0</v>
      </c>
      <c r="F4376" s="210">
        <f t="shared" si="204"/>
        <v>4</v>
      </c>
      <c r="G4376" s="79" t="str">
        <f t="shared" si="205"/>
        <v>D</v>
      </c>
      <c r="H4376" s="79" t="str">
        <f t="shared" si="206"/>
        <v>4NGI-SOCAL</v>
      </c>
    </row>
    <row r="4377" spans="1:8">
      <c r="A4377" s="80">
        <v>37575</v>
      </c>
      <c r="B4377" s="79" t="s">
        <v>70</v>
      </c>
      <c r="C4377" s="79" t="s">
        <v>67</v>
      </c>
      <c r="D4377" s="85">
        <v>-129481</v>
      </c>
      <c r="E4377" s="85">
        <v>0</v>
      </c>
      <c r="F4377" s="210">
        <f t="shared" si="204"/>
        <v>5</v>
      </c>
      <c r="G4377" s="79" t="str">
        <f t="shared" si="205"/>
        <v>D</v>
      </c>
      <c r="H4377" s="79" t="str">
        <f t="shared" si="206"/>
        <v>5IF-NWPL_ROCKY_M</v>
      </c>
    </row>
    <row r="4378" spans="1:8">
      <c r="A4378" s="80">
        <v>37575</v>
      </c>
      <c r="B4378" s="79" t="s">
        <v>70</v>
      </c>
      <c r="C4378" s="79" t="s">
        <v>46</v>
      </c>
      <c r="D4378" s="85">
        <v>121453</v>
      </c>
      <c r="E4378" s="85">
        <v>0</v>
      </c>
      <c r="F4378" s="210">
        <f t="shared" si="204"/>
        <v>5</v>
      </c>
      <c r="G4378" s="79" t="str">
        <f t="shared" si="205"/>
        <v>D</v>
      </c>
      <c r="H4378" s="79" t="str">
        <f t="shared" si="206"/>
        <v>5NGI-SOCAL</v>
      </c>
    </row>
    <row r="4379" spans="1:8">
      <c r="A4379" s="80">
        <v>37605</v>
      </c>
      <c r="B4379" s="79" t="s">
        <v>70</v>
      </c>
      <c r="C4379" s="79" t="s">
        <v>67</v>
      </c>
      <c r="D4379" s="85">
        <v>-132430</v>
      </c>
      <c r="E4379" s="85">
        <v>0</v>
      </c>
      <c r="F4379" s="210">
        <f t="shared" si="204"/>
        <v>5</v>
      </c>
      <c r="G4379" s="79" t="str">
        <f t="shared" si="205"/>
        <v>D</v>
      </c>
      <c r="H4379" s="79" t="str">
        <f t="shared" si="206"/>
        <v>5IF-NWPL_ROCKY_M</v>
      </c>
    </row>
    <row r="4380" spans="1:8">
      <c r="A4380" s="80">
        <v>37605</v>
      </c>
      <c r="B4380" s="79" t="s">
        <v>70</v>
      </c>
      <c r="C4380" s="79" t="s">
        <v>46</v>
      </c>
      <c r="D4380" s="85">
        <v>124219</v>
      </c>
      <c r="E4380" s="85">
        <v>0</v>
      </c>
      <c r="F4380" s="210">
        <f t="shared" si="204"/>
        <v>5</v>
      </c>
      <c r="G4380" s="79" t="str">
        <f t="shared" si="205"/>
        <v>D</v>
      </c>
      <c r="H4380" s="79" t="str">
        <f t="shared" si="206"/>
        <v>5NGI-SOCAL</v>
      </c>
    </row>
    <row r="4381" spans="1:8">
      <c r="A4381" s="80">
        <v>37636</v>
      </c>
      <c r="B4381" s="79" t="s">
        <v>70</v>
      </c>
      <c r="C4381" s="79" t="s">
        <v>67</v>
      </c>
      <c r="D4381" s="85">
        <v>-132186</v>
      </c>
      <c r="E4381" s="85">
        <v>0</v>
      </c>
      <c r="F4381" s="210">
        <f t="shared" si="204"/>
        <v>5</v>
      </c>
      <c r="G4381" s="79" t="str">
        <f t="shared" si="205"/>
        <v>D</v>
      </c>
      <c r="H4381" s="79" t="str">
        <f t="shared" si="206"/>
        <v>5IF-NWPL_ROCKY_M</v>
      </c>
    </row>
    <row r="4382" spans="1:8">
      <c r="A4382" s="80">
        <v>37636</v>
      </c>
      <c r="B4382" s="79" t="s">
        <v>70</v>
      </c>
      <c r="C4382" s="79" t="s">
        <v>46</v>
      </c>
      <c r="D4382" s="85">
        <v>123990</v>
      </c>
      <c r="E4382" s="85">
        <v>0</v>
      </c>
      <c r="F4382" s="210">
        <f t="shared" si="204"/>
        <v>5</v>
      </c>
      <c r="G4382" s="79" t="str">
        <f t="shared" si="205"/>
        <v>D</v>
      </c>
      <c r="H4382" s="79" t="str">
        <f t="shared" si="206"/>
        <v>5NGI-SOCAL</v>
      </c>
    </row>
    <row r="4383" spans="1:8">
      <c r="A4383" s="80">
        <v>37667</v>
      </c>
      <c r="B4383" s="79" t="s">
        <v>70</v>
      </c>
      <c r="C4383" s="79" t="s">
        <v>67</v>
      </c>
      <c r="D4383" s="85">
        <v>-119068</v>
      </c>
      <c r="E4383" s="85">
        <v>0</v>
      </c>
      <c r="F4383" s="210">
        <f t="shared" si="204"/>
        <v>5</v>
      </c>
      <c r="G4383" s="79" t="str">
        <f t="shared" si="205"/>
        <v>D</v>
      </c>
      <c r="H4383" s="79" t="str">
        <f t="shared" si="206"/>
        <v>5IF-NWPL_ROCKY_M</v>
      </c>
    </row>
    <row r="4384" spans="1:8">
      <c r="A4384" s="80">
        <v>37667</v>
      </c>
      <c r="B4384" s="79" t="s">
        <v>70</v>
      </c>
      <c r="C4384" s="79" t="s">
        <v>46</v>
      </c>
      <c r="D4384" s="85">
        <v>111685</v>
      </c>
      <c r="E4384" s="85">
        <v>0</v>
      </c>
      <c r="F4384" s="210">
        <f t="shared" si="204"/>
        <v>5</v>
      </c>
      <c r="G4384" s="79" t="str">
        <f t="shared" si="205"/>
        <v>D</v>
      </c>
      <c r="H4384" s="79" t="str">
        <f t="shared" si="206"/>
        <v>5NGI-SOCAL</v>
      </c>
    </row>
    <row r="4385" spans="1:8">
      <c r="A4385" s="80">
        <v>37695</v>
      </c>
      <c r="B4385" s="79" t="s">
        <v>70</v>
      </c>
      <c r="C4385" s="79" t="s">
        <v>67</v>
      </c>
      <c r="D4385" s="85">
        <v>-132479</v>
      </c>
      <c r="E4385" s="85">
        <v>0</v>
      </c>
      <c r="F4385" s="210">
        <f t="shared" si="204"/>
        <v>5</v>
      </c>
      <c r="G4385" s="79" t="str">
        <f t="shared" si="205"/>
        <v>D</v>
      </c>
      <c r="H4385" s="79" t="str">
        <f t="shared" si="206"/>
        <v>5IF-NWPL_ROCKY_M</v>
      </c>
    </row>
    <row r="4386" spans="1:8">
      <c r="A4386" s="80">
        <v>37695</v>
      </c>
      <c r="B4386" s="79" t="s">
        <v>70</v>
      </c>
      <c r="C4386" s="79" t="s">
        <v>46</v>
      </c>
      <c r="D4386" s="85">
        <v>124265</v>
      </c>
      <c r="E4386" s="85">
        <v>0</v>
      </c>
      <c r="F4386" s="210">
        <f t="shared" si="204"/>
        <v>5</v>
      </c>
      <c r="G4386" s="79" t="str">
        <f t="shared" si="205"/>
        <v>D</v>
      </c>
      <c r="H4386" s="79" t="str">
        <f t="shared" si="206"/>
        <v>5NGI-SOCAL</v>
      </c>
    </row>
    <row r="4387" spans="1:8">
      <c r="A4387" s="80">
        <v>37726</v>
      </c>
      <c r="B4387" s="79" t="s">
        <v>70</v>
      </c>
      <c r="C4387" s="79" t="s">
        <v>67</v>
      </c>
      <c r="D4387" s="85">
        <v>-129142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6IF-NWPL_ROCKY_M</v>
      </c>
    </row>
    <row r="4388" spans="1:8">
      <c r="A4388" s="80">
        <v>37726</v>
      </c>
      <c r="B4388" s="79" t="s">
        <v>70</v>
      </c>
      <c r="C4388" s="79" t="s">
        <v>46</v>
      </c>
      <c r="D4388" s="85">
        <v>121135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6NGI-SOCAL</v>
      </c>
    </row>
    <row r="4389" spans="1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1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1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1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1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1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1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1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1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1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1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1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25/OCT/01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2001-10-25T22:52:19Z</cp:lastPrinted>
  <dcterms:created xsi:type="dcterms:W3CDTF">1998-02-25T20:12:16Z</dcterms:created>
  <dcterms:modified xsi:type="dcterms:W3CDTF">2023-09-10T17:38:18Z</dcterms:modified>
</cp:coreProperties>
</file>