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83125A8-5D6F-42AE-9B6A-F95521BFCD47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Detail'!$B$1:$B$8992</definedName>
    <definedName name="Book_Type">'Run Query'!$A$23:$B$89</definedName>
    <definedName name="BookList">QueryPage!$D$5</definedName>
    <definedName name="BookTypeCd">'GRMS Detail'!$C$2:$C$8992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Detail'!$A$1:$E$3909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Detail'!$A$1:$E$8992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Detail'!$C$2:$C$8992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Detail'!$A$1:$A$8992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᭠৑_x000d__x0000_폪_x0012__x000e__x0000_᮴৑_x000f__x0000__x000b__x0000_≤৤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<sst xmlns="http://schemas.openxmlformats.org/spreadsheetml/2006/main" count="8120" uniqueCount="209">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</sst>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A5E74BF4-1787-CE73-AA5A-75F767EE8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87E2F0D1-B9A2-EF25-4A8B-828F2D8559A5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02823535-24D8-6D66-6D49-07365BBDE1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F29DAC67-5F3D-3A52-4F99-19F1BE002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F2069849-F172-7836-7875-601354D5F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5D5D1BEC-69DF-B524-A1CF-725E35B221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minusPA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HS_WESTminusPA1024"/>
    </sheetNames>
    <sheetDataSet>
      <sheetData sheetId="0">
        <row r="17">
          <cell r="Q17">
            <v>22.437064970000016</v>
          </cell>
          <cell r="S17">
            <v>504.63054857999998</v>
          </cell>
          <cell r="U17">
            <v>1671.5356647099995</v>
          </cell>
          <cell r="W17">
            <v>-243.7496574000001</v>
          </cell>
          <cell r="Y17">
            <v>-208.66997333999998</v>
          </cell>
          <cell r="AA17">
            <v>775.12740657999984</v>
          </cell>
          <cell r="AC17">
            <v>2498.8739891299992</v>
          </cell>
        </row>
        <row r="18">
          <cell r="Q18">
            <v>-133.17436046</v>
          </cell>
          <cell r="S18">
            <v>-2152.7184048500003</v>
          </cell>
          <cell r="U18">
            <v>-7503.0513815300019</v>
          </cell>
          <cell r="W18">
            <v>-2677.47999536</v>
          </cell>
          <cell r="Y18">
            <v>-297.90537509000001</v>
          </cell>
          <cell r="AA18">
            <v>-369.60271094000012</v>
          </cell>
          <cell r="AC18">
            <v>-13000.757867770002</v>
          </cell>
        </row>
        <row r="19">
          <cell r="Q19">
            <v>-95.035382619999993</v>
          </cell>
          <cell r="S19">
            <v>1145.01573063</v>
          </cell>
          <cell r="U19">
            <v>1479.2087047605546</v>
          </cell>
          <cell r="W19">
            <v>-399.31388551778997</v>
          </cell>
          <cell r="Y19">
            <v>-223.33894422999998</v>
          </cell>
          <cell r="AA19">
            <v>-408.46524125000008</v>
          </cell>
          <cell r="AC19">
            <v>1593.1063643927646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0</v>
          </cell>
          <cell r="Y20">
            <v>0</v>
          </cell>
          <cell r="AA20">
            <v>0</v>
          </cell>
          <cell r="AC20">
            <v>2388.0991802000003</v>
          </cell>
        </row>
        <row r="21">
          <cell r="Q21">
            <v>-102.04358656000001</v>
          </cell>
          <cell r="S21">
            <v>-967.98522209999999</v>
          </cell>
          <cell r="U21">
            <v>-6137.0640388600004</v>
          </cell>
          <cell r="W21">
            <v>-143.00156259999991</v>
          </cell>
          <cell r="Y21">
            <v>1232.6145816999995</v>
          </cell>
          <cell r="AA21">
            <v>497.81600633999921</v>
          </cell>
          <cell r="AC21">
            <v>-5517.6202355200012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426.35971660999996</v>
          </cell>
          <cell r="U23">
            <v>1953.8014982499994</v>
          </cell>
          <cell r="W23">
            <v>-212.42250795000001</v>
          </cell>
          <cell r="Y23">
            <v>-41.946391749999997</v>
          </cell>
          <cell r="AA23">
            <v>-221.46915143000018</v>
          </cell>
          <cell r="AC23">
            <v>1904.3231637299987</v>
          </cell>
        </row>
        <row r="24">
          <cell r="Q24">
            <v>348.62418715999996</v>
          </cell>
          <cell r="S24">
            <v>1699.3419930300001</v>
          </cell>
          <cell r="U24">
            <v>2199.0185355599992</v>
          </cell>
          <cell r="W24">
            <v>4309.3698474700004</v>
          </cell>
          <cell r="Y24">
            <v>328.90989812000004</v>
          </cell>
          <cell r="AA24">
            <v>-369.33562184000016</v>
          </cell>
          <cell r="AC24">
            <v>8167.3046523400008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-0.12848316000000048</v>
          </cell>
          <cell r="U26">
            <v>352.51907476000008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611.36884339000017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206.81553986999995</v>
          </cell>
          <cell r="S28">
            <v>1049.1002891999997</v>
          </cell>
          <cell r="U28">
            <v>-3704.5659135594506</v>
          </cell>
          <cell r="W28">
            <v>-2630.0597488577891</v>
          </cell>
          <cell r="Y28">
            <v>1455.4056145899995</v>
          </cell>
          <cell r="AA28">
            <v>606.86389584999813</v>
          </cell>
          <cell r="AC28">
            <v>-3223.2558627772387</v>
          </cell>
        </row>
        <row r="30">
          <cell r="Q30">
            <v>3.6076188</v>
          </cell>
          <cell r="S30">
            <v>145.41743321999999</v>
          </cell>
          <cell r="U30">
            <v>-666.9688129299999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-1608.7554538999996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520.20463225000003</v>
          </cell>
          <cell r="U33">
            <v>777.25665971000024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-105.62795002999951</v>
          </cell>
        </row>
        <row r="40">
          <cell r="Q40">
            <v>-218.60031960999999</v>
          </cell>
          <cell r="S40">
            <v>-124.95108081000035</v>
          </cell>
          <cell r="U40">
            <v>-2342.3288766894475</v>
          </cell>
          <cell r="W40">
            <v>-3320.54353827779</v>
          </cell>
          <cell r="Y40">
            <v>-729.91429266</v>
          </cell>
          <cell r="AA40">
            <v>-2.9405456100003562</v>
          </cell>
          <cell r="AC40">
            <v>-6520.6783340472375</v>
          </cell>
        </row>
        <row r="41">
          <cell r="Q41">
            <v>-95.035382619999993</v>
          </cell>
          <cell r="S41">
            <v>1145.01573063</v>
          </cell>
          <cell r="U41">
            <v>1479.2087047605546</v>
          </cell>
          <cell r="W41">
            <v>-399.31388551778997</v>
          </cell>
          <cell r="Y41">
            <v>-223.33894422999998</v>
          </cell>
          <cell r="AA41">
            <v>-408.46524125000008</v>
          </cell>
          <cell r="AC41">
            <v>1593.1063643927646</v>
          </cell>
        </row>
        <row r="42">
          <cell r="Q42">
            <v>9.6094234700000172</v>
          </cell>
          <cell r="S42">
            <v>882.75159340999994</v>
          </cell>
          <cell r="U42">
            <v>3681.5138000799998</v>
          </cell>
          <cell r="W42">
            <v>-243.7496574000001</v>
          </cell>
          <cell r="Y42">
            <v>-208.66997333999998</v>
          </cell>
          <cell r="AA42">
            <v>775.12740657999984</v>
          </cell>
          <cell r="AC42">
            <v>4886.97316933</v>
          </cell>
        </row>
        <row r="43">
          <cell r="Q43">
            <v>-133.17436046</v>
          </cell>
          <cell r="S43">
            <v>-2152.7184048500003</v>
          </cell>
          <cell r="U43">
            <v>-7503.0513815300019</v>
          </cell>
          <cell r="W43">
            <v>-2677.47999536</v>
          </cell>
          <cell r="Y43">
            <v>-297.90537509000001</v>
          </cell>
          <cell r="AA43">
            <v>-369.60271094000012</v>
          </cell>
          <cell r="AC43">
            <v>-13000.757867770002</v>
          </cell>
        </row>
        <row r="44">
          <cell r="Q44">
            <v>-180.9503005</v>
          </cell>
          <cell r="S44">
            <v>-431.31722421999996</v>
          </cell>
          <cell r="U44">
            <v>-5090.3194857300005</v>
          </cell>
          <cell r="W44">
            <v>-4891.1009727299988</v>
          </cell>
          <cell r="Y44">
            <v>1781.1869577399996</v>
          </cell>
          <cell r="AA44">
            <v>1140.3485867199988</v>
          </cell>
          <cell r="AC44">
            <v>-7491.2021382200001</v>
          </cell>
        </row>
        <row r="45">
          <cell r="Q45">
            <v>3.6076188</v>
          </cell>
          <cell r="S45">
            <v>145.41743321999999</v>
          </cell>
          <cell r="U45">
            <v>-666.9688129299999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-1608.7554538999996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-978.70303655999999</v>
          </cell>
          <cell r="U47">
            <v>-5956.6541924600006</v>
          </cell>
          <cell r="W47">
            <v>-3670.3281494499993</v>
          </cell>
          <cell r="Y47">
            <v>1891.0333106699995</v>
          </cell>
          <cell r="AA47">
            <v>1140.3485867199988</v>
          </cell>
          <cell r="AC47">
            <v>-7574.3034810800009</v>
          </cell>
        </row>
        <row r="48">
          <cell r="Q48">
            <v>636.81722971999989</v>
          </cell>
          <cell r="S48">
            <v>2125.5732264799999</v>
          </cell>
          <cell r="U48">
            <v>4505.3391085699986</v>
          </cell>
          <cell r="W48">
            <v>4288.3418730900003</v>
          </cell>
          <cell r="Y48">
            <v>294.28659658000004</v>
          </cell>
          <cell r="AA48">
            <v>-530.54414526000039</v>
          </cell>
          <cell r="AC48">
            <v>10682.996659459999</v>
          </cell>
        </row>
        <row r="49">
          <cell r="Q49">
            <v>348.62418715999996</v>
          </cell>
          <cell r="S49">
            <v>1699.3419930300001</v>
          </cell>
          <cell r="U49">
            <v>2199.0185355599992</v>
          </cell>
          <cell r="W49">
            <v>4309.3698474700004</v>
          </cell>
          <cell r="Y49">
            <v>328.90989812000004</v>
          </cell>
          <cell r="AA49">
            <v>-369.33562184000016</v>
          </cell>
          <cell r="AC49">
            <v>8167.3046523400008</v>
          </cell>
        </row>
        <row r="50">
          <cell r="Q50">
            <v>244.97943491999999</v>
          </cell>
          <cell r="S50">
            <v>426.35971660999996</v>
          </cell>
          <cell r="U50">
            <v>1953.8014982499994</v>
          </cell>
          <cell r="W50">
            <v>-212.42250795000001</v>
          </cell>
          <cell r="Y50">
            <v>-41.946391749999997</v>
          </cell>
          <cell r="AA50">
            <v>-221.46915143000018</v>
          </cell>
          <cell r="AC50">
            <v>1904.3231637299987</v>
          </cell>
        </row>
        <row r="51">
          <cell r="Q51">
            <v>43.213607640000006</v>
          </cell>
          <cell r="S51">
            <v>-0.12848316000000048</v>
          </cell>
          <cell r="U51">
            <v>352.51907476000008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611.36884339000017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Detail'!$D$2:$D$14000)/10000)+(SUMIF(Reference,CONCATENATE(Q$13,$I$17),'GRMS Detail'!$D$2:$D$14000)/10000)+(SUMIF(Reference,CONCATENATE(Q$13,$J$17),'GRMS Detail'!$D$2:$D$14000)/10000)</f>
        <v>18.695429369999999</v>
      </c>
      <c r="R17" s="136">
        <f>Q17-[16]Sheet1!Q17</f>
        <v>-3.7416356000000164</v>
      </c>
      <c r="S17" s="165">
        <f>(SUMIF(Reference,CONCATENATE(S$13,$H$17),'GRMS Detail'!$D$2:$D$14000)/10000)+(SUMIF(Reference,CONCATENATE(S$13,$I$17),'GRMS Detail'!$D$2:$D$14000)/10000)+(SUMIF(Reference,CONCATENATE(S$13,$J$17),'GRMS Detail'!$D$2:$D$14000)/10000)</f>
        <v>608.43280700000003</v>
      </c>
      <c r="T17" s="136">
        <f>S17-[16]Sheet1!S17</f>
        <v>103.80225842000004</v>
      </c>
      <c r="U17" s="165">
        <f>(SUMIF(Reference,CONCATENATE(U$13,$H$17),'GRMS Detail'!$D$2:$D$14000)/10000)+(SUMIF(Reference,CONCATENATE(U$13,$I$17),'GRMS Detail'!$D$2:$D$14000)/10000)+(SUMIF(Reference,CONCATENATE(U$13,$J$17),'GRMS Detail'!$D$2:$D$14000)/10000)</f>
        <v>1917.4959490499996</v>
      </c>
      <c r="V17" s="136">
        <f>U17-[16]Sheet1!U17</f>
        <v>245.96028434000004</v>
      </c>
      <c r="W17" s="165">
        <f>(SUMIF(Reference,CONCATENATE(W$13,$H$17),'GRMS Detail'!$D$2:$D$14000)/10000)+(SUMIF(Reference,CONCATENATE(W$13,$I$17),'GRMS Detail'!$D$2:$D$14000)/10000)+(SUMIF(Reference,CONCATENATE(W$13,$J$17),'GRMS Detail'!$D$2:$D$14000)/10000)</f>
        <v>-663.21257880999974</v>
      </c>
      <c r="X17" s="136">
        <f>W17-[16]Sheet1!W17</f>
        <v>-419.46292140999964</v>
      </c>
      <c r="Y17" s="165">
        <f>(SUMIF(Reference,CONCATENATE(Y$13,$H$17),'GRMS Detail'!$D$2:$D$14000)/10000)+(SUMIF(Reference,CONCATENATE(Y$13,$I$17),'GRMS Detail'!$D$2:$D$14000)/10000)+(SUMIF(Reference,CONCATENATE(Y$13,$J$17),'GRMS Detail'!$D$2:$D$14000)/10000)</f>
        <v>-281.68796780000002</v>
      </c>
      <c r="Z17" s="136">
        <f>Y17-[16]Sheet1!Y17</f>
        <v>-73.01799446000004</v>
      </c>
      <c r="AA17" s="165">
        <f>(SUMIF(Reference,CONCATENATE(AA$13,$H$17),'GRMS Detail'!$D$2:$D$14000)/10000)+(SUMIF(Reference,CONCATENATE(AA$13,$I$17),'GRMS Detail'!$D$2:$D$14000)/10000)+(SUMIF(Reference,CONCATENATE(AA$13,$J$17),'GRMS Detail'!$D$2:$D$14000)/10000)</f>
        <v>777.50140911999972</v>
      </c>
      <c r="AB17" s="136">
        <f>AA17-[16]Sheet1!AA17</f>
        <v>2.3740025399998785</v>
      </c>
      <c r="AC17" s="166">
        <f t="shared" ref="AC17:AC26" si="0">$S17+$U17+$W17+$Y17+$AA17</f>
        <v>2358.5296185599996</v>
      </c>
      <c r="AD17" s="136">
        <f>AC17-[16]Sheet1!AC17</f>
        <v>-140.34437056999968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Detail'!$D$2:$D$14000)/10000)+(SUMIF(Reference,CONCATENATE(Q$13,$I$18),'GRMS Detail'!$D$2:$D$14000)/10000)</f>
        <v>-110.98129198999999</v>
      </c>
      <c r="R18" s="136">
        <f>Q18-[16]Sheet1!Q18</f>
        <v>22.193068470000014</v>
      </c>
      <c r="S18" s="165">
        <f>(SUMIF(Reference,CONCATENATE(S$13,$H$18),'GRMS Detail'!$D$2:$D$14000)/10000)+(SUMIF(Reference,CONCATENATE(S$13,$I$18),'GRMS Detail'!$D$2:$D$14000)/10000)</f>
        <v>-1836.7903670099995</v>
      </c>
      <c r="T18" s="136">
        <f>S18-[16]Sheet1!S18</f>
        <v>315.9280378400008</v>
      </c>
      <c r="U18" s="165">
        <f>(SUMIF(Reference,CONCATENATE(U$13,$H$18),'GRMS Detail'!$D$2:$D$14000)/10000)+(SUMIF(Reference,CONCATENATE(U$13,$I$18),'GRMS Detail'!$D$2:$D$14000)/10000)</f>
        <v>-7472.9795022900016</v>
      </c>
      <c r="V18" s="136">
        <f>U18-[16]Sheet1!U18</f>
        <v>30.071879240000271</v>
      </c>
      <c r="W18" s="165">
        <f>(SUMIF(Reference,CONCATENATE(W$13,$H$18),'GRMS Detail'!$D$2:$D$14000)/10000)+(SUMIF(Reference,CONCATENATE(W$13,$I$18),'GRMS Detail'!$D$2:$D$14000)/10000)</f>
        <v>-2663.2946413900004</v>
      </c>
      <c r="X18" s="136">
        <f>W18-[16]Sheet1!W18</f>
        <v>14.185353969999596</v>
      </c>
      <c r="Y18" s="165">
        <f>(SUMIF(Reference,CONCATENATE(Y$13,$H$18),'GRMS Detail'!$D$2:$D$14000)/10000)+(SUMIF(Reference,CONCATENATE(Y$13,$I$18),'GRMS Detail'!$D$2:$D$14000)/10000)</f>
        <v>-298.13668203999998</v>
      </c>
      <c r="Z18" s="136">
        <f>Y18-[16]Sheet1!Y18</f>
        <v>-0.23130694999997559</v>
      </c>
      <c r="AA18" s="165">
        <f>(SUMIF(Reference,CONCATENATE(AA$13,$H$18),'GRMS Detail'!$D$2:$D$14000)/10000)+(SUMIF(Reference,CONCATENATE(AA$13,$I$18),'GRMS Detail'!$D$2:$D$14000)/10000)</f>
        <v>-370.21320618000004</v>
      </c>
      <c r="AB18" s="136">
        <f>AA18-[16]Sheet1!AA18</f>
        <v>-0.61049523999992061</v>
      </c>
      <c r="AC18" s="166">
        <f t="shared" si="0"/>
        <v>-12641.414398910003</v>
      </c>
      <c r="AD18" s="136">
        <f>AC18-[16]Sheet1!AC18</f>
        <v>359.34346885999912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Detail'!$D$2:$D$14000)/10000)+(SUMIF(Reference,CONCATENATE(Q$13,$I$19),'GRMS Detail'!$D$2:$D$14000)/10000)+(SUMIF(Reference,CONCATENATE(Q$13,$G$19),'GRMS Detail'!$D$2:$D$14000)/10000)</f>
        <v>-81.778479310000009</v>
      </c>
      <c r="R19" s="136">
        <f>Q19-[16]Sheet1!Q19</f>
        <v>13.256903309999984</v>
      </c>
      <c r="S19" s="165">
        <f>(SUMIF(Reference,CONCATENATE(S$13,$H$19),'GRMS Detail'!$D$2:$D$14000)/10000)+(SUMIF(Reference,CONCATENATE(S$13,$I$19),'GRMS Detail'!$D$2:$D$14000)/10000)+(SUMIF(Reference,CONCATENATE(S$13,$G$19),'GRMS Detail'!$D$2:$D$14000)/10000)</f>
        <v>701.14594613000008</v>
      </c>
      <c r="T19" s="136">
        <f>S19-[16]Sheet1!S19</f>
        <v>-443.86978449999992</v>
      </c>
      <c r="U19" s="165">
        <f>(SUMIF(Reference,CONCATENATE(U$13,$H$19),'GRMS Detail'!$D$2:$D$14000)/10000)+(SUMIF(Reference,CONCATENATE(U$13,$I$19),'GRMS Detail'!$D$2:$D$14000)/10000)+(SUMIF(Reference,CONCATENATE(U$13,$G$19),'GRMS Detail'!$D$2:$D$14000)/10000)</f>
        <v>1849.8463528412276</v>
      </c>
      <c r="V19" s="136">
        <f>U19-[16]Sheet1!U19</f>
        <v>370.63764808067299</v>
      </c>
      <c r="W19" s="165">
        <f>(SUMIF(Reference,CONCATENATE(W$13,$H$19),'GRMS Detail'!$D$2:$D$14000)/10000)+(SUMIF(Reference,CONCATENATE(W$13,$I$19),'GRMS Detail'!$D$2:$D$14000)/10000)+(SUMIF(Reference,CONCATENATE(W$13,$G$19),'GRMS Detail'!$D$2:$D$14000)/10000)</f>
        <v>217.26653238307804</v>
      </c>
      <c r="X19" s="136">
        <f>W19-[16]Sheet1!W19</f>
        <v>616.58041790086804</v>
      </c>
      <c r="Y19" s="165">
        <f>(SUMIF(Reference,CONCATENATE(Y$13,$H$19),'GRMS Detail'!$D$2:$D$14000)/10000)+(SUMIF(Reference,CONCATENATE(Y$13,$I$19),'GRMS Detail'!$D$2:$D$14000)/10000)+(SUMIF(Reference,CONCATENATE(Y$13,$G$19),'GRMS Detail'!$D$2:$D$14000)/10000)</f>
        <v>-149.61380081999999</v>
      </c>
      <c r="Z19" s="136">
        <f>Y19-[16]Sheet1!Y19</f>
        <v>73.725143409999987</v>
      </c>
      <c r="AA19" s="165">
        <f>(SUMIF(Reference,CONCATENATE(AA$13,$H$19),'GRMS Detail'!$D$2:$D$14000)/10000)+(SUMIF(Reference,CONCATENATE(AA$13,$I$19),'GRMS Detail'!$D$2:$D$14000)/10000)+(SUMIF(Reference,CONCATENATE(AA$13,$G$19),'GRMS Detail'!$D$2:$D$14000)/10000)</f>
        <v>-409.60181628999999</v>
      </c>
      <c r="AB19" s="136">
        <f>AA19-[16]Sheet1!AA19</f>
        <v>-1.1365750399999115</v>
      </c>
      <c r="AC19" s="166">
        <f t="shared" si="0"/>
        <v>2209.0432142443055</v>
      </c>
      <c r="AD19" s="136">
        <f>AC19-[16]Sheet1!AC19</f>
        <v>615.93684985154096</v>
      </c>
      <c r="AE19" s="144"/>
      <c r="AM19" s="214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Detail'!$D$2:$D$14000)/10000)</f>
        <v>-10.690496</v>
      </c>
      <c r="R20" s="136">
        <f>Q20-[16]Sheet1!Q20</f>
        <v>2.137145499999999</v>
      </c>
      <c r="S20" s="165">
        <f>(SUMIF(Reference,CONCATENATE(S$13,$H$20),'GRMS Detail'!$D$2:$D$14000)/10000)</f>
        <v>286.86863569000002</v>
      </c>
      <c r="T20" s="136">
        <f>S20-[16]Sheet1!S20</f>
        <v>-91.252409139999997</v>
      </c>
      <c r="U20" s="165">
        <f>(SUMIF(Reference,CONCATENATE(U$13,$H$20),'GRMS Detail'!$D$2:$D$14000)/10000)</f>
        <v>1776.7027445599999</v>
      </c>
      <c r="V20" s="136">
        <f>U20-[16]Sheet1!U20</f>
        <v>-233.27539081000054</v>
      </c>
      <c r="W20" s="165">
        <f>(SUMIF(Reference,CONCATENATE(W$13,$H$20),'GRMS Detail'!$D$2:$D$14000)/10000)</f>
        <v>0</v>
      </c>
      <c r="X20" s="136">
        <f>W20-[16]Sheet1!W20</f>
        <v>0</v>
      </c>
      <c r="Y20" s="165">
        <f>(SUMIF(Reference,CONCATENATE(Y$13,$H$20),'GRMS Detail'!$D$2:$D$14000)/10000)</f>
        <v>0</v>
      </c>
      <c r="Z20" s="136">
        <f>Y20-[16]Sheet1!Y20</f>
        <v>0</v>
      </c>
      <c r="AA20" s="165">
        <f>(SUMIF(Reference,CONCATENATE(AA$13,$H$20),'GRMS Detail'!$D$2:$D$14000)/10000)</f>
        <v>0</v>
      </c>
      <c r="AB20" s="136">
        <f>AA20-[16]Sheet1!AA20</f>
        <v>0</v>
      </c>
      <c r="AC20" s="166">
        <f t="shared" si="0"/>
        <v>2063.5713802499999</v>
      </c>
      <c r="AD20" s="136">
        <f>AC20-[16]Sheet1!AC20</f>
        <v>-324.52779995000037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Detail'!$D$2:$D$14000)/10000)+(SUMIF(Reference,CONCATENATE(Q$13,$I$21),'GRMS Detail'!$D$2:$D$14000)/10000)+(SUMIF(Reference,CONCATENATE(Q$13,$J$21),'GRMS Detail'!$D$2:$D$14000)/10000)+(SUMIF(Reference,CONCATENATE(Q$13,$M$21),'GRMS Detail'!$D$2:$D$14000)/10000)+(SUMIF(Reference,CONCATENATE(Q$13,$K$21),'GRMS Detail'!$D$2:$D$14000)/10000)+(SUMIF(Reference,CONCATENATE(Q$13,$L$21),'GRMS Detail'!$D$2:$D$14000)/10000)+(SUMIF(Reference,CONCATENATE(Q$13,$E$21),'GRMS Detail'!$D$2:$D$14000)/10000)</f>
        <v>-94.838480140000001</v>
      </c>
      <c r="R21" s="136">
        <f>Q21-[16]Sheet1!Q21</f>
        <v>7.205106420000007</v>
      </c>
      <c r="S21" s="165">
        <f>(SUMIF(Reference,CONCATENATE(S$13,$H$21),'GRMS Detail'!$D$2:$D$14000)/10000)+(SUMIF(Reference,CONCATENATE(S$13,$I$21),'GRMS Detail'!$D$2:$D$14000)/10000)+(SUMIF(Reference,CONCATENATE(S$13,$J$21),'GRMS Detail'!$D$2:$D$14000)/10000)+(SUMIF(Reference,CONCATENATE(S$13,$M$21),'GRMS Detail'!$D$2:$D$14000)/10000)+(SUMIF(Reference,CONCATENATE(S$13,$K$21),'GRMS Detail'!$D$2:$D$14000)/10000)+(SUMIF(Reference,CONCATENATE(S$13,$L$21),'GRMS Detail'!$D$2:$D$14000)/10000)+(SUMIF(Reference,CONCATENATE(S$13,$E$21),'GRMS Detail'!$D$2:$D$14000)/10000)</f>
        <v>-1312.3609247200002</v>
      </c>
      <c r="T21" s="136">
        <f>S21-[16]Sheet1!S21</f>
        <v>-344.3757026200002</v>
      </c>
      <c r="U21" s="165">
        <f>(SUMIF(Reference,CONCATENATE(U$13,$H$21),'GRMS Detail'!$D$2:$D$14000)/10000)+(SUMIF(Reference,CONCATENATE(U$13,$I$21),'GRMS Detail'!$D$2:$D$14000)/10000)+(SUMIF(Reference,CONCATENATE(U$13,$J$21),'GRMS Detail'!$D$2:$D$14000)/10000)+(SUMIF(Reference,CONCATENATE(U$13,$M$21),'GRMS Detail'!$D$2:$D$14000)/10000)+(SUMIF(Reference,CONCATENATE(U$13,$K$21),'GRMS Detail'!$D$2:$D$14000)/10000)+(SUMIF(Reference,CONCATENATE(U$13,$L$21),'GRMS Detail'!$D$2:$D$14000)/10000)+(SUMIF(Reference,CONCATENATE(U$13,$E$21),'GRMS Detail'!$D$2:$D$14000)/10000)</f>
        <v>-6058.9402422699968</v>
      </c>
      <c r="V21" s="136">
        <f>U21-[16]Sheet1!U21</f>
        <v>78.123796590003622</v>
      </c>
      <c r="W21" s="165">
        <f>(SUMIF(Reference,CONCATENATE(W$13,$H$21),'GRMS Detail'!$D$2:$D$14000)/10000)+(SUMIF(Reference,CONCATENATE(W$13,$I$21),'GRMS Detail'!$D$2:$D$14000)/10000)+(SUMIF(Reference,CONCATENATE(W$13,$J$21),'GRMS Detail'!$D$2:$D$14000)/10000)+(SUMIF(Reference,CONCATENATE(W$13,$M$21),'GRMS Detail'!$D$2:$D$14000)/10000)+(SUMIF(Reference,CONCATENATE(W$13,$K$21),'GRMS Detail'!$D$2:$D$14000)/10000)+(SUMIF(Reference,CONCATENATE(W$13,$L$21),'GRMS Detail'!$D$2:$D$14000)/10000)+(SUMIF(Reference,CONCATENATE(W$13,$E$21),'GRMS Detail'!$D$2:$D$14000)/10000)</f>
        <v>-248.33668768999996</v>
      </c>
      <c r="X21" s="136">
        <f>W21-[16]Sheet1!W21</f>
        <v>-105.33512509000005</v>
      </c>
      <c r="Y21" s="165">
        <f>(SUMIF(Reference,CONCATENATE(Y$13,$H$21),'GRMS Detail'!$D$2:$D$14000)/10000)+(SUMIF(Reference,CONCATENATE(Y$13,$I$21),'GRMS Detail'!$D$2:$D$14000)/10000)+(SUMIF(Reference,CONCATENATE(Y$13,$J$21),'GRMS Detail'!$D$2:$D$14000)/10000)+(SUMIF(Reference,CONCATENATE(Y$13,$M$21),'GRMS Detail'!$D$2:$D$14000)/10000)+(SUMIF(Reference,CONCATENATE(Y$13,$K$21),'GRMS Detail'!$D$2:$D$14000)/10000)+(SUMIF(Reference,CONCATENATE(Y$13,$L$21),'GRMS Detail'!$D$2:$D$14000)/10000)+(SUMIF(Reference,CONCATENATE(Y$13,$E$21),'GRMS Detail'!$D$2:$D$14000)/10000)</f>
        <v>1203.4057903900002</v>
      </c>
      <c r="Z21" s="136">
        <f>Y21-[16]Sheet1!Y21</f>
        <v>-29.208791309999242</v>
      </c>
      <c r="AA21" s="165">
        <f>(SUMIF(Reference,CONCATENATE(AA$13,$H$21),'GRMS Detail'!$D$2:$D$14000)/10000)+(SUMIF(Reference,CONCATENATE(AA$13,$I$21),'GRMS Detail'!$D$2:$D$14000)/10000)+(SUMIF(Reference,CONCATENATE(AA$13,$J$21),'GRMS Detail'!$D$2:$D$14000)/10000)+(SUMIF(Reference,CONCATENATE(AA$13,$M$21),'GRMS Detail'!$D$2:$D$14000)/10000)+(SUMIF(Reference,CONCATENATE(AA$13,$K$21),'GRMS Detail'!$D$2:$D$14000)/10000)+(SUMIF(Reference,CONCATENATE(AA$13,$L$21),'GRMS Detail'!$D$2:$D$14000)/10000)+(SUMIF(Reference,CONCATENATE(AA$13,$E$21),'GRMS Detail'!$D$2:$D$14000)/10000)</f>
        <v>493.09516186999974</v>
      </c>
      <c r="AB21" s="136">
        <f>AA21-[16]Sheet1!AA21</f>
        <v>-4.7208444699994629</v>
      </c>
      <c r="AC21" s="166">
        <f t="shared" si="0"/>
        <v>-5923.1369024199967</v>
      </c>
      <c r="AD21" s="136">
        <f>AC21-[16]Sheet1!AC21</f>
        <v>-405.51666689999547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Detail'!$D$2:$D$14000)/10000)+(SUMIF(Reference,CONCATENATE(Q$13,$D$22),'GRMS Detail'!$D$2:$D$14000)/10000)+(SUMIF(Reference,CONCATENATE(Q$13,$E$22),'GRMS Detail'!$D$2:$D$14000)/10000)+(SUMIF(Reference,CONCATENATE(Q$13,$F$22),'GRMS Detail'!$D$2:$D$14000)/10000)+(SUMIF(Reference,CONCATENATE(Q$13,$G$22),'GRMS Detail'!$D$2:$D$14000)/10000)+(SUMIF(Reference,CONCATENATE(Q$13,$H$22),'GRMS Detail'!$D$2:$D$14000)/10000)+(SUMIF(Reference,CONCATENATE(Q$13,$I$22),'GRMS Detail'!$D$2:$D$14000)/10000)+(SUMIF(Reference,CONCATENATE(Q$13,$J$22),'GRMS Detail'!$D$2:$D$14000)/10000)+(SUMIF(Reference,CONCATENATE(Q$13,$L$22),'GRMS Detail'!$D$2:$D$14000)/10000)</f>
        <v>-84.883596349999991</v>
      </c>
      <c r="R22" s="136">
        <f>Q22-[16]Sheet1!Q22</f>
        <v>24.474187330000007</v>
      </c>
      <c r="S22" s="165">
        <f>(SUMIF(Reference,CONCATENATE(S$13,$C$22),'GRMS Detail'!$D$2:$D$14000)/10000)+(SUMIF(Reference,CONCATENATE(S$13,$D$22),'GRMS Detail'!$D$2:$D$14000)/10000)+(SUMIF(Reference,CONCATENATE(S$13,$E$22),'GRMS Detail'!$D$2:$D$14000)/10000)+(SUMIF(Reference,CONCATENATE(S$13,$F$22),'GRMS Detail'!$D$2:$D$14000)/10000)+(SUMIF(Reference,CONCATENATE(S$13,$G$22),'GRMS Detail'!$D$2:$D$14000)/10000)+(SUMIF(Reference,CONCATENATE(S$13,$H$22),'GRMS Detail'!$D$2:$D$14000)/10000)+(SUMIF(Reference,CONCATENATE(S$13,$I$22),'GRMS Detail'!$D$2:$D$14000)/10000)+(SUMIF(Reference,CONCATENATE(S$13,$J$22),'GRMS Detail'!$D$2:$D$14000)/10000)+(SUMIF(Reference,CONCATENATE(S$13,$L$22),'GRMS Detail'!$D$2:$D$14000)/10000)</f>
        <v>-32.127963489999999</v>
      </c>
      <c r="T22" s="136">
        <f>S22-[16]Sheet1!S22</f>
        <v>-21.410149029999996</v>
      </c>
      <c r="U22" s="165">
        <f>(SUMIF(Reference,CONCATENATE(U$13,$C$22),'GRMS Detail'!$D$2:$D$14000)/10000)+(SUMIF(Reference,CONCATENATE(U$13,$D$22),'GRMS Detail'!$D$2:$D$14000)/10000)+(SUMIF(Reference,CONCATENATE(U$13,$E$22),'GRMS Detail'!$D$2:$D$14000)/10000)+(SUMIF(Reference,CONCATENATE(U$13,$F$22),'GRMS Detail'!$D$2:$D$14000)/10000)+(SUMIF(Reference,CONCATENATE(U$13,$G$22),'GRMS Detail'!$D$2:$D$14000)/10000)+(SUMIF(Reference,CONCATENATE(U$13,$H$22),'GRMS Detail'!$D$2:$D$14000)/10000)+(SUMIF(Reference,CONCATENATE(U$13,$I$22),'GRMS Detail'!$D$2:$D$14000)/10000)+(SUMIF(Reference,CONCATENATE(U$13,$J$22),'GRMS Detail'!$D$2:$D$14000)/10000)+(SUMIF(Reference,CONCATENATE(U$13,$L$22),'GRMS Detail'!$D$2:$D$14000)/10000)</f>
        <v>180.43691319999999</v>
      </c>
      <c r="V22" s="136">
        <f>U22-[16]Sheet1!U22</f>
        <v>2.7066799999943214E-2</v>
      </c>
      <c r="W22" s="165">
        <f>(SUMIF(Reference,CONCATENATE(W$13,$C$22),'GRMS Detail'!$D$2:$D$14000)/10000)+(SUMIF(Reference,CONCATENATE(W$13,$D$22),'GRMS Detail'!$D$2:$D$14000)/10000)+(SUMIF(Reference,CONCATENATE(W$13,$E$22),'GRMS Detail'!$D$2:$D$14000)/10000)+(SUMIF(Reference,CONCATENATE(W$13,$F$22),'GRMS Detail'!$D$2:$D$14000)/10000)+(SUMIF(Reference,CONCATENATE(W$13,$G$22),'GRMS Detail'!$D$2:$D$14000)/10000)+(SUMIF(Reference,CONCATENATE(W$13,$H$22),'GRMS Detail'!$D$2:$D$14000)/10000)+(SUMIF(Reference,CONCATENATE(W$13,$I$22),'GRMS Detail'!$D$2:$D$14000)/10000)+(SUMIF(Reference,CONCATENATE(W$13,$J$22),'GRMS Detail'!$D$2:$D$14000)/10000)+(SUMIF(Reference,CONCATENATE(W$13,$L$22),'GRMS Detail'!$D$2:$D$14000)/10000)</f>
        <v>-3528.75131973</v>
      </c>
      <c r="X22" s="136">
        <f>W22-[16]Sheet1!W22</f>
        <v>-1.4247328800006471</v>
      </c>
      <c r="Y22" s="165">
        <f>(SUMIF(Reference,CONCATENATE(Y$13,$C$22),'GRMS Detail'!$D$2:$D$14000)/10000)+(SUMIF(Reference,CONCATENATE(Y$13,$D$22),'GRMS Detail'!$D$2:$D$14000)/10000)+(SUMIF(Reference,CONCATENATE(Y$13,$E$22),'GRMS Detail'!$D$2:$D$14000)/10000)+(SUMIF(Reference,CONCATENATE(Y$13,$F$22),'GRMS Detail'!$D$2:$D$14000)/10000)+(SUMIF(Reference,CONCATENATE(Y$13,$G$22),'GRMS Detail'!$D$2:$D$14000)/10000)+(SUMIF(Reference,CONCATENATE(Y$13,$H$22),'GRMS Detail'!$D$2:$D$14000)/10000)+(SUMIF(Reference,CONCATENATE(Y$13,$I$22),'GRMS Detail'!$D$2:$D$14000)/10000)+(SUMIF(Reference,CONCATENATE(Y$13,$J$22),'GRMS Detail'!$D$2:$D$14000)/10000)+(SUMIF(Reference,CONCATENATE(Y$13,$L$22),'GRMS Detail'!$D$2:$D$14000)/10000)</f>
        <v>659.03370865000011</v>
      </c>
      <c r="Z22" s="136">
        <f>Y22-[16]Sheet1!Y22</f>
        <v>0.61497968000003311</v>
      </c>
      <c r="AA22" s="165">
        <f>(SUMIF(Reference,CONCATENATE(AA$13,$C$22),'GRMS Detail'!$D$2:$D$14000)/10000)+(SUMIF(Reference,CONCATENATE(AA$13,$D$22),'GRMS Detail'!$D$2:$D$14000)/10000)+(SUMIF(Reference,CONCATENATE(AA$13,$E$22),'GRMS Detail'!$D$2:$D$14000)/10000)+(SUMIF(Reference,CONCATENATE(AA$13,$F$22),'GRMS Detail'!$D$2:$D$14000)/10000)+(SUMIF(Reference,CONCATENATE(AA$13,$G$22),'GRMS Detail'!$D$2:$D$14000)/10000)+(SUMIF(Reference,CONCATENATE(AA$13,$H$22),'GRMS Detail'!$D$2:$D$14000)/10000)+(SUMIF(Reference,CONCATENATE(AA$13,$I$22),'GRMS Detail'!$D$2:$D$14000)/10000)+(SUMIF(Reference,CONCATENATE(AA$13,$J$22),'GRMS Detail'!$D$2:$D$14000)/10000)+(SUMIF(Reference,CONCATENATE(AA$13,$L$22),'GRMS Detail'!$D$2:$D$14000)/10000)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Detail'!$D$2:$D$14000)/10000)+(SUMIF(Reference,CONCATENATE(Q$13,$I$23),'GRMS Detail'!$D$2:$D$14000)/10000)+(SUMIF(Reference,CONCATENATE(Q$13,$J$23),'GRMS Detail'!$D$2:$D$14000)/10000)</f>
        <v>204.14835065</v>
      </c>
      <c r="R23" s="136">
        <f>Q23-[16]Sheet1!Q23</f>
        <v>-40.831084269999991</v>
      </c>
      <c r="S23" s="165">
        <f>(SUMIF(Reference,CONCATENATE(S$13,$H$23),'GRMS Detail'!$D$2:$D$14000)/10000)+(SUMIF(Reference,CONCATENATE(S$13,$I$23),'GRMS Detail'!$D$2:$D$14000)/10000)+(SUMIF(Reference,CONCATENATE(S$13,$J$23),'GRMS Detail'!$D$2:$D$14000)/10000)</f>
        <v>-263.26761046999997</v>
      </c>
      <c r="T23" s="136">
        <f>S23-[16]Sheet1!S23</f>
        <v>-689.62732707999999</v>
      </c>
      <c r="U23" s="165">
        <f>(SUMIF(Reference,CONCATENATE(U$13,$H$23),'GRMS Detail'!$D$2:$D$14000)/10000)+(SUMIF(Reference,CONCATENATE(U$13,$I$23),'GRMS Detail'!$D$2:$D$14000)/10000)+(SUMIF(Reference,CONCATENATE(U$13,$J$23),'GRMS Detail'!$D$2:$D$14000)/10000)</f>
        <v>389.26455684000001</v>
      </c>
      <c r="V23" s="136">
        <f>U23-[16]Sheet1!U23</f>
        <v>-1564.5369414099994</v>
      </c>
      <c r="W23" s="165">
        <f>(SUMIF(Reference,CONCATENATE(W$13,$H$23),'GRMS Detail'!$D$2:$D$14000)/10000)+(SUMIF(Reference,CONCATENATE(W$13,$I$23),'GRMS Detail'!$D$2:$D$14000)/10000)+(SUMIF(Reference,CONCATENATE(W$13,$J$23),'GRMS Detail'!$D$2:$D$14000)/10000)</f>
        <v>-212.50853333000001</v>
      </c>
      <c r="X23" s="136">
        <f>W23-[16]Sheet1!W23</f>
        <v>-8.6025379999995266E-2</v>
      </c>
      <c r="Y23" s="165">
        <f>(SUMIF(Reference,CONCATENATE(Y$13,$H$23),'GRMS Detail'!$D$2:$D$14000)/10000)+(SUMIF(Reference,CONCATENATE(Y$13,$I$23),'GRMS Detail'!$D$2:$D$14000)/10000)+(SUMIF(Reference,CONCATENATE(Y$13,$J$23),'GRMS Detail'!$D$2:$D$14000)/10000)</f>
        <v>-41.980261400000003</v>
      </c>
      <c r="Z23" s="136">
        <f>Y23-[16]Sheet1!Y23</f>
        <v>-3.3869650000006857E-2</v>
      </c>
      <c r="AA23" s="165">
        <f>(SUMIF(Reference,CONCATENATE(AA$13,$H$23),'GRMS Detail'!$D$2:$D$14000)/10000)+(SUMIF(Reference,CONCATENATE(AA$13,$I$23),'GRMS Detail'!$D$2:$D$14000)/10000)+(SUMIF(Reference,CONCATENATE(AA$13,$J$23),'GRMS Detail'!$D$2:$D$14000)/10000)</f>
        <v>-221.53744385000016</v>
      </c>
      <c r="AB23" s="136">
        <f>AA23-[16]Sheet1!AA23</f>
        <v>-6.8292419999977483E-2</v>
      </c>
      <c r="AC23" s="166">
        <f>$S23+$U23+$W23+$Y23+$AA23</f>
        <v>-350.02929221000011</v>
      </c>
      <c r="AD23" s="136">
        <f>AC23-[16]Sheet1!AC23</f>
        <v>-2254.3524559399989</v>
      </c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Detail'!$D$2:$D$14000)/10000)+(SUMIF(Reference,CONCATENATE(Q$13,$E$24),'GRMS Detail'!$D$2:$D$14000)/10000)+(SUMIF(Reference,CONCATENATE(Q$13,$F$24),'GRMS Detail'!$D$2:$D$14000)/10000)+(SUMIF(Reference,CONCATENATE(Q$13,$H$24),'GRMS Detail'!$D$2:$D$14000)/10000)+(SUMIF(Reference,CONCATENATE(Q$13,$J$24),'GRMS Detail'!$D$2:$D$14000)/10000)</f>
        <v>290.53439538999999</v>
      </c>
      <c r="R24" s="136">
        <f>Q24-[16]Sheet1!Q24</f>
        <v>-58.089791769999977</v>
      </c>
      <c r="S24" s="165">
        <f>(SUMIF(Reference,CONCATENATE(S$13,$D$24),'GRMS Detail'!$D$2:$D$14000)/10000)+(SUMIF(Reference,CONCATENATE(S$13,$E$24),'GRMS Detail'!$D$2:$D$14000)/10000)+(SUMIF(Reference,CONCATENATE(S$13,$F$24),'GRMS Detail'!$D$2:$D$14000)/10000)+(SUMIF(Reference,CONCATENATE(S$13,$H$24),'GRMS Detail'!$D$2:$D$14000)/10000)+(SUMIF(Reference,CONCATENATE(S$13,$J$24),'GRMS Detail'!$D$2:$D$14000)/10000)</f>
        <v>2106.8374628199999</v>
      </c>
      <c r="T24" s="136">
        <f>S24-[16]Sheet1!S24</f>
        <v>407.49546978999979</v>
      </c>
      <c r="U24" s="165">
        <f>(SUMIF(Reference,CONCATENATE(U$13,$D$24),'GRMS Detail'!$D$2:$D$14000)/10000)+(SUMIF(Reference,CONCATENATE(U$13,$E$24),'GRMS Detail'!$D$2:$D$14000)/10000)+(SUMIF(Reference,CONCATENATE(U$13,$F$24),'GRMS Detail'!$D$2:$D$14000)/10000)+(SUMIF(Reference,CONCATENATE(U$13,$H$24),'GRMS Detail'!$D$2:$D$14000)/10000)+(SUMIF(Reference,CONCATENATE(U$13,$J$24),'GRMS Detail'!$D$2:$D$14000)/10000)</f>
        <v>2501.54116273</v>
      </c>
      <c r="V24" s="136">
        <f>U24-[16]Sheet1!U24</f>
        <v>302.52262717000076</v>
      </c>
      <c r="W24" s="165">
        <f>(SUMIF(Reference,CONCATENATE(W$13,$D$24),'GRMS Detail'!$D$2:$D$14000)/10000)+(SUMIF(Reference,CONCATENATE(W$13,$E$24),'GRMS Detail'!$D$2:$D$14000)/10000)+(SUMIF(Reference,CONCATENATE(W$13,$F$24),'GRMS Detail'!$D$2:$D$14000)/10000)+(SUMIF(Reference,CONCATENATE(W$13,$H$24),'GRMS Detail'!$D$2:$D$14000)/10000)+(SUMIF(Reference,CONCATENATE(W$13,$J$24),'GRMS Detail'!$D$2:$D$14000)/10000)</f>
        <v>4729.5358187100001</v>
      </c>
      <c r="X24" s="136">
        <f>W24-[16]Sheet1!W24</f>
        <v>420.16597123999964</v>
      </c>
      <c r="Y24" s="165">
        <f>(SUMIF(Reference,CONCATENATE(Y$13,$D$24),'GRMS Detail'!$D$2:$D$14000)/10000)+(SUMIF(Reference,CONCATENATE(Y$13,$E$24),'GRMS Detail'!$D$2:$D$14000)/10000)+(SUMIF(Reference,CONCATENATE(Y$13,$F$24),'GRMS Detail'!$D$2:$D$14000)/10000)+(SUMIF(Reference,CONCATENATE(Y$13,$H$24),'GRMS Detail'!$D$2:$D$14000)/10000)+(SUMIF(Reference,CONCATENATE(Y$13,$J$24),'GRMS Detail'!$D$2:$D$14000)/10000)</f>
        <v>402.53853047000007</v>
      </c>
      <c r="Z24" s="136">
        <f>Y24-[16]Sheet1!Y24</f>
        <v>73.628632350000032</v>
      </c>
      <c r="AA24" s="165">
        <f>(SUMIF(Reference,CONCATENATE(AA$13,$D$24),'GRMS Detail'!$D$2:$D$14000)/10000)+(SUMIF(Reference,CONCATENATE(AA$13,$E$24),'GRMS Detail'!$D$2:$D$14000)/10000)+(SUMIF(Reference,CONCATENATE(AA$13,$F$24),'GRMS Detail'!$D$2:$D$14000)/10000)+(SUMIF(Reference,CONCATENATE(AA$13,$H$24),'GRMS Detail'!$D$2:$D$14000)/10000)+(SUMIF(Reference,CONCATENATE(AA$13,$J$24),'GRMS Detail'!$D$2:$D$14000)/10000)</f>
        <v>-370.29132264000003</v>
      </c>
      <c r="AB24" s="136">
        <f>AA24-[16]Sheet1!AA24</f>
        <v>-0.95570079999987456</v>
      </c>
      <c r="AC24" s="166">
        <f t="shared" si="0"/>
        <v>9370.1616520900006</v>
      </c>
      <c r="AD24" s="136">
        <f>AC24-[16]Sheet1!AC24</f>
        <v>1202.8569997499999</v>
      </c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Detail'!$D$2:$D$14000)/10000)</f>
        <v>0</v>
      </c>
      <c r="R25" s="136">
        <f>Q25-[16]Sheet1!Q25</f>
        <v>0</v>
      </c>
      <c r="S25" s="165">
        <f>(SUMIF(Reference,CONCATENATE(S$13,$H$25),'GRMS Detail'!$D$2:$D$14000)/10000)</f>
        <v>25.964205800000002</v>
      </c>
      <c r="T25" s="136">
        <f>S25-[16]Sheet1!S25</f>
        <v>-1.216974289999996</v>
      </c>
      <c r="U25" s="165">
        <f>(SUMIF(Reference,CONCATENATE(U$13,$H$25),'GRMS Detail'!$D$2:$D$14000)/10000)</f>
        <v>89.134627099999989</v>
      </c>
      <c r="V25" s="136">
        <f>U25-[16]Sheet1!U25</f>
        <v>5.6580080000003363E-2</v>
      </c>
      <c r="W25" s="165">
        <f>(SUMIF(Reference,CONCATENATE(W$13,$H$25),'GRMS Detail'!$D$2:$D$14000)/10000)</f>
        <v>56.577907449999962</v>
      </c>
      <c r="X25" s="136">
        <f>W25-[16]Sheet1!W25</f>
        <v>-15.892158330000051</v>
      </c>
      <c r="Y25" s="165">
        <f>(SUMIF(Reference,CONCATENATE(Y$13,$H$25),'GRMS Detail'!$D$2:$D$14000)/10000)</f>
        <v>0</v>
      </c>
      <c r="Z25" s="136">
        <f>Y25-[16]Sheet1!Y25</f>
        <v>0</v>
      </c>
      <c r="AA25" s="165">
        <f>(SUMIF(Reference,CONCATENATE(AA$13,$H$25),'GRMS Detail'!$D$2:$D$14000)/10000)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Detail'!$D$2:$D$14000)/10000)+(SUMIF(Reference,CONCATENATE(Q$13,$G$26),'GRMS Detail'!$D$2:$D$14000)/10000)+(SUMIF(Reference,CONCATENATE(Q$13,$H$26),'GRMS Detail'!$D$2:$D$14000)/10000)+(SUMIF(Reference,CONCATENATE(Q$13,$I$26),'GRMS Detail'!$D$2:$D$14000)/10000)</f>
        <v>36.010968800000001</v>
      </c>
      <c r="R26" s="136">
        <f>Q26-[16]Sheet1!Q26</f>
        <v>-7.2026388400000059</v>
      </c>
      <c r="S26" s="165">
        <f>(SUMIF(Reference,CONCATENATE(S$13,$F$26),'GRMS Detail'!$D$2:$D$14000)/10000)+(SUMIF(Reference,CONCATENATE(S$13,$G$26),'GRMS Detail'!$D$2:$D$14000)/10000)+(SUMIF(Reference,CONCATENATE(S$13,$H$26),'GRMS Detail'!$D$2:$D$14000)/10000)+(SUMIF(Reference,CONCATENATE(S$13,$I$26),'GRMS Detail'!$D$2:$D$14000)/10000)</f>
        <v>-26.801614860000001</v>
      </c>
      <c r="T26" s="136">
        <f>S26-[16]Sheet1!S26</f>
        <v>-26.673131699999999</v>
      </c>
      <c r="U26" s="165">
        <f>(SUMIF(Reference,CONCATENATE(U$13,$F$26),'GRMS Detail'!$D$2:$D$14000)/10000)+(SUMIF(Reference,CONCATENATE(U$13,$G$26),'GRMS Detail'!$D$2:$D$14000)/10000)+(SUMIF(Reference,CONCATENATE(U$13,$H$26),'GRMS Detail'!$D$2:$D$14000)/10000)+(SUMIF(Reference,CONCATENATE(U$13,$I$26),'GRMS Detail'!$D$2:$D$14000)/10000)</f>
        <v>366.19172715000002</v>
      </c>
      <c r="V26" s="136">
        <f>U26-[16]Sheet1!U26</f>
        <v>13.672652389999939</v>
      </c>
      <c r="W26" s="165">
        <f>(SUMIF(Reference,CONCATENATE(W$13,$F$26),'GRMS Detail'!$D$2:$D$14000)/10000)+(SUMIF(Reference,CONCATENATE(W$13,$G$26),'GRMS Detail'!$D$2:$D$14000)/10000)+(SUMIF(Reference,CONCATENATE(W$13,$H$26),'GRMS Detail'!$D$2:$D$14000)/10000)+(SUMIF(Reference,CONCATENATE(W$13,$I$26),'GRMS Detail'!$D$2:$D$14000)/10000)</f>
        <v>194.20731083999996</v>
      </c>
      <c r="X26" s="136">
        <f>W26-[16]Sheet1!W26</f>
        <v>2.8127772699999696</v>
      </c>
      <c r="Y26" s="165">
        <f>(SUMIF(Reference,CONCATENATE(Y$13,$F$26),'GRMS Detail'!$D$2:$D$14000)/10000)+(SUMIF(Reference,CONCATENATE(Y$13,$G$26),'GRMS Detail'!$D$2:$D$14000)/10000)+(SUMIF(Reference,CONCATENATE(Y$13,$H$26),'GRMS Detail'!$D$2:$D$14000)/10000)+(SUMIF(Reference,CONCATENATE(Y$13,$I$26),'GRMS Detail'!$D$2:$D$14000)/10000)</f>
        <v>7.3298151899999997</v>
      </c>
      <c r="Z26" s="136">
        <f>Y26-[16]Sheet1!Y26</f>
        <v>6.7249799999986593E-3</v>
      </c>
      <c r="AA26" s="165">
        <f>(SUMIF(Reference,CONCATENATE(AA$13,$F$26),'GRMS Detail'!$D$2:$D$14000)/10000)+(SUMIF(Reference,CONCATENATE(AA$13,$G$26),'GRMS Detail'!$D$2:$D$14000)/10000)+(SUMIF(Reference,CONCATENATE(AA$13,$H$26),'GRMS Detail'!$D$2:$D$14000)/10000)+(SUMIF(Reference,CONCATENATE(AA$13,$I$26),'GRMS Detail'!$D$2:$D$14000)/10000)</f>
        <v>60.416902239999999</v>
      </c>
      <c r="AB26" s="136">
        <f>AA26-[16]Sheet1!AA26</f>
        <v>0.15627423000001528</v>
      </c>
      <c r="AC26" s="166">
        <f t="shared" si="0"/>
        <v>601.34414056000003</v>
      </c>
      <c r="AD26" s="136">
        <f>AC26-[16]Sheet1!AC26</f>
        <v>-10.024702830000138</v>
      </c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Detail'!$D$2:$D$14000)/10000)+(SUMIF(Reference,CONCATENATE(Q$13,$I$27),'GRMS Detail'!$D$2:$D$14000)/10000)</f>
        <v>0</v>
      </c>
      <c r="R27" s="136">
        <f>Q27-[16]Sheet1!Q27</f>
        <v>0</v>
      </c>
      <c r="S27" s="165">
        <f>(SUMIF(Reference,CONCATENATE(S$13,$H$27),'GRMS Detail'!$D$2:$D$14000)/10000)+(SUMIF(Reference,CONCATENATE(S$13,$I$27),'GRMS Detail'!$D$2:$D$14000)/10000)</f>
        <v>0</v>
      </c>
      <c r="T27" s="136">
        <f>S27-[16]Sheet1!S27</f>
        <v>0</v>
      </c>
      <c r="U27" s="165">
        <f>(SUMIF(Reference,CONCATENATE(U$13,$H$27),'GRMS Detail'!$D$2:$D$14000)/10000)+(SUMIF(Reference,CONCATENATE(U$13,$I$27),'GRMS Detail'!$D$2:$D$14000)/10000)</f>
        <v>0</v>
      </c>
      <c r="V27" s="136">
        <f>U27-[16]Sheet1!U27</f>
        <v>0</v>
      </c>
      <c r="W27" s="165">
        <f>(SUMIF(Reference,CONCATENATE(W$13,$H$27),'GRMS Detail'!$D$2:$D$14000)/10000)+(SUMIF(Reference,CONCATENATE(W$13,$I$27),'GRMS Detail'!$D$2:$D$14000)/10000)</f>
        <v>0</v>
      </c>
      <c r="X27" s="136">
        <f>W27-[16]Sheet1!W27</f>
        <v>0</v>
      </c>
      <c r="Y27" s="165">
        <f>(SUMIF(Reference,CONCATENATE(Y$13,$H$27),'GRMS Detail'!$D$2:$D$14000)/10000)+(SUMIF(Reference,CONCATENATE(Y$13,$I$27),'GRMS Detail'!$D$2:$D$14000)/10000)</f>
        <v>0</v>
      </c>
      <c r="Z27" s="136">
        <f>Y27-[16]Sheet1!Y27</f>
        <v>0</v>
      </c>
      <c r="AA27" s="165">
        <f>(SUMIF(Reference,CONCATENATE(AA$13,$H$27),'GRMS Detail'!$D$2:$D$14000)/10000)+(SUMIF(Reference,CONCATENATE(AA$13,$I$27),'GRMS Detail'!$D$2:$D$14000)/10000)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166.21680041999997</v>
      </c>
      <c r="R28" s="183">
        <f>Q28-[16]Sheet1!Q28</f>
        <v>-40.598739449999982</v>
      </c>
      <c r="S28" s="183">
        <f>SUM(S17:S27)</f>
        <v>257.90057689000059</v>
      </c>
      <c r="T28" s="183">
        <f>S28-[16]Sheet1!S28</f>
        <v>-791.19971230999909</v>
      </c>
      <c r="U28" s="183">
        <f>SUM(U17:U27)</f>
        <v>-4461.3057110887712</v>
      </c>
      <c r="V28" s="183">
        <f>U28-[16]Sheet1!U28</f>
        <v>-756.73979752932064</v>
      </c>
      <c r="W28" s="183">
        <f>SUM(W17:W27)</f>
        <v>-2118.5161915669219</v>
      </c>
      <c r="X28" s="183">
        <f>W28-[16]Sheet1!W28</f>
        <v>511.54355729086728</v>
      </c>
      <c r="Y28" s="183">
        <f>SUM(Y17:Y27)</f>
        <v>1500.8891326400005</v>
      </c>
      <c r="Z28" s="183">
        <f>Y28-[16]Sheet1!Y28</f>
        <v>45.483518050001067</v>
      </c>
      <c r="AA28" s="183">
        <f>SUM(AA17:AA27)</f>
        <v>602.95278260999919</v>
      </c>
      <c r="AB28" s="183">
        <f>AA28-[16]Sheet1!AA28</f>
        <v>-3.9111132399989401</v>
      </c>
      <c r="AC28" s="183">
        <f>SUM(AC17:AC27)</f>
        <v>-4218.0794105156938</v>
      </c>
      <c r="AD28" s="183">
        <f>AC28-[16]Sheet1!AC28</f>
        <v>-994.82354773845509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Detail'!$D$2:$D$14000)/10000)+(SUMIF(Reference,CONCATENATE(Q$13,$I$30),'GRMS Detail'!$D$2:$D$14000)/10000)+(SUMIF(Reference,CONCATENATE(Q$13,$J$30),'GRMS Detail'!$D$2:$D$14000)/10000)</f>
        <v>0.50638665000000005</v>
      </c>
      <c r="R30" s="136">
        <f>Q30-[16]Sheet1!Q30</f>
        <v>-3.10123215</v>
      </c>
      <c r="S30" s="165">
        <f>(SUMIF(Reference,CONCATENATE(S$13,$F$30),'GRMS Detail'!$D$2:$D$14000)/10000)</f>
        <v>100.45017339</v>
      </c>
      <c r="T30" s="136">
        <f>S30-[16]Sheet1!S30</f>
        <v>-44.967259829999989</v>
      </c>
      <c r="U30" s="165">
        <f>(SUMIF(Reference,CONCATENATE(U$13,$F$30),'GRMS Detail'!$D$2:$D$14000)/10000)</f>
        <v>-667.02240101999996</v>
      </c>
      <c r="V30" s="136">
        <f>U30-[16]Sheet1!U30</f>
        <v>-5.3588090000062039E-2</v>
      </c>
      <c r="W30" s="165">
        <f>(SUMIF(Reference,CONCATENATE(W$13,$F$30),'GRMS Detail'!$D$2:$D$14000)/10000)</f>
        <v>-977.74785194000003</v>
      </c>
      <c r="X30" s="136">
        <f>W30-[16]Sheet1!W30</f>
        <v>-0.39013068000019757</v>
      </c>
      <c r="Y30" s="165">
        <f>(SUMIF(Reference,CONCATENATE(Y$13,$F$30),'GRMS Detail'!$D$2:$D$14000)/10000)</f>
        <v>-109.94722786000001</v>
      </c>
      <c r="Z30" s="136">
        <f>Y30-[16]Sheet1!Y30</f>
        <v>-0.10087493000000336</v>
      </c>
      <c r="AA30" s="165">
        <f>(SUMIF(Reference,CONCATENATE(AA$13,$F$30),'GRMS Detail'!$D$2:$D$14000)/10000)</f>
        <v>0</v>
      </c>
      <c r="AB30" s="136">
        <f>AA30-[16]Sheet1!AA30</f>
        <v>0</v>
      </c>
      <c r="AC30" s="166">
        <f>$S30+$U30+$W30+$Y30+$AA30</f>
        <v>-1654.2673074300001</v>
      </c>
      <c r="AD30" s="136">
        <f>AC30-[16]Sheet1!AC30</f>
        <v>-45.511853530000508</v>
      </c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Detail'!$D$2:$D$14000)/10000)+(SUMIF(Reference,CONCATENATE(Q$13,$H$31),'GRMS Detail'!$D$2:$D$14000)/10000)+(SUMIF(Reference,CONCATENATE(Q$13,$I$31),'GRMS Detail'!$D$2:$D$14000)/10000)+(SUMIF(Reference,CONCATENATE(Q$13,$J$31),'GRMS Detail'!$D$2:$D$14000)/10000)+(SUMIF(Reference,CONCATENATE(Q$13,$K$31),'GRMS Detail'!$D$2:$D$14000)/10000)+(SUMIF(Reference,CONCATENATE(Q$13,$L$31),'GRMS Detail'!$D$2:$D$14000)/10000)</f>
        <v>20</v>
      </c>
      <c r="R31" s="136">
        <f>Q31-[16]Sheet1!Q31</f>
        <v>-6.8434509400000003</v>
      </c>
      <c r="S31" s="165">
        <f>(SUMIF(Reference,CONCATENATE(S$13,$F$31),'GRMS Detail'!$D$2:$D$14000)/10000)+(SUMIF(Reference,CONCATENATE(S$13,$H$31),'GRMS Detail'!$D$2:$D$14000)/10000)+(SUMIF(Reference,CONCATENATE(S$13,$I$31),'GRMS Detail'!$D$2:$D$14000)/10000)+(SUMIF(Reference,CONCATENATE(S$13,$J$31),'GRMS Detail'!$D$2:$D$14000)/10000)+(SUMIF(Reference,CONCATENATE(S$13,$K$31),'GRMS Detail'!$D$2:$D$14000)/10000)+(SUMIF(Reference,CONCATENATE(S$13,$L$31),'GRMS Detail'!$D$2:$D$14000)/10000)</f>
        <v>374.81407974999996</v>
      </c>
      <c r="T31" s="136">
        <f>S31-[16]Sheet1!S31</f>
        <v>2.6880719999951452E-2</v>
      </c>
      <c r="U31" s="165">
        <f>(SUMIF(Reference,CONCATENATE(U$13,$F$31),'GRMS Detail'!$D$2:$D$14000)/10000)+(SUMIF(Reference,CONCATENATE(U$13,$H$31),'GRMS Detail'!$D$2:$D$14000)/10000)+(SUMIF(Reference,CONCATENATE(U$13,$I$31),'GRMS Detail'!$D$2:$D$14000)/10000)+(SUMIF(Reference,CONCATENATE(U$13,$J$31),'GRMS Detail'!$D$2:$D$14000)/10000)+(SUMIF(Reference,CONCATENATE(U$13,$K$31),'GRMS Detail'!$D$2:$D$14000)/10000)+(SUMIF(Reference,CONCATENATE(U$13,$L$31),'GRMS Detail'!$D$2:$D$14000)/10000)</f>
        <v>1444.3794448199999</v>
      </c>
      <c r="V31" s="136">
        <f>U31-[16]Sheet1!U31</f>
        <v>0.1539721799997551</v>
      </c>
      <c r="W31" s="165">
        <f>(SUMIF(Reference,CONCATENATE(W$13,$F$31),'GRMS Detail'!$D$2:$D$14000)/10000)+(SUMIF(Reference,CONCATENATE(W$13,$H$31),'GRMS Detail'!$D$2:$D$14000)/10000)+(SUMIF(Reference,CONCATENATE(W$13,$I$31),'GRMS Detail'!$D$2:$D$14000)/10000)+(SUMIF(Reference,CONCATENATE(W$13,$J$31),'GRMS Detail'!$D$2:$D$14000)/10000)+(SUMIF(Reference,CONCATENATE(W$13,$K$31),'GRMS Detail'!$D$2:$D$14000)/10000)+(SUMIF(Reference,CONCATENATE(W$13,$L$31),'GRMS Detail'!$D$2:$D$14000)/10000)</f>
        <v>-421.35073904000001</v>
      </c>
      <c r="X31" s="136">
        <f>W31-[16]Sheet1!W31</f>
        <v>-105.46557123999997</v>
      </c>
      <c r="Y31" s="165">
        <f>(SUMIF(Reference,CONCATENATE(Y$13,$F$31),'GRMS Detail'!$D$2:$D$14000)/10000)+(SUMIF(Reference,CONCATENATE(Y$13,$H$31),'GRMS Detail'!$D$2:$D$14000)/10000)+(SUMIF(Reference,CONCATENATE(Y$13,$I$31),'GRMS Detail'!$D$2:$D$14000)/10000)+(SUMIF(Reference,CONCATENATE(Y$13,$J$31),'GRMS Detail'!$D$2:$D$14000)/10000)+(SUMIF(Reference,CONCATENATE(Y$13,$K$31),'GRMS Detail'!$D$2:$D$14000)/10000)+(SUMIF(Reference,CONCATENATE(Y$13,$L$31),'GRMS Detail'!$D$2:$D$14000)/10000)</f>
        <v>0</v>
      </c>
      <c r="Z31" s="136">
        <f>Y31-[16]Sheet1!Y31</f>
        <v>0</v>
      </c>
      <c r="AA31" s="165">
        <f>(SUMIF(Reference,CONCATENATE(AA$13,$F$31),'GRMS Detail'!$D$2:$D$14000)/10000)+(SUMIF(Reference,CONCATENATE(AA$13,$H$31),'GRMS Detail'!$D$2:$D$14000)/10000)+(SUMIF(Reference,CONCATENATE(AA$13,$I$31),'GRMS Detail'!$D$2:$D$14000)/10000)+(SUMIF(Reference,CONCATENATE(AA$13,$J$31),'GRMS Detail'!$D$2:$D$14000)/10000)+(SUMIF(Reference,CONCATENATE(AA$13,$K$31),'GRMS Detail'!$D$2:$D$14000)/10000)+(SUMIF(Reference,CONCATENATE(AA$13,$L$31),'GRMS Detail'!$D$2:$D$14000)/10000)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475.26425313999994</v>
      </c>
      <c r="T33" s="183">
        <f>S33-[16]Sheet1!S33</f>
        <v>-44.940379110000094</v>
      </c>
      <c r="U33" s="183">
        <f>SUM(U30:U32)</f>
        <v>777.35704379999993</v>
      </c>
      <c r="V33" s="183">
        <f>U33-[16]Sheet1!U33</f>
        <v>0.10038408999969306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-256.42452190000017</v>
      </c>
      <c r="AD33" s="199">
        <f>AC33-[16]Sheet1!AC33</f>
        <v>-150.79657187000066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-240.34297818999949</v>
      </c>
      <c r="T40" s="221">
        <f>S40-[16]Sheet1!S40</f>
        <v>-115.39189737999914</v>
      </c>
      <c r="U40" s="221">
        <f>SUM(U41:U43)</f>
        <v>-1928.9344558387747</v>
      </c>
      <c r="V40" s="221">
        <f>U40-[16]Sheet1!U40</f>
        <v>413.39442085067276</v>
      </c>
      <c r="W40" s="221">
        <f>SUM(W41:W43)</f>
        <v>-3109.2406878169222</v>
      </c>
      <c r="X40" s="221">
        <f>W40-[16]Sheet1!W40</f>
        <v>211.30285046086783</v>
      </c>
      <c r="Y40" s="221">
        <f>SUM(Y41:Y43)</f>
        <v>-729.43845065999994</v>
      </c>
      <c r="Z40" s="221">
        <f>Y40-[16]Sheet1!Y40</f>
        <v>0.47584200000005694</v>
      </c>
      <c r="AA40" s="221">
        <f>SUM(AA41:AA43)</f>
        <v>-2.3136133500003098</v>
      </c>
      <c r="AB40" s="221">
        <f>AA40-[16]Sheet1!AA40</f>
        <v>0.62693226000004643</v>
      </c>
      <c r="AC40" s="221">
        <f>SUM(AC41:AC43)</f>
        <v>-6010.2701858556975</v>
      </c>
      <c r="AD40" s="221">
        <f>AC40-[16]Sheet1!AC40</f>
        <v>510.40814819154002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701.14594613000008</v>
      </c>
      <c r="T41" s="222">
        <f>S41-[16]Sheet1!S41</f>
        <v>-443.86978449999992</v>
      </c>
      <c r="U41" s="222">
        <f t="shared" si="1"/>
        <v>1849.8463528412276</v>
      </c>
      <c r="V41" s="222">
        <f>U41-[16]Sheet1!U41</f>
        <v>370.63764808067299</v>
      </c>
      <c r="W41" s="222">
        <f t="shared" si="1"/>
        <v>217.26653238307804</v>
      </c>
      <c r="X41" s="222">
        <f>W41-[16]Sheet1!W41</f>
        <v>616.58041790086804</v>
      </c>
      <c r="Y41" s="222">
        <f t="shared" si="1"/>
        <v>-149.61380081999999</v>
      </c>
      <c r="Z41" s="222">
        <f>Y41-[16]Sheet1!Y41</f>
        <v>73.725143409999987</v>
      </c>
      <c r="AA41" s="222">
        <f t="shared" si="1"/>
        <v>-409.60181628999999</v>
      </c>
      <c r="AB41" s="222">
        <f>AA41-[16]Sheet1!AA41</f>
        <v>-1.1365750399999115</v>
      </c>
      <c r="AC41" s="222">
        <f t="shared" si="1"/>
        <v>2209.0432142443055</v>
      </c>
      <c r="AD41" s="222">
        <f>AC41-[16]Sheet1!AC41</f>
        <v>615.93684985154096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895.30144269000004</v>
      </c>
      <c r="T42" s="222">
        <f>S42-[16]Sheet1!S42</f>
        <v>12.549849280000103</v>
      </c>
      <c r="U42" s="222">
        <f t="shared" si="2"/>
        <v>3694.1986936099993</v>
      </c>
      <c r="V42" s="222">
        <f>U42-[16]Sheet1!U42</f>
        <v>12.684893529999499</v>
      </c>
      <c r="W42" s="222">
        <f t="shared" si="2"/>
        <v>-663.21257880999974</v>
      </c>
      <c r="X42" s="222">
        <f>W42-[16]Sheet1!W42</f>
        <v>-419.46292140999964</v>
      </c>
      <c r="Y42" s="222">
        <f t="shared" si="2"/>
        <v>-281.68796780000002</v>
      </c>
      <c r="Z42" s="222">
        <f>Y42-[16]Sheet1!Y42</f>
        <v>-73.01799446000004</v>
      </c>
      <c r="AA42" s="222">
        <f t="shared" si="2"/>
        <v>777.50140911999972</v>
      </c>
      <c r="AB42" s="222">
        <f>AA42-[16]Sheet1!AA42</f>
        <v>2.3740025399998785</v>
      </c>
      <c r="AC42" s="222">
        <f t="shared" si="2"/>
        <v>4422.1009988099995</v>
      </c>
      <c r="AD42" s="222">
        <f>AC42-[16]Sheet1!AC42</f>
        <v>-464.87217052000051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-1836.7903670099995</v>
      </c>
      <c r="T43" s="222">
        <f>S43-[16]Sheet1!S43</f>
        <v>315.9280378400008</v>
      </c>
      <c r="U43" s="222">
        <f t="shared" si="3"/>
        <v>-7472.9795022900016</v>
      </c>
      <c r="V43" s="222">
        <f>U43-[16]Sheet1!U43</f>
        <v>30.071879240000271</v>
      </c>
      <c r="W43" s="222">
        <f t="shared" si="3"/>
        <v>-2663.2946413900004</v>
      </c>
      <c r="X43" s="222">
        <f>W43-[16]Sheet1!W43</f>
        <v>14.185353969999596</v>
      </c>
      <c r="Y43" s="222">
        <f t="shared" si="3"/>
        <v>-298.13668203999998</v>
      </c>
      <c r="Z43" s="222">
        <f>Y43-[16]Sheet1!Y43</f>
        <v>-0.23130694999997559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-12641.414398910003</v>
      </c>
      <c r="AD43" s="222">
        <f>AC43-[16]Sheet1!AC43</f>
        <v>359.34346885999912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-843.26042927000015</v>
      </c>
      <c r="T44" s="224">
        <f>S44-[16]Sheet1!S44</f>
        <v>-411.94320505000019</v>
      </c>
      <c r="U44" s="224">
        <f t="shared" si="4"/>
        <v>-5012.0116581699967</v>
      </c>
      <c r="V44" s="224">
        <f>U44-[16]Sheet1!U44</f>
        <v>78.307827560003716</v>
      </c>
      <c r="W44" s="224">
        <f t="shared" si="4"/>
        <v>-5119.60869095</v>
      </c>
      <c r="X44" s="224">
        <f>W44-[16]Sheet1!W44</f>
        <v>-228.50771822000115</v>
      </c>
      <c r="Y44" s="224">
        <f t="shared" si="4"/>
        <v>1752.4922711800002</v>
      </c>
      <c r="Z44" s="224">
        <f>Y44-[16]Sheet1!Y44</f>
        <v>-28.694686559999354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-8085.7102469999973</v>
      </c>
      <c r="AD44" s="224">
        <f>AC44-[16]Sheet1!AC44</f>
        <v>-594.5081087799972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100.45017339</v>
      </c>
      <c r="T45" s="222">
        <f>S45-[16]Sheet1!S45</f>
        <v>-44.967259829999989</v>
      </c>
      <c r="U45" s="222">
        <f>U30</f>
        <v>-667.02240101999996</v>
      </c>
      <c r="V45" s="222">
        <f>U45-[16]Sheet1!U45</f>
        <v>-5.3588090000062039E-2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-1654.2673074300001</v>
      </c>
      <c r="AD45" s="222">
        <f>AC45-[16]Sheet1!AC45</f>
        <v>-45.511853530000508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-1344.4888882100001</v>
      </c>
      <c r="T47" s="222">
        <f>S47-[16]Sheet1!S47</f>
        <v>-365.78585165000015</v>
      </c>
      <c r="U47" s="222">
        <f>U21+U22</f>
        <v>-5878.5033290699967</v>
      </c>
      <c r="V47" s="222">
        <f>U47-[16]Sheet1!U47</f>
        <v>78.150863390003906</v>
      </c>
      <c r="W47" s="222">
        <f>W21+W22</f>
        <v>-3777.0880074199999</v>
      </c>
      <c r="X47" s="222">
        <f>W47-[16]Sheet1!W47</f>
        <v>-106.75985797000067</v>
      </c>
      <c r="Y47" s="222">
        <f>Y21+Y22</f>
        <v>1862.4394990400003</v>
      </c>
      <c r="Z47" s="222">
        <f>Y47-[16]Sheet1!Y47</f>
        <v>-28.593811629999209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-8000.9624654499967</v>
      </c>
      <c r="AD47" s="222">
        <f>AC47-[16]Sheet1!AC47</f>
        <v>-426.65898436999578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530.69371483999998</v>
      </c>
      <c r="R48" s="221">
        <f>Q48-[16]Sheet1!Q48</f>
        <v>-106.1235148799999</v>
      </c>
      <c r="S48" s="221">
        <f t="shared" ref="S48:AC48" si="5">SUM(S49:S51)</f>
        <v>1816.76823749</v>
      </c>
      <c r="T48" s="221">
        <f>S48-[16]Sheet1!S48</f>
        <v>-308.80498898999986</v>
      </c>
      <c r="U48" s="221">
        <f t="shared" si="5"/>
        <v>3256.99744672</v>
      </c>
      <c r="V48" s="221">
        <f>U48-[16]Sheet1!U48</f>
        <v>-1248.3416618499987</v>
      </c>
      <c r="W48" s="221">
        <f t="shared" si="5"/>
        <v>4711.2345962199997</v>
      </c>
      <c r="X48" s="221">
        <f>W48-[16]Sheet1!W48</f>
        <v>422.89272312999947</v>
      </c>
      <c r="Y48" s="221">
        <f t="shared" si="5"/>
        <v>367.88808426000003</v>
      </c>
      <c r="Z48" s="221">
        <f>Y48-[16]Sheet1!Y48</f>
        <v>73.601487679999991</v>
      </c>
      <c r="AA48" s="221">
        <f t="shared" si="5"/>
        <v>-531.41186425000012</v>
      </c>
      <c r="AB48" s="221">
        <f>AA48-[16]Sheet1!AA48</f>
        <v>-0.86771898999973018</v>
      </c>
      <c r="AC48" s="221">
        <f t="shared" si="5"/>
        <v>9621.4765004400015</v>
      </c>
      <c r="AD48" s="221">
        <f>AC48-[16]Sheet1!AC48</f>
        <v>-1061.5201590199977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290.53439538999999</v>
      </c>
      <c r="R49" s="222">
        <f>Q49-[16]Sheet1!Q49</f>
        <v>-58.089791769999977</v>
      </c>
      <c r="S49" s="222">
        <f>S24</f>
        <v>2106.8374628199999</v>
      </c>
      <c r="T49" s="222">
        <f>S49-[16]Sheet1!S49</f>
        <v>407.49546978999979</v>
      </c>
      <c r="U49" s="222">
        <f>U24</f>
        <v>2501.54116273</v>
      </c>
      <c r="V49" s="222">
        <f>U49-[16]Sheet1!U49</f>
        <v>302.52262717000076</v>
      </c>
      <c r="W49" s="222">
        <f>W24</f>
        <v>4729.5358187100001</v>
      </c>
      <c r="X49" s="222">
        <f>W49-[16]Sheet1!W49</f>
        <v>420.16597123999964</v>
      </c>
      <c r="Y49" s="222">
        <f>Y24</f>
        <v>402.53853047000007</v>
      </c>
      <c r="Z49" s="222">
        <f>Y49-[16]Sheet1!Y49</f>
        <v>73.628632350000032</v>
      </c>
      <c r="AA49" s="222">
        <f>AA24</f>
        <v>-370.29132264000003</v>
      </c>
      <c r="AB49" s="222">
        <f>AA49-[16]Sheet1!AA49</f>
        <v>-0.95570079999987456</v>
      </c>
      <c r="AC49" s="222">
        <f>AC24</f>
        <v>9370.1616520900006</v>
      </c>
      <c r="AD49" s="222">
        <f>AC49-[16]Sheet1!AC49</f>
        <v>1202.8569997499999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-263.26761046999997</v>
      </c>
      <c r="T50" s="222">
        <f>S50-[16]Sheet1!S50</f>
        <v>-689.62732707999999</v>
      </c>
      <c r="U50" s="222">
        <f>U23</f>
        <v>389.26455684000001</v>
      </c>
      <c r="V50" s="222">
        <f>U50-[16]Sheet1!U50</f>
        <v>-1564.5369414099994</v>
      </c>
      <c r="W50" s="222">
        <f>W23</f>
        <v>-212.50853333000001</v>
      </c>
      <c r="X50" s="222">
        <f>W50-[16]Sheet1!W50</f>
        <v>-8.6025379999995266E-2</v>
      </c>
      <c r="Y50" s="222">
        <f>Y23</f>
        <v>-41.980261400000003</v>
      </c>
      <c r="Z50" s="222">
        <f>Y50-[16]Sheet1!Y50</f>
        <v>-3.3869650000006857E-2</v>
      </c>
      <c r="AA50" s="222">
        <f>AA23</f>
        <v>-221.53744385000016</v>
      </c>
      <c r="AB50" s="222">
        <f>AA50-[16]Sheet1!AA50</f>
        <v>-6.8292419999977483E-2</v>
      </c>
      <c r="AC50" s="222">
        <f>AC23</f>
        <v>-350.02929221000011</v>
      </c>
      <c r="AD50" s="222">
        <f>AC50-[16]Sheet1!AC50</f>
        <v>-2254.3524559399989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-26.801614860000001</v>
      </c>
      <c r="T51" s="222">
        <f>S51-[16]Sheet1!S51</f>
        <v>-26.673131699999999</v>
      </c>
      <c r="U51" s="222">
        <f>U26</f>
        <v>366.19172715000002</v>
      </c>
      <c r="V51" s="222">
        <f>U51-[16]Sheet1!U51</f>
        <v>13.672652389999939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601.34414056000003</v>
      </c>
      <c r="AD51" s="222">
        <f>AC51-[16]Sheet1!AC51</f>
        <v>-10.024702830000138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37189.747662384259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94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78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78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78</v>
      </c>
      <c r="C30" s="79" t="s">
        <v>88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78</v>
      </c>
      <c r="C31" s="79" t="s">
        <v>89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78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78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78</v>
      </c>
      <c r="C34" s="79" t="s">
        <v>95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78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78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78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78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78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78</v>
      </c>
      <c r="C40" s="79" t="s">
        <v>88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78</v>
      </c>
      <c r="C41" s="79" t="s">
        <v>89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78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78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78</v>
      </c>
      <c r="C44" s="79" t="s">
        <v>95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78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78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78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78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78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78</v>
      </c>
      <c r="C50" s="79" t="s">
        <v>88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78</v>
      </c>
      <c r="C51" s="79" t="s">
        <v>89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78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78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78</v>
      </c>
      <c r="C54" s="79" t="s">
        <v>95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78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78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78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78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78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78</v>
      </c>
      <c r="C60" s="79" t="s">
        <v>88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78</v>
      </c>
      <c r="C61" s="79" t="s">
        <v>89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78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78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78</v>
      </c>
      <c r="C64" s="79" t="s">
        <v>95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78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78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78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78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78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78</v>
      </c>
      <c r="C70" s="79" t="s">
        <v>89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78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78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78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78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78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78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78</v>
      </c>
      <c r="C77" s="79" t="s">
        <v>89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78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78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78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78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78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78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78</v>
      </c>
      <c r="C84" s="79" t="s">
        <v>89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78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78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78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78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78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78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78</v>
      </c>
      <c r="C91" s="79" t="s">
        <v>89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78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78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78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78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78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78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78</v>
      </c>
      <c r="C98" s="79" t="s">
        <v>89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78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78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78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78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78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78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78</v>
      </c>
      <c r="C105" s="79" t="s">
        <v>89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78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78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78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78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78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78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78</v>
      </c>
      <c r="C112" s="79" t="s">
        <v>89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78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78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78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78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78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78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78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78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78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78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78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78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78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78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78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78</v>
      </c>
      <c r="C128" s="79" t="s">
        <v>89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78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78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78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78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78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78</v>
      </c>
      <c r="C134" s="79" t="s">
        <v>89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78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78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78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78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78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78</v>
      </c>
      <c r="C140" s="79" t="s">
        <v>89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78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78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78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78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78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78</v>
      </c>
      <c r="C146" s="79" t="s">
        <v>89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78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78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78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78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78</v>
      </c>
      <c r="C151" s="79" t="s">
        <v>89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78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78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78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78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78</v>
      </c>
      <c r="C156" s="79" t="s">
        <v>89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78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78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78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78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78</v>
      </c>
      <c r="C161" s="79" t="s">
        <v>89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78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78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78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78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78</v>
      </c>
      <c r="C166" s="79" t="s">
        <v>89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78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78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78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78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78</v>
      </c>
      <c r="C171" s="79" t="s">
        <v>89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78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78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78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78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78</v>
      </c>
      <c r="C176" s="79" t="s">
        <v>89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78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78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78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78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78</v>
      </c>
      <c r="C181" s="79" t="s">
        <v>89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78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78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78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78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78</v>
      </c>
      <c r="C186" s="79" t="s">
        <v>89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78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78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78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78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78</v>
      </c>
      <c r="C191" s="79" t="s">
        <v>89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78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78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78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78</v>
      </c>
      <c r="C195" s="79" t="s">
        <v>89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78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78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78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78</v>
      </c>
      <c r="C199" s="79" t="s">
        <v>89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78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78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78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78</v>
      </c>
      <c r="C203" s="79" t="s">
        <v>89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78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78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78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78</v>
      </c>
      <c r="C207" s="79" t="s">
        <v>89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78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78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78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78</v>
      </c>
      <c r="C211" s="79" t="s">
        <v>89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78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78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78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78</v>
      </c>
      <c r="C215" s="79" t="s">
        <v>89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78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78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78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78</v>
      </c>
      <c r="C219" s="79" t="s">
        <v>89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78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78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78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78</v>
      </c>
      <c r="C223" s="79" t="s">
        <v>89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78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78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78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78</v>
      </c>
      <c r="C227" s="79" t="s">
        <v>89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78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78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78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78</v>
      </c>
      <c r="C231" s="79" t="s">
        <v>89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78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78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78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78</v>
      </c>
      <c r="C235" s="79" t="s">
        <v>89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78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78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78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78</v>
      </c>
      <c r="C239" s="79" t="s">
        <v>89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78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78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78</v>
      </c>
      <c r="C242" s="79" t="s">
        <v>89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78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78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78</v>
      </c>
      <c r="C245" s="79" t="s">
        <v>89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78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78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78</v>
      </c>
      <c r="C248" s="79" t="s">
        <v>89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78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78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78</v>
      </c>
      <c r="C251" s="79" t="s">
        <v>89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78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78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78</v>
      </c>
      <c r="C254" s="79" t="s">
        <v>89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78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78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78</v>
      </c>
      <c r="C257" s="79" t="s">
        <v>89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78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78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78</v>
      </c>
      <c r="C260" s="79" t="s">
        <v>89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78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78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78</v>
      </c>
      <c r="C263" s="79" t="s">
        <v>89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78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78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78</v>
      </c>
      <c r="C266" s="79" t="s">
        <v>89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78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78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78</v>
      </c>
      <c r="C269" s="79" t="s">
        <v>89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78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78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78</v>
      </c>
      <c r="C272" s="79" t="s">
        <v>89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78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78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78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78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78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78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78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78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78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78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78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78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78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78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78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78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78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78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78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78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78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78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78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78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78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78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78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78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78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78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78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78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78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78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78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78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78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78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78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78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78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78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78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78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156</v>
      </c>
      <c r="C319" s="79" t="s">
        <v>168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156</v>
      </c>
      <c r="C320" s="79" t="s">
        <v>149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156</v>
      </c>
      <c r="C321" s="79" t="s">
        <v>120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156</v>
      </c>
      <c r="C322" s="79" t="s">
        <v>169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156</v>
      </c>
      <c r="C323" s="79" t="s">
        <v>127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156</v>
      </c>
      <c r="C324" s="79" t="s">
        <v>130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156</v>
      </c>
      <c r="C325" s="79" t="s">
        <v>134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156</v>
      </c>
      <c r="C326" s="79" t="s">
        <v>170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156</v>
      </c>
      <c r="C327" s="79" t="s">
        <v>124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156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156</v>
      </c>
      <c r="C329" s="79" t="s">
        <v>145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156</v>
      </c>
      <c r="C330" s="79" t="s">
        <v>117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156</v>
      </c>
      <c r="C331" s="79" t="s">
        <v>171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156</v>
      </c>
      <c r="C332" s="79" t="s">
        <v>140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156</v>
      </c>
      <c r="C333" s="79" t="s">
        <v>168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156</v>
      </c>
      <c r="C334" s="79" t="s">
        <v>149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156</v>
      </c>
      <c r="C335" s="79" t="s">
        <v>120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156</v>
      </c>
      <c r="C336" s="79" t="s">
        <v>169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156</v>
      </c>
      <c r="C337" s="79" t="s">
        <v>127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156</v>
      </c>
      <c r="C338" s="79" t="s">
        <v>130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156</v>
      </c>
      <c r="C339" s="79" t="s">
        <v>134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156</v>
      </c>
      <c r="C340" s="79" t="s">
        <v>170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156</v>
      </c>
      <c r="C341" s="79" t="s">
        <v>124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156</v>
      </c>
      <c r="C342" s="79" t="s">
        <v>118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156</v>
      </c>
      <c r="C343" s="79" t="s">
        <v>145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156</v>
      </c>
      <c r="C344" s="79" t="s">
        <v>117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156</v>
      </c>
      <c r="C345" s="79" t="s">
        <v>171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156</v>
      </c>
      <c r="C346" s="79" t="s">
        <v>140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156</v>
      </c>
      <c r="C347" s="79" t="s">
        <v>168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156</v>
      </c>
      <c r="C348" s="79" t="s">
        <v>149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156</v>
      </c>
      <c r="C349" s="79" t="s">
        <v>120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156</v>
      </c>
      <c r="C350" s="79" t="s">
        <v>169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156</v>
      </c>
      <c r="C351" s="79" t="s">
        <v>127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156</v>
      </c>
      <c r="C352" s="79" t="s">
        <v>130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156</v>
      </c>
      <c r="C353" s="79" t="s">
        <v>134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156</v>
      </c>
      <c r="C354" s="79" t="s">
        <v>170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156</v>
      </c>
      <c r="C355" s="79" t="s">
        <v>124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156</v>
      </c>
      <c r="C356" s="79" t="s">
        <v>118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156</v>
      </c>
      <c r="C357" s="79" t="s">
        <v>145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156</v>
      </c>
      <c r="C358" s="79" t="s">
        <v>117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156</v>
      </c>
      <c r="C359" s="79" t="s">
        <v>171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156</v>
      </c>
      <c r="C360" s="79" t="s">
        <v>140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156</v>
      </c>
      <c r="C361" s="79" t="s">
        <v>168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156</v>
      </c>
      <c r="C362" s="79" t="s">
        <v>149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156</v>
      </c>
      <c r="C363" s="79" t="s">
        <v>120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156</v>
      </c>
      <c r="C364" s="79" t="s">
        <v>169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156</v>
      </c>
      <c r="C365" s="79" t="s">
        <v>127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156</v>
      </c>
      <c r="C366" s="79" t="s">
        <v>130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156</v>
      </c>
      <c r="C367" s="79" t="s">
        <v>134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156</v>
      </c>
      <c r="C368" s="79" t="s">
        <v>170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156</v>
      </c>
      <c r="C369" s="79" t="s">
        <v>124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156</v>
      </c>
      <c r="C370" s="79" t="s">
        <v>118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156</v>
      </c>
      <c r="C371" s="79" t="s">
        <v>145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156</v>
      </c>
      <c r="C372" s="79" t="s">
        <v>117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156</v>
      </c>
      <c r="C373" s="79" t="s">
        <v>171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156</v>
      </c>
      <c r="C374" s="79" t="s">
        <v>140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156</v>
      </c>
      <c r="C375" s="79" t="s">
        <v>168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156</v>
      </c>
      <c r="C376" s="79" t="s">
        <v>149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156</v>
      </c>
      <c r="C377" s="79" t="s">
        <v>120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156</v>
      </c>
      <c r="C378" s="79" t="s">
        <v>169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156</v>
      </c>
      <c r="C379" s="79" t="s">
        <v>127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156</v>
      </c>
      <c r="C380" s="79" t="s">
        <v>130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156</v>
      </c>
      <c r="C381" s="79" t="s">
        <v>134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156</v>
      </c>
      <c r="C382" s="79" t="s">
        <v>170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156</v>
      </c>
      <c r="C383" s="79" t="s">
        <v>124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156</v>
      </c>
      <c r="C384" s="79" t="s">
        <v>118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156</v>
      </c>
      <c r="C385" s="79" t="s">
        <v>145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156</v>
      </c>
      <c r="C386" s="79" t="s">
        <v>117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156</v>
      </c>
      <c r="C387" s="79" t="s">
        <v>171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156</v>
      </c>
      <c r="C388" s="79" t="s">
        <v>140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156</v>
      </c>
      <c r="C389" s="79" t="s">
        <v>168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156</v>
      </c>
      <c r="C390" s="79" t="s">
        <v>149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156</v>
      </c>
      <c r="C391" s="79" t="s">
        <v>120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156</v>
      </c>
      <c r="C392" s="79" t="s">
        <v>169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156</v>
      </c>
      <c r="C393" s="79" t="s">
        <v>127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156</v>
      </c>
      <c r="C394" s="79" t="s">
        <v>130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156</v>
      </c>
      <c r="C395" s="79" t="s">
        <v>134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156</v>
      </c>
      <c r="C396" s="79" t="s">
        <v>170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156</v>
      </c>
      <c r="C397" s="79" t="s">
        <v>124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156</v>
      </c>
      <c r="C398" s="79" t="s">
        <v>118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156</v>
      </c>
      <c r="C399" s="79" t="s">
        <v>145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156</v>
      </c>
      <c r="C400" s="79" t="s">
        <v>117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156</v>
      </c>
      <c r="C401" s="79" t="s">
        <v>171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156</v>
      </c>
      <c r="C402" s="79" t="s">
        <v>140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156</v>
      </c>
      <c r="C403" s="79" t="s">
        <v>168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156</v>
      </c>
      <c r="C404" s="79" t="s">
        <v>172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156</v>
      </c>
      <c r="C405" s="79" t="s">
        <v>149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156</v>
      </c>
      <c r="C406" s="79" t="s">
        <v>173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156</v>
      </c>
      <c r="C407" s="79" t="s">
        <v>145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156</v>
      </c>
      <c r="C408" s="79" t="s">
        <v>168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156</v>
      </c>
      <c r="C409" s="79" t="s">
        <v>172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156</v>
      </c>
      <c r="C410" s="79" t="s">
        <v>149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156</v>
      </c>
      <c r="C411" s="79" t="s">
        <v>173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156</v>
      </c>
      <c r="C412" s="79" t="s">
        <v>145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156</v>
      </c>
      <c r="C413" s="79" t="s">
        <v>168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156</v>
      </c>
      <c r="C414" s="79" t="s">
        <v>172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156</v>
      </c>
      <c r="C415" s="79" t="s">
        <v>149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156</v>
      </c>
      <c r="C416" s="79" t="s">
        <v>173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156</v>
      </c>
      <c r="C417" s="79" t="s">
        <v>145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156</v>
      </c>
      <c r="C418" s="79" t="s">
        <v>168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156</v>
      </c>
      <c r="C419" s="79" t="s">
        <v>172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156</v>
      </c>
      <c r="C420" s="79" t="s">
        <v>149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156</v>
      </c>
      <c r="C421" s="79" t="s">
        <v>173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156</v>
      </c>
      <c r="C422" s="79" t="s">
        <v>145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156</v>
      </c>
      <c r="C423" s="79" t="s">
        <v>168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156</v>
      </c>
      <c r="C424" s="79" t="s">
        <v>172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156</v>
      </c>
      <c r="C425" s="79" t="s">
        <v>149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156</v>
      </c>
      <c r="C426" s="79" t="s">
        <v>173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156</v>
      </c>
      <c r="C427" s="79" t="s">
        <v>145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156</v>
      </c>
      <c r="C428" s="79" t="s">
        <v>168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156</v>
      </c>
      <c r="C429" s="79" t="s">
        <v>172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156</v>
      </c>
      <c r="C430" s="79" t="s">
        <v>149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156</v>
      </c>
      <c r="C431" s="79" t="s">
        <v>173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156</v>
      </c>
      <c r="C432" s="79" t="s">
        <v>145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156</v>
      </c>
      <c r="C433" s="79" t="s">
        <v>168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156</v>
      </c>
      <c r="C434" s="79" t="s">
        <v>172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156</v>
      </c>
      <c r="C435" s="79" t="s">
        <v>149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156</v>
      </c>
      <c r="C436" s="79" t="s">
        <v>173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156</v>
      </c>
      <c r="C437" s="79" t="s">
        <v>145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156</v>
      </c>
      <c r="C438" s="79" t="s">
        <v>168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156</v>
      </c>
      <c r="C439" s="79" t="s">
        <v>172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156</v>
      </c>
      <c r="C440" s="79" t="s">
        <v>149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156</v>
      </c>
      <c r="C441" s="79" t="s">
        <v>173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156</v>
      </c>
      <c r="C442" s="79" t="s">
        <v>145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156</v>
      </c>
      <c r="C443" s="79" t="s">
        <v>168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156</v>
      </c>
      <c r="C444" s="79" t="s">
        <v>172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156</v>
      </c>
      <c r="C445" s="79" t="s">
        <v>149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156</v>
      </c>
      <c r="C446" s="79" t="s">
        <v>173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156</v>
      </c>
      <c r="C447" s="79" t="s">
        <v>145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156</v>
      </c>
      <c r="C448" s="79" t="s">
        <v>168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156</v>
      </c>
      <c r="C449" s="79" t="s">
        <v>172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156</v>
      </c>
      <c r="C450" s="79" t="s">
        <v>149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156</v>
      </c>
      <c r="C451" s="79" t="s">
        <v>173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156</v>
      </c>
      <c r="C452" s="79" t="s">
        <v>145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156</v>
      </c>
      <c r="C453" s="79" t="s">
        <v>168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156</v>
      </c>
      <c r="C454" s="79" t="s">
        <v>172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156</v>
      </c>
      <c r="C455" s="79" t="s">
        <v>149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156</v>
      </c>
      <c r="C456" s="79" t="s">
        <v>173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156</v>
      </c>
      <c r="C457" s="79" t="s">
        <v>145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156</v>
      </c>
      <c r="C458" s="79" t="s">
        <v>168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156</v>
      </c>
      <c r="C459" s="79" t="s">
        <v>172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156</v>
      </c>
      <c r="C460" s="79" t="s">
        <v>149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156</v>
      </c>
      <c r="C461" s="79" t="s">
        <v>173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156</v>
      </c>
      <c r="C462" s="79" t="s">
        <v>145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156</v>
      </c>
      <c r="C463" s="79" t="s">
        <v>168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156</v>
      </c>
      <c r="C464" s="79" t="s">
        <v>172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156</v>
      </c>
      <c r="C465" s="79" t="s">
        <v>149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156</v>
      </c>
      <c r="C466" s="79" t="s">
        <v>173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156</v>
      </c>
      <c r="C467" s="79" t="s">
        <v>145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156</v>
      </c>
      <c r="C468" s="79" t="s">
        <v>168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156</v>
      </c>
      <c r="C469" s="79" t="s">
        <v>172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156</v>
      </c>
      <c r="C470" s="79" t="s">
        <v>149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156</v>
      </c>
      <c r="C471" s="79" t="s">
        <v>173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156</v>
      </c>
      <c r="C472" s="79" t="s">
        <v>145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156</v>
      </c>
      <c r="C473" s="79" t="s">
        <v>168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156</v>
      </c>
      <c r="C474" s="79" t="s">
        <v>172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156</v>
      </c>
      <c r="C475" s="79" t="s">
        <v>149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156</v>
      </c>
      <c r="C476" s="79" t="s">
        <v>173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156</v>
      </c>
      <c r="C477" s="79" t="s">
        <v>145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156</v>
      </c>
      <c r="C478" s="79" t="s">
        <v>168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156</v>
      </c>
      <c r="C479" s="79" t="s">
        <v>172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156</v>
      </c>
      <c r="C480" s="79" t="s">
        <v>149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156</v>
      </c>
      <c r="C481" s="79" t="s">
        <v>173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156</v>
      </c>
      <c r="C482" s="79" t="s">
        <v>145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156</v>
      </c>
      <c r="C483" s="79" t="s">
        <v>168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156</v>
      </c>
      <c r="C484" s="79" t="s">
        <v>172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156</v>
      </c>
      <c r="C485" s="79" t="s">
        <v>149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156</v>
      </c>
      <c r="C486" s="79" t="s">
        <v>173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156</v>
      </c>
      <c r="C487" s="79" t="s">
        <v>145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156</v>
      </c>
      <c r="C488" s="79" t="s">
        <v>168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156</v>
      </c>
      <c r="C489" s="79" t="s">
        <v>172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156</v>
      </c>
      <c r="C490" s="79" t="s">
        <v>149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156</v>
      </c>
      <c r="C491" s="79" t="s">
        <v>173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156</v>
      </c>
      <c r="C492" s="79" t="s">
        <v>145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156</v>
      </c>
      <c r="C493" s="79" t="s">
        <v>168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156</v>
      </c>
      <c r="C494" s="79" t="s">
        <v>172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156</v>
      </c>
      <c r="C495" s="79" t="s">
        <v>149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156</v>
      </c>
      <c r="C496" s="79" t="s">
        <v>173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156</v>
      </c>
      <c r="C497" s="79" t="s">
        <v>145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156</v>
      </c>
      <c r="C498" s="79" t="s">
        <v>168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156</v>
      </c>
      <c r="C499" s="79" t="s">
        <v>172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156</v>
      </c>
      <c r="C500" s="79" t="s">
        <v>149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156</v>
      </c>
      <c r="C501" s="79" t="s">
        <v>173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156</v>
      </c>
      <c r="C502" s="79" t="s">
        <v>145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156</v>
      </c>
      <c r="C503" s="79" t="s">
        <v>168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156</v>
      </c>
      <c r="C504" s="79" t="s">
        <v>172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156</v>
      </c>
      <c r="C505" s="79" t="s">
        <v>149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156</v>
      </c>
      <c r="C506" s="79" t="s">
        <v>173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156</v>
      </c>
      <c r="C507" s="79" t="s">
        <v>145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156</v>
      </c>
      <c r="C508" s="79" t="s">
        <v>168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156</v>
      </c>
      <c r="C509" s="79" t="s">
        <v>172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156</v>
      </c>
      <c r="C510" s="79" t="s">
        <v>149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156</v>
      </c>
      <c r="C511" s="79" t="s">
        <v>173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156</v>
      </c>
      <c r="C512" s="79" t="s">
        <v>145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156</v>
      </c>
      <c r="C513" s="79" t="s">
        <v>168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156</v>
      </c>
      <c r="C514" s="79" t="s">
        <v>172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156</v>
      </c>
      <c r="C515" s="79" t="s">
        <v>149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156</v>
      </c>
      <c r="C516" s="79" t="s">
        <v>173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156</v>
      </c>
      <c r="C517" s="79" t="s">
        <v>145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156</v>
      </c>
      <c r="C518" s="79" t="s">
        <v>168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156</v>
      </c>
      <c r="C519" s="79" t="s">
        <v>172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156</v>
      </c>
      <c r="C520" s="79" t="s">
        <v>149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156</v>
      </c>
      <c r="C521" s="79" t="s">
        <v>173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156</v>
      </c>
      <c r="C522" s="79" t="s">
        <v>145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156</v>
      </c>
      <c r="C523" s="79" t="s">
        <v>168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156</v>
      </c>
      <c r="C524" s="79" t="s">
        <v>172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156</v>
      </c>
      <c r="C525" s="79" t="s">
        <v>149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156</v>
      </c>
      <c r="C526" s="79" t="s">
        <v>173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156</v>
      </c>
      <c r="C527" s="79" t="s">
        <v>145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156</v>
      </c>
      <c r="C528" s="79" t="s">
        <v>168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156</v>
      </c>
      <c r="C529" s="79" t="s">
        <v>172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156</v>
      </c>
      <c r="C530" s="79" t="s">
        <v>149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156</v>
      </c>
      <c r="C531" s="79" t="s">
        <v>173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156</v>
      </c>
      <c r="C532" s="79" t="s">
        <v>145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156</v>
      </c>
      <c r="C533" s="79" t="s">
        <v>168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156</v>
      </c>
      <c r="C534" s="79" t="s">
        <v>172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156</v>
      </c>
      <c r="C535" s="79" t="s">
        <v>149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156</v>
      </c>
      <c r="C536" s="79" t="s">
        <v>173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156</v>
      </c>
      <c r="C537" s="79" t="s">
        <v>145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156</v>
      </c>
      <c r="C538" s="79" t="s">
        <v>168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156</v>
      </c>
      <c r="C539" s="79" t="s">
        <v>172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156</v>
      </c>
      <c r="C540" s="79" t="s">
        <v>149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156</v>
      </c>
      <c r="C541" s="79" t="s">
        <v>173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156</v>
      </c>
      <c r="C542" s="79" t="s">
        <v>145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156</v>
      </c>
      <c r="C543" s="79" t="s">
        <v>168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156</v>
      </c>
      <c r="C544" s="79" t="s">
        <v>172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156</v>
      </c>
      <c r="C545" s="79" t="s">
        <v>149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156</v>
      </c>
      <c r="C546" s="79" t="s">
        <v>173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156</v>
      </c>
      <c r="C547" s="79" t="s">
        <v>145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156</v>
      </c>
      <c r="C548" s="79" t="s">
        <v>168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156</v>
      </c>
      <c r="C549" s="79" t="s">
        <v>172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156</v>
      </c>
      <c r="C550" s="79" t="s">
        <v>149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156</v>
      </c>
      <c r="C551" s="79" t="s">
        <v>173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156</v>
      </c>
      <c r="C552" s="79" t="s">
        <v>145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156</v>
      </c>
      <c r="C553" s="79" t="s">
        <v>145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156</v>
      </c>
      <c r="C554" s="79" t="s">
        <v>145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156</v>
      </c>
      <c r="C555" s="79" t="s">
        <v>145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156</v>
      </c>
      <c r="C556" s="79" t="s">
        <v>145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156</v>
      </c>
      <c r="C557" s="79" t="s">
        <v>145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156</v>
      </c>
      <c r="C558" s="79" t="s">
        <v>145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156</v>
      </c>
      <c r="C559" s="79" t="s">
        <v>145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156</v>
      </c>
      <c r="C560" s="79" t="s">
        <v>145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156</v>
      </c>
      <c r="C561" s="79" t="s">
        <v>145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156</v>
      </c>
      <c r="C562" s="79" t="s">
        <v>145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156</v>
      </c>
      <c r="C563" s="79" t="s">
        <v>145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156</v>
      </c>
      <c r="C564" s="79" t="s">
        <v>145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156</v>
      </c>
      <c r="C565" s="79" t="s">
        <v>145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156</v>
      </c>
      <c r="C566" s="79" t="s">
        <v>145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156</v>
      </c>
      <c r="C567" s="79" t="s">
        <v>145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156</v>
      </c>
      <c r="C568" s="79" t="s">
        <v>145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156</v>
      </c>
      <c r="C569" s="79" t="s">
        <v>145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156</v>
      </c>
      <c r="C570" s="79" t="s">
        <v>145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156</v>
      </c>
      <c r="C571" s="79" t="s">
        <v>145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156</v>
      </c>
      <c r="C572" s="79" t="s">
        <v>145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156</v>
      </c>
      <c r="C573" s="79" t="s">
        <v>145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156</v>
      </c>
      <c r="C574" s="79" t="s">
        <v>145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156</v>
      </c>
      <c r="C575" s="79" t="s">
        <v>145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156</v>
      </c>
      <c r="C576" s="79" t="s">
        <v>145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156</v>
      </c>
      <c r="C577" s="79" t="s">
        <v>145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156</v>
      </c>
      <c r="C578" s="79" t="s">
        <v>145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156</v>
      </c>
      <c r="C579" s="79" t="s">
        <v>145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156</v>
      </c>
      <c r="C580" s="79" t="s">
        <v>145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156</v>
      </c>
      <c r="C581" s="79" t="s">
        <v>145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156</v>
      </c>
      <c r="C582" s="79" t="s">
        <v>145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156</v>
      </c>
      <c r="C583" s="79" t="s">
        <v>145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156</v>
      </c>
      <c r="C584" s="79" t="s">
        <v>145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156</v>
      </c>
      <c r="C585" s="79" t="s">
        <v>145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156</v>
      </c>
      <c r="C586" s="79" t="s">
        <v>145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156</v>
      </c>
      <c r="C587" s="79" t="s">
        <v>145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156</v>
      </c>
      <c r="C588" s="79" t="s">
        <v>145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156</v>
      </c>
      <c r="C589" s="79" t="s">
        <v>145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156</v>
      </c>
      <c r="C590" s="79" t="s">
        <v>145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156</v>
      </c>
      <c r="C591" s="79" t="s">
        <v>145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156</v>
      </c>
      <c r="C592" s="79" t="s">
        <v>145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156</v>
      </c>
      <c r="C593" s="79" t="s">
        <v>145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156</v>
      </c>
      <c r="C594" s="79" t="s">
        <v>145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156</v>
      </c>
      <c r="C595" s="79" t="s">
        <v>145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156</v>
      </c>
      <c r="C596" s="79" t="s">
        <v>145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156</v>
      </c>
      <c r="C597" s="79" t="s">
        <v>145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156</v>
      </c>
      <c r="C598" s="79" t="s">
        <v>145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156</v>
      </c>
      <c r="C599" s="79" t="s">
        <v>145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156</v>
      </c>
      <c r="C600" s="79" t="s">
        <v>145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156</v>
      </c>
      <c r="C601" s="79" t="s">
        <v>145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156</v>
      </c>
      <c r="C602" s="79" t="s">
        <v>145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156</v>
      </c>
      <c r="C603" s="79" t="s">
        <v>145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156</v>
      </c>
      <c r="C604" s="79" t="s">
        <v>145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156</v>
      </c>
      <c r="C605" s="79" t="s">
        <v>145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156</v>
      </c>
      <c r="C606" s="79" t="s">
        <v>145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156</v>
      </c>
      <c r="C607" s="79" t="s">
        <v>145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156</v>
      </c>
      <c r="C608" s="79" t="s">
        <v>145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156</v>
      </c>
      <c r="C609" s="79" t="s">
        <v>145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156</v>
      </c>
      <c r="C610" s="79" t="s">
        <v>145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156</v>
      </c>
      <c r="C611" s="79" t="s">
        <v>145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156</v>
      </c>
      <c r="C612" s="79" t="s">
        <v>145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156</v>
      </c>
      <c r="C613" s="79" t="s">
        <v>145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156</v>
      </c>
      <c r="C614" s="79" t="s">
        <v>145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156</v>
      </c>
      <c r="C615" s="79" t="s">
        <v>145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156</v>
      </c>
      <c r="C616" s="79" t="s">
        <v>145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156</v>
      </c>
      <c r="C617" s="79" t="s">
        <v>145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156</v>
      </c>
      <c r="C618" s="79" t="s">
        <v>145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156</v>
      </c>
      <c r="C619" s="79" t="s">
        <v>145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156</v>
      </c>
      <c r="C620" s="79" t="s">
        <v>145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156</v>
      </c>
      <c r="C621" s="79" t="s">
        <v>145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156</v>
      </c>
      <c r="C622" s="79" t="s">
        <v>145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156</v>
      </c>
      <c r="C623" s="79" t="s">
        <v>145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156</v>
      </c>
      <c r="C624" s="79" t="s">
        <v>145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156</v>
      </c>
      <c r="C625" s="79" t="s">
        <v>145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156</v>
      </c>
      <c r="C626" s="79" t="s">
        <v>145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156</v>
      </c>
      <c r="C627" s="79" t="s">
        <v>145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156</v>
      </c>
      <c r="C628" s="79" t="s">
        <v>145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156</v>
      </c>
      <c r="C629" s="79" t="s">
        <v>145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156</v>
      </c>
      <c r="C630" s="79" t="s">
        <v>145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156</v>
      </c>
      <c r="C631" s="79" t="s">
        <v>145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156</v>
      </c>
      <c r="C632" s="79" t="s">
        <v>145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156</v>
      </c>
      <c r="C633" s="79" t="s">
        <v>145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156</v>
      </c>
      <c r="C634" s="79" t="s">
        <v>145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156</v>
      </c>
      <c r="C635" s="79" t="s">
        <v>145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156</v>
      </c>
      <c r="C636" s="79" t="s">
        <v>145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156</v>
      </c>
      <c r="C637" s="79" t="s">
        <v>145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156</v>
      </c>
      <c r="C638" s="79" t="s">
        <v>145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156</v>
      </c>
      <c r="C639" s="79" t="s">
        <v>145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156</v>
      </c>
      <c r="C640" s="79" t="s">
        <v>145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156</v>
      </c>
      <c r="C641" s="79" t="s">
        <v>145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156</v>
      </c>
      <c r="C642" s="79" t="s">
        <v>145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156</v>
      </c>
      <c r="C643" s="79" t="s">
        <v>145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156</v>
      </c>
      <c r="C644" s="79" t="s">
        <v>145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156</v>
      </c>
      <c r="C645" s="79" t="s">
        <v>145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156</v>
      </c>
      <c r="C646" s="79" t="s">
        <v>145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156</v>
      </c>
      <c r="C647" s="79" t="s">
        <v>145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156</v>
      </c>
      <c r="C648" s="79" t="s">
        <v>145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156</v>
      </c>
      <c r="C649" s="79" t="s">
        <v>145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156</v>
      </c>
      <c r="C650" s="79" t="s">
        <v>145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156</v>
      </c>
      <c r="C651" s="79" t="s">
        <v>145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156</v>
      </c>
      <c r="C652" s="79" t="s">
        <v>145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156</v>
      </c>
      <c r="C653" s="79" t="s">
        <v>145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156</v>
      </c>
      <c r="C654" s="79" t="s">
        <v>145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156</v>
      </c>
      <c r="C655" s="79" t="s">
        <v>145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156</v>
      </c>
      <c r="C656" s="79" t="s">
        <v>145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156</v>
      </c>
      <c r="C657" s="79" t="s">
        <v>145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156</v>
      </c>
      <c r="C658" s="79" t="s">
        <v>145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156</v>
      </c>
      <c r="C659" s="79" t="s">
        <v>145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156</v>
      </c>
      <c r="C660" s="79" t="s">
        <v>145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156</v>
      </c>
      <c r="C661" s="79" t="s">
        <v>145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156</v>
      </c>
      <c r="C662" s="79" t="s">
        <v>145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156</v>
      </c>
      <c r="C663" s="79" t="s">
        <v>145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156</v>
      </c>
      <c r="C664" s="79" t="s">
        <v>145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156</v>
      </c>
      <c r="C665" s="79" t="s">
        <v>145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156</v>
      </c>
      <c r="C666" s="79" t="s">
        <v>145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156</v>
      </c>
      <c r="C667" s="79" t="s">
        <v>145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156</v>
      </c>
      <c r="C668" s="79" t="s">
        <v>145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156</v>
      </c>
      <c r="C669" s="79" t="s">
        <v>145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156</v>
      </c>
      <c r="C670" s="79" t="s">
        <v>145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156</v>
      </c>
      <c r="C671" s="79" t="s">
        <v>145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156</v>
      </c>
      <c r="C672" s="79" t="s">
        <v>145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156</v>
      </c>
      <c r="C673" s="79" t="s">
        <v>145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156</v>
      </c>
      <c r="C674" s="79" t="s">
        <v>145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156</v>
      </c>
      <c r="C675" s="79" t="s">
        <v>145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156</v>
      </c>
      <c r="C676" s="79" t="s">
        <v>145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156</v>
      </c>
      <c r="C677" s="79" t="s">
        <v>145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156</v>
      </c>
      <c r="C678" s="79" t="s">
        <v>145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156</v>
      </c>
      <c r="C679" s="79" t="s">
        <v>145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156</v>
      </c>
      <c r="C680" s="79" t="s">
        <v>145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156</v>
      </c>
      <c r="C681" s="79" t="s">
        <v>145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156</v>
      </c>
      <c r="C682" s="79" t="s">
        <v>145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156</v>
      </c>
      <c r="C683" s="79" t="s">
        <v>145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156</v>
      </c>
      <c r="C684" s="79" t="s">
        <v>145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156</v>
      </c>
      <c r="C685" s="79" t="s">
        <v>145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156</v>
      </c>
      <c r="C686" s="79" t="s">
        <v>145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156</v>
      </c>
      <c r="C687" s="79" t="s">
        <v>145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156</v>
      </c>
      <c r="C688" s="79" t="s">
        <v>145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156</v>
      </c>
      <c r="C701" s="79" t="s">
        <v>145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80</v>
      </c>
      <c r="C704" s="79" t="s">
        <v>87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80</v>
      </c>
      <c r="C705" s="79" t="s">
        <v>88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80</v>
      </c>
      <c r="C706" s="79" t="s">
        <v>89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80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80</v>
      </c>
      <c r="C708" s="79" t="s">
        <v>90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80</v>
      </c>
      <c r="C709" s="79" t="s">
        <v>96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80</v>
      </c>
      <c r="C710" s="79" t="s">
        <v>92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80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80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80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80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80</v>
      </c>
      <c r="C715" s="79" t="s">
        <v>87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80</v>
      </c>
      <c r="C716" s="79" t="s">
        <v>88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80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80</v>
      </c>
      <c r="C718" s="79" t="s">
        <v>92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80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80</v>
      </c>
      <c r="C720" s="79" t="s">
        <v>98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80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80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80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80</v>
      </c>
      <c r="C724" s="79" t="s">
        <v>87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80</v>
      </c>
      <c r="C725" s="79" t="s">
        <v>88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80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80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80</v>
      </c>
      <c r="C728" s="79" t="s">
        <v>98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80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80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80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80</v>
      </c>
      <c r="C732" s="79" t="s">
        <v>87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80</v>
      </c>
      <c r="C733" s="79" t="s">
        <v>88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80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80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80</v>
      </c>
      <c r="C736" s="79" t="s">
        <v>98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80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80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80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80</v>
      </c>
      <c r="C740" s="79" t="s">
        <v>87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80</v>
      </c>
      <c r="C741" s="79" t="s">
        <v>88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80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80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80</v>
      </c>
      <c r="C744" s="79" t="s">
        <v>98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80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80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80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80</v>
      </c>
      <c r="C748" s="79" t="s">
        <v>87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80</v>
      </c>
      <c r="C749" s="79" t="s">
        <v>88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80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80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80</v>
      </c>
      <c r="C752" s="79" t="s">
        <v>98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80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80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80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80</v>
      </c>
      <c r="C756" s="79" t="s">
        <v>87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80</v>
      </c>
      <c r="C757" s="79" t="s">
        <v>92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80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80</v>
      </c>
      <c r="C759" s="79" t="s">
        <v>87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80</v>
      </c>
      <c r="C760" s="79" t="s">
        <v>92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80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80</v>
      </c>
      <c r="C762" s="79" t="s">
        <v>87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80</v>
      </c>
      <c r="C763" s="79" t="s">
        <v>92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80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80</v>
      </c>
      <c r="C765" s="79" t="s">
        <v>87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80</v>
      </c>
      <c r="C766" s="79" t="s">
        <v>92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80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80</v>
      </c>
      <c r="C768" s="79" t="s">
        <v>87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80</v>
      </c>
      <c r="C769" s="79" t="s">
        <v>92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80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80</v>
      </c>
      <c r="C771" s="79" t="s">
        <v>87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80</v>
      </c>
      <c r="C772" s="79" t="s">
        <v>92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80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80</v>
      </c>
      <c r="C774" s="79" t="s">
        <v>87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80</v>
      </c>
      <c r="C775" s="79" t="s">
        <v>92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80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158</v>
      </c>
      <c r="C777" s="79" t="s">
        <v>120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158</v>
      </c>
      <c r="C778" s="79" t="s">
        <v>127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158</v>
      </c>
      <c r="C779" s="79" t="s">
        <v>134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158</v>
      </c>
      <c r="C780" s="79" t="s">
        <v>170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158</v>
      </c>
      <c r="C781" s="79" t="s">
        <v>124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158</v>
      </c>
      <c r="C782" s="79" t="s">
        <v>120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158</v>
      </c>
      <c r="C783" s="79" t="s">
        <v>127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158</v>
      </c>
      <c r="C784" s="79" t="s">
        <v>134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158</v>
      </c>
      <c r="C785" s="79" t="s">
        <v>170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158</v>
      </c>
      <c r="C786" s="79" t="s">
        <v>124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158</v>
      </c>
      <c r="C787" s="79" t="s">
        <v>120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158</v>
      </c>
      <c r="C788" s="79" t="s">
        <v>127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158</v>
      </c>
      <c r="C789" s="79" t="s">
        <v>134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158</v>
      </c>
      <c r="C790" s="79" t="s">
        <v>170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158</v>
      </c>
      <c r="C791" s="79" t="s">
        <v>124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158</v>
      </c>
      <c r="C792" s="79" t="s">
        <v>120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158</v>
      </c>
      <c r="C793" s="79" t="s">
        <v>127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158</v>
      </c>
      <c r="C794" s="79" t="s">
        <v>134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158</v>
      </c>
      <c r="C795" s="79" t="s">
        <v>170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158</v>
      </c>
      <c r="C796" s="79" t="s">
        <v>124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158</v>
      </c>
      <c r="C797" s="79" t="s">
        <v>120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158</v>
      </c>
      <c r="C798" s="79" t="s">
        <v>127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158</v>
      </c>
      <c r="C799" s="79" t="s">
        <v>134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158</v>
      </c>
      <c r="C800" s="79" t="s">
        <v>170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158</v>
      </c>
      <c r="C801" s="79" t="s">
        <v>124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158</v>
      </c>
      <c r="C802" s="79" t="s">
        <v>120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158</v>
      </c>
      <c r="C803" s="79" t="s">
        <v>127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158</v>
      </c>
      <c r="C804" s="79" t="s">
        <v>134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158</v>
      </c>
      <c r="C805" s="79" t="s">
        <v>170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158</v>
      </c>
      <c r="C806" s="79" t="s">
        <v>124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83</v>
      </c>
      <c r="C807" s="79" t="s">
        <v>88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83</v>
      </c>
      <c r="C808" s="79" t="s">
        <v>89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83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83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83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83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83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83</v>
      </c>
      <c r="C814" s="79" t="s">
        <v>89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83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83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83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83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83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83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83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83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83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83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83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83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83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83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83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83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83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83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83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83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83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83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160</v>
      </c>
      <c r="C837" s="79" t="s">
        <v>120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160</v>
      </c>
      <c r="C838" s="79" t="s">
        <v>169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160</v>
      </c>
      <c r="C839" s="79" t="s">
        <v>127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160</v>
      </c>
      <c r="C840" s="79" t="s">
        <v>130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160</v>
      </c>
      <c r="C841" s="79" t="s">
        <v>134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160</v>
      </c>
      <c r="C842" s="79" t="s">
        <v>170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160</v>
      </c>
      <c r="C843" s="79" t="s">
        <v>124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160</v>
      </c>
      <c r="C844" s="79" t="s">
        <v>120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160</v>
      </c>
      <c r="C845" s="79" t="s">
        <v>169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160</v>
      </c>
      <c r="C846" s="79" t="s">
        <v>127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160</v>
      </c>
      <c r="C847" s="79" t="s">
        <v>130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160</v>
      </c>
      <c r="C848" s="79" t="s">
        <v>134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160</v>
      </c>
      <c r="C849" s="79" t="s">
        <v>170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160</v>
      </c>
      <c r="C850" s="79" t="s">
        <v>124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160</v>
      </c>
      <c r="C851" s="79" t="s">
        <v>120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160</v>
      </c>
      <c r="C852" s="79" t="s">
        <v>169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160</v>
      </c>
      <c r="C853" s="79" t="s">
        <v>127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160</v>
      </c>
      <c r="C854" s="79" t="s">
        <v>130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160</v>
      </c>
      <c r="C855" s="79" t="s">
        <v>134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160</v>
      </c>
      <c r="C856" s="79" t="s">
        <v>170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160</v>
      </c>
      <c r="C857" s="79" t="s">
        <v>124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160</v>
      </c>
      <c r="C858" s="79" t="s">
        <v>120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160</v>
      </c>
      <c r="C859" s="79" t="s">
        <v>169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160</v>
      </c>
      <c r="C860" s="79" t="s">
        <v>127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160</v>
      </c>
      <c r="C861" s="79" t="s">
        <v>130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160</v>
      </c>
      <c r="C862" s="79" t="s">
        <v>134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160</v>
      </c>
      <c r="C863" s="79" t="s">
        <v>170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160</v>
      </c>
      <c r="C864" s="79" t="s">
        <v>124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160</v>
      </c>
      <c r="C865" s="79" t="s">
        <v>120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160</v>
      </c>
      <c r="C866" s="79" t="s">
        <v>169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160</v>
      </c>
      <c r="C867" s="79" t="s">
        <v>127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160</v>
      </c>
      <c r="C868" s="79" t="s">
        <v>130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160</v>
      </c>
      <c r="C869" s="79" t="s">
        <v>134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160</v>
      </c>
      <c r="C870" s="79" t="s">
        <v>170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160</v>
      </c>
      <c r="C871" s="79" t="s">
        <v>124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160</v>
      </c>
      <c r="C872" s="79" t="s">
        <v>120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160</v>
      </c>
      <c r="C873" s="79" t="s">
        <v>169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160</v>
      </c>
      <c r="C874" s="79" t="s">
        <v>127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160</v>
      </c>
      <c r="C875" s="79" t="s">
        <v>130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160</v>
      </c>
      <c r="C876" s="79" t="s">
        <v>134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160</v>
      </c>
      <c r="C877" s="79" t="s">
        <v>170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160</v>
      </c>
      <c r="C878" s="79" t="s">
        <v>124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79</v>
      </c>
      <c r="C879" s="79" t="s">
        <v>87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79</v>
      </c>
      <c r="C880" s="79" t="s">
        <v>97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79</v>
      </c>
      <c r="C881" s="79" t="s">
        <v>88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79</v>
      </c>
      <c r="C882" s="79" t="s">
        <v>89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79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79</v>
      </c>
      <c r="C884" s="79" t="s">
        <v>90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79</v>
      </c>
      <c r="C885" s="79" t="s">
        <v>91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79</v>
      </c>
      <c r="C886" s="79" t="s">
        <v>92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79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79</v>
      </c>
      <c r="C888" s="79" t="s">
        <v>98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79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79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79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79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79</v>
      </c>
      <c r="C893" s="79" t="s">
        <v>87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79</v>
      </c>
      <c r="C894" s="79" t="s">
        <v>97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79</v>
      </c>
      <c r="C895" s="79" t="s">
        <v>88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79</v>
      </c>
      <c r="C896" s="79" t="s">
        <v>89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79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79</v>
      </c>
      <c r="C898" s="79" t="s">
        <v>90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79</v>
      </c>
      <c r="C899" s="79" t="s">
        <v>96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79</v>
      </c>
      <c r="C900" s="79" t="s">
        <v>92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79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79</v>
      </c>
      <c r="C902" s="79" t="s">
        <v>99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79</v>
      </c>
      <c r="C903" s="79" t="s">
        <v>98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79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79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79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79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79</v>
      </c>
      <c r="C908" s="79" t="s">
        <v>87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79</v>
      </c>
      <c r="C909" s="79" t="s">
        <v>97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79</v>
      </c>
      <c r="C910" s="79" t="s">
        <v>88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79</v>
      </c>
      <c r="C911" s="79" t="s">
        <v>89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79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79</v>
      </c>
      <c r="C913" s="79" t="s">
        <v>90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79</v>
      </c>
      <c r="C914" s="79" t="s">
        <v>96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79</v>
      </c>
      <c r="C915" s="79" t="s">
        <v>92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79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79</v>
      </c>
      <c r="C917" s="79" t="s">
        <v>99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79</v>
      </c>
      <c r="C918" s="79" t="s">
        <v>98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79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79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79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79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79</v>
      </c>
      <c r="C923" s="79" t="s">
        <v>87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79</v>
      </c>
      <c r="C924" s="79" t="s">
        <v>97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79</v>
      </c>
      <c r="C925" s="79" t="s">
        <v>88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79</v>
      </c>
      <c r="C926" s="79" t="s">
        <v>89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79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79</v>
      </c>
      <c r="C928" s="79" t="s">
        <v>90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79</v>
      </c>
      <c r="C929" s="79" t="s">
        <v>96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79</v>
      </c>
      <c r="C930" s="79" t="s">
        <v>92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79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79</v>
      </c>
      <c r="C932" s="79" t="s">
        <v>99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79</v>
      </c>
      <c r="C933" s="79" t="s">
        <v>98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79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79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79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79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79</v>
      </c>
      <c r="C938" s="79" t="s">
        <v>87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79</v>
      </c>
      <c r="C939" s="79" t="s">
        <v>97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79</v>
      </c>
      <c r="C940" s="79" t="s">
        <v>88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79</v>
      </c>
      <c r="C941" s="79" t="s">
        <v>89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79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79</v>
      </c>
      <c r="C943" s="79" t="s">
        <v>90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79</v>
      </c>
      <c r="C944" s="79" t="s">
        <v>96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79</v>
      </c>
      <c r="C945" s="79" t="s">
        <v>92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79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79</v>
      </c>
      <c r="C947" s="79" t="s">
        <v>99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79</v>
      </c>
      <c r="C948" s="79" t="s">
        <v>98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79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79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79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79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79</v>
      </c>
      <c r="C953" s="79" t="s">
        <v>87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79</v>
      </c>
      <c r="C954" s="79" t="s">
        <v>97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79</v>
      </c>
      <c r="C955" s="79" t="s">
        <v>88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79</v>
      </c>
      <c r="C956" s="79" t="s">
        <v>89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79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79</v>
      </c>
      <c r="C958" s="79" t="s">
        <v>90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79</v>
      </c>
      <c r="C959" s="79" t="s">
        <v>96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79</v>
      </c>
      <c r="C960" s="79" t="s">
        <v>92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79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79</v>
      </c>
      <c r="C962" s="79" t="s">
        <v>99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79</v>
      </c>
      <c r="C963" s="79" t="s">
        <v>98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79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79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79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79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79</v>
      </c>
      <c r="C968" s="79" t="s">
        <v>87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79</v>
      </c>
      <c r="C969" s="79" t="s">
        <v>97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79</v>
      </c>
      <c r="C970" s="79" t="s">
        <v>88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79</v>
      </c>
      <c r="C971" s="79" t="s">
        <v>89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79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79</v>
      </c>
      <c r="C973" s="79" t="s">
        <v>96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79</v>
      </c>
      <c r="C974" s="79" t="s">
        <v>92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79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79</v>
      </c>
      <c r="C976" s="79" t="s">
        <v>99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79</v>
      </c>
      <c r="C977" s="79" t="s">
        <v>98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79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79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79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79</v>
      </c>
      <c r="C981" s="79" t="s">
        <v>87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79</v>
      </c>
      <c r="C982" s="79" t="s">
        <v>97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79</v>
      </c>
      <c r="C983" s="79" t="s">
        <v>88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79</v>
      </c>
      <c r="C984" s="79" t="s">
        <v>89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79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79</v>
      </c>
      <c r="C986" s="79" t="s">
        <v>96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79</v>
      </c>
      <c r="C987" s="79" t="s">
        <v>92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79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79</v>
      </c>
      <c r="C989" s="79" t="s">
        <v>99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79</v>
      </c>
      <c r="C990" s="79" t="s">
        <v>98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79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79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79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79</v>
      </c>
      <c r="C994" s="79" t="s">
        <v>87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79</v>
      </c>
      <c r="C995" s="79" t="s">
        <v>97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79</v>
      </c>
      <c r="C996" s="79" t="s">
        <v>88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79</v>
      </c>
      <c r="C997" s="79" t="s">
        <v>89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79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79</v>
      </c>
      <c r="C999" s="79" t="s">
        <v>96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79</v>
      </c>
      <c r="C1000" s="79" t="s">
        <v>92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79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79</v>
      </c>
      <c r="C1002" s="79" t="s">
        <v>99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79</v>
      </c>
      <c r="C1003" s="79" t="s">
        <v>98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79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79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79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79</v>
      </c>
      <c r="C1007" s="79" t="s">
        <v>87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79</v>
      </c>
      <c r="C1008" s="79" t="s">
        <v>88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79</v>
      </c>
      <c r="C1009" s="79" t="s">
        <v>89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79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79</v>
      </c>
      <c r="C1011" s="79" t="s">
        <v>96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79</v>
      </c>
      <c r="C1012" s="79" t="s">
        <v>92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79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79</v>
      </c>
      <c r="C1014" s="79" t="s">
        <v>99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79</v>
      </c>
      <c r="C1015" s="79" t="s">
        <v>98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79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79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79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79</v>
      </c>
      <c r="C1019" s="79" t="s">
        <v>87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79</v>
      </c>
      <c r="C1020" s="79" t="s">
        <v>88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79</v>
      </c>
      <c r="C1021" s="79" t="s">
        <v>89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79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79</v>
      </c>
      <c r="C1023" s="79" t="s">
        <v>96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79</v>
      </c>
      <c r="C1024" s="79" t="s">
        <v>92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79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79</v>
      </c>
      <c r="C1026" s="79" t="s">
        <v>99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79</v>
      </c>
      <c r="C1027" s="79" t="s">
        <v>98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79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79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79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79</v>
      </c>
      <c r="C1031" s="79" t="s">
        <v>87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79</v>
      </c>
      <c r="C1032" s="79" t="s">
        <v>88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79</v>
      </c>
      <c r="C1033" s="79" t="s">
        <v>89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79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79</v>
      </c>
      <c r="C1035" s="79" t="s">
        <v>96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79</v>
      </c>
      <c r="C1036" s="79" t="s">
        <v>92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79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79</v>
      </c>
      <c r="C1038" s="79" t="s">
        <v>99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79</v>
      </c>
      <c r="C1039" s="79" t="s">
        <v>98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79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79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79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79</v>
      </c>
      <c r="C1043" s="79" t="s">
        <v>87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79</v>
      </c>
      <c r="C1044" s="79" t="s">
        <v>88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79</v>
      </c>
      <c r="C1045" s="79" t="s">
        <v>89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79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79</v>
      </c>
      <c r="C1047" s="79" t="s">
        <v>96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79</v>
      </c>
      <c r="C1048" s="79" t="s">
        <v>92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79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79</v>
      </c>
      <c r="C1050" s="79" t="s">
        <v>99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79</v>
      </c>
      <c r="C1051" s="79" t="s">
        <v>98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79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79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79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79</v>
      </c>
      <c r="C1055" s="79" t="s">
        <v>88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79</v>
      </c>
      <c r="C1056" s="79" t="s">
        <v>89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79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79</v>
      </c>
      <c r="C1058" s="79" t="s">
        <v>96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79</v>
      </c>
      <c r="C1059" s="79" t="s">
        <v>92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79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79</v>
      </c>
      <c r="C1061" s="79" t="s">
        <v>99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79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79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79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79</v>
      </c>
      <c r="C1065" s="79" t="s">
        <v>88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79</v>
      </c>
      <c r="C1066" s="79" t="s">
        <v>89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79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79</v>
      </c>
      <c r="C1068" s="79" t="s">
        <v>96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79</v>
      </c>
      <c r="C1069" s="79" t="s">
        <v>92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79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79</v>
      </c>
      <c r="C1071" s="79" t="s">
        <v>99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79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79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79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79</v>
      </c>
      <c r="C1075" s="79" t="s">
        <v>88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79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79</v>
      </c>
      <c r="C1077" s="79" t="s">
        <v>96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79</v>
      </c>
      <c r="C1078" s="79" t="s">
        <v>92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79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79</v>
      </c>
      <c r="C1080" s="79" t="s">
        <v>99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79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79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79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79</v>
      </c>
      <c r="C1084" s="79" t="s">
        <v>88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79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79</v>
      </c>
      <c r="C1086" s="79" t="s">
        <v>96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79</v>
      </c>
      <c r="C1087" s="79" t="s">
        <v>92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79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79</v>
      </c>
      <c r="C1089" s="79" t="s">
        <v>99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79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79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79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79</v>
      </c>
      <c r="C1093" s="79" t="s">
        <v>88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79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79</v>
      </c>
      <c r="C1095" s="79" t="s">
        <v>96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79</v>
      </c>
      <c r="C1096" s="79" t="s">
        <v>92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79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79</v>
      </c>
      <c r="C1098" s="79" t="s">
        <v>99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79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79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79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79</v>
      </c>
      <c r="C1102" s="79" t="s">
        <v>88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79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79</v>
      </c>
      <c r="C1104" s="79" t="s">
        <v>96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79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79</v>
      </c>
      <c r="C1106" s="79" t="s">
        <v>99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79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79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79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79</v>
      </c>
      <c r="C1110" s="79" t="s">
        <v>88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79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79</v>
      </c>
      <c r="C1112" s="79" t="s">
        <v>96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79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79</v>
      </c>
      <c r="C1114" s="79" t="s">
        <v>99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79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79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79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79</v>
      </c>
      <c r="C1118" s="79" t="s">
        <v>88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79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79</v>
      </c>
      <c r="C1120" s="79" t="s">
        <v>96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79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79</v>
      </c>
      <c r="C1122" s="79" t="s">
        <v>99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79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79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79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79</v>
      </c>
      <c r="C1126" s="79" t="s">
        <v>88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79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79</v>
      </c>
      <c r="C1128" s="79" t="s">
        <v>96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79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79</v>
      </c>
      <c r="C1130" s="79" t="s">
        <v>99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79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79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79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79</v>
      </c>
      <c r="C1134" s="79" t="s">
        <v>88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79</v>
      </c>
      <c r="C1136" s="79" t="s">
        <v>96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79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79</v>
      </c>
      <c r="C1138" s="79" t="s">
        <v>99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79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79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79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79</v>
      </c>
      <c r="C1142" s="79" t="s">
        <v>88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79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79</v>
      </c>
      <c r="C1144" s="79" t="s">
        <v>96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79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79</v>
      </c>
      <c r="C1146" s="79" t="s">
        <v>99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79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79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79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79</v>
      </c>
      <c r="C1150" s="79" t="s">
        <v>88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79</v>
      </c>
      <c r="C1152" s="79" t="s">
        <v>96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79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79</v>
      </c>
      <c r="C1154" s="79" t="s">
        <v>99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79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79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79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79</v>
      </c>
      <c r="C1158" s="79" t="s">
        <v>88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79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79</v>
      </c>
      <c r="C1160" s="79" t="s">
        <v>96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79</v>
      </c>
      <c r="C1161" s="79" t="s">
        <v>92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79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79</v>
      </c>
      <c r="C1163" s="79" t="s">
        <v>99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79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79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79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79</v>
      </c>
      <c r="C1167" s="79" t="s">
        <v>88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79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79</v>
      </c>
      <c r="C1169" s="79" t="s">
        <v>96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79</v>
      </c>
      <c r="C1170" s="79" t="s">
        <v>92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79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79</v>
      </c>
      <c r="C1172" s="79" t="s">
        <v>99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79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79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79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79</v>
      </c>
      <c r="C1176" s="79" t="s">
        <v>88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79</v>
      </c>
      <c r="C1177" s="79" t="s">
        <v>89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79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79</v>
      </c>
      <c r="C1179" s="79" t="s">
        <v>96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79</v>
      </c>
      <c r="C1180" s="79" t="s">
        <v>92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79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79</v>
      </c>
      <c r="C1182" s="79" t="s">
        <v>99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79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79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79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79</v>
      </c>
      <c r="C1186" s="79" t="s">
        <v>88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79</v>
      </c>
      <c r="C1187" s="79" t="s">
        <v>89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79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79</v>
      </c>
      <c r="C1189" s="79" t="s">
        <v>96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79</v>
      </c>
      <c r="C1190" s="79" t="s">
        <v>92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79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79</v>
      </c>
      <c r="C1192" s="79" t="s">
        <v>99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79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79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79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79</v>
      </c>
      <c r="C1196" s="79" t="s">
        <v>88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79</v>
      </c>
      <c r="C1197" s="79" t="s">
        <v>89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79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79</v>
      </c>
      <c r="C1199" s="79" t="s">
        <v>96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79</v>
      </c>
      <c r="C1200" s="79" t="s">
        <v>92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79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79</v>
      </c>
      <c r="C1202" s="79" t="s">
        <v>99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79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79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79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79</v>
      </c>
      <c r="C1206" s="79" t="s">
        <v>88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79</v>
      </c>
      <c r="C1207" s="79" t="s">
        <v>89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79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79</v>
      </c>
      <c r="C1209" s="79" t="s">
        <v>96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79</v>
      </c>
      <c r="C1210" s="79" t="s">
        <v>92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79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79</v>
      </c>
      <c r="C1212" s="79" t="s">
        <v>99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79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79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79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79</v>
      </c>
      <c r="C1216" s="79" t="s">
        <v>88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79</v>
      </c>
      <c r="C1217" s="79" t="s">
        <v>89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79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79</v>
      </c>
      <c r="C1219" s="79" t="s">
        <v>96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79</v>
      </c>
      <c r="C1220" s="79" t="s">
        <v>92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79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79</v>
      </c>
      <c r="C1222" s="79" t="s">
        <v>99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79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79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79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79</v>
      </c>
      <c r="C1226" s="79" t="s">
        <v>88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79</v>
      </c>
      <c r="C1227" s="79" t="s">
        <v>89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79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79</v>
      </c>
      <c r="C1229" s="79" t="s">
        <v>96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79</v>
      </c>
      <c r="C1230" s="79" t="s">
        <v>92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79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79</v>
      </c>
      <c r="C1232" s="79" t="s">
        <v>99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79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79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79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79</v>
      </c>
      <c r="C1236" s="79" t="s">
        <v>88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79</v>
      </c>
      <c r="C1237" s="79" t="s">
        <v>89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79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79</v>
      </c>
      <c r="C1239" s="79" t="s">
        <v>96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79</v>
      </c>
      <c r="C1240" s="79" t="s">
        <v>92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79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79</v>
      </c>
      <c r="C1242" s="79" t="s">
        <v>99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79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79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79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79</v>
      </c>
      <c r="C1246" s="79" t="s">
        <v>88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79</v>
      </c>
      <c r="C1247" s="79" t="s">
        <v>89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79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79</v>
      </c>
      <c r="C1249" s="79" t="s">
        <v>96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79</v>
      </c>
      <c r="C1250" s="79" t="s">
        <v>92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79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79</v>
      </c>
      <c r="C1252" s="79" t="s">
        <v>99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79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79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79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79</v>
      </c>
      <c r="C1256" s="79" t="s">
        <v>88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79</v>
      </c>
      <c r="C1257" s="79" t="s">
        <v>89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79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79</v>
      </c>
      <c r="C1259" s="79" t="s">
        <v>96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79</v>
      </c>
      <c r="C1260" s="79" t="s">
        <v>92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79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79</v>
      </c>
      <c r="C1262" s="79" t="s">
        <v>99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79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79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79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79</v>
      </c>
      <c r="C1266" s="79" t="s">
        <v>88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79</v>
      </c>
      <c r="C1267" s="79" t="s">
        <v>89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79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79</v>
      </c>
      <c r="C1269" s="79" t="s">
        <v>96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79</v>
      </c>
      <c r="C1270" s="79" t="s">
        <v>92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79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79</v>
      </c>
      <c r="C1272" s="79" t="s">
        <v>99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79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79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79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79</v>
      </c>
      <c r="C1276" s="79" t="s">
        <v>88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79</v>
      </c>
      <c r="C1277" s="79" t="s">
        <v>89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79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79</v>
      </c>
      <c r="C1279" s="79" t="s">
        <v>96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79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79</v>
      </c>
      <c r="C1281" s="79" t="s">
        <v>99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79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79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79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79</v>
      </c>
      <c r="C1285" s="79" t="s">
        <v>88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79</v>
      </c>
      <c r="C1286" s="79" t="s">
        <v>89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79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79</v>
      </c>
      <c r="C1288" s="79" t="s">
        <v>96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79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79</v>
      </c>
      <c r="C1290" s="79" t="s">
        <v>99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79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79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79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79</v>
      </c>
      <c r="C1294" s="79" t="s">
        <v>88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79</v>
      </c>
      <c r="C1295" s="79" t="s">
        <v>89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79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79</v>
      </c>
      <c r="C1297" s="79" t="s">
        <v>96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79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79</v>
      </c>
      <c r="C1299" s="79" t="s">
        <v>99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79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79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79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79</v>
      </c>
      <c r="C1303" s="79" t="s">
        <v>88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79</v>
      </c>
      <c r="C1304" s="79" t="s">
        <v>89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79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79</v>
      </c>
      <c r="C1306" s="79" t="s">
        <v>96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79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79</v>
      </c>
      <c r="C1308" s="79" t="s">
        <v>99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79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79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79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79</v>
      </c>
      <c r="C1312" s="79" t="s">
        <v>88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79</v>
      </c>
      <c r="C1313" s="79" t="s">
        <v>89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79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79</v>
      </c>
      <c r="C1315" s="79" t="s">
        <v>96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79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79</v>
      </c>
      <c r="C1317" s="79" t="s">
        <v>99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79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79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79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79</v>
      </c>
      <c r="C1321" s="79" t="s">
        <v>88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79</v>
      </c>
      <c r="C1322" s="79" t="s">
        <v>89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79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79</v>
      </c>
      <c r="C1324" s="79" t="s">
        <v>96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79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79</v>
      </c>
      <c r="C1326" s="79" t="s">
        <v>99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79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79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79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79</v>
      </c>
      <c r="C1330" s="79" t="s">
        <v>88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79</v>
      </c>
      <c r="C1331" s="79" t="s">
        <v>89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79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79</v>
      </c>
      <c r="C1333" s="79" t="s">
        <v>96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79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79</v>
      </c>
      <c r="C1335" s="79" t="s">
        <v>99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79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79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79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79</v>
      </c>
      <c r="C1339" s="79" t="s">
        <v>88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79</v>
      </c>
      <c r="C1340" s="79" t="s">
        <v>89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79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79</v>
      </c>
      <c r="C1342" s="79" t="s">
        <v>96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79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79</v>
      </c>
      <c r="C1344" s="79" t="s">
        <v>99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79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79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79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79</v>
      </c>
      <c r="C1348" s="79" t="s">
        <v>88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79</v>
      </c>
      <c r="C1349" s="79" t="s">
        <v>89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79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79</v>
      </c>
      <c r="C1351" s="79" t="s">
        <v>96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79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79</v>
      </c>
      <c r="C1353" s="79" t="s">
        <v>99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79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79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79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79</v>
      </c>
      <c r="C1357" s="79" t="s">
        <v>88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79</v>
      </c>
      <c r="C1358" s="79" t="s">
        <v>89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79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79</v>
      </c>
      <c r="C1360" s="79" t="s">
        <v>96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79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79</v>
      </c>
      <c r="C1362" s="79" t="s">
        <v>99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79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79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79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79</v>
      </c>
      <c r="C1366" s="79" t="s">
        <v>88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79</v>
      </c>
      <c r="C1367" s="79" t="s">
        <v>89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79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79</v>
      </c>
      <c r="C1369" s="79" t="s">
        <v>96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79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79</v>
      </c>
      <c r="C1371" s="79" t="s">
        <v>99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79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79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79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79</v>
      </c>
      <c r="C1375" s="79" t="s">
        <v>88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79</v>
      </c>
      <c r="C1376" s="79" t="s">
        <v>89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79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79</v>
      </c>
      <c r="C1378" s="79" t="s">
        <v>96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79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79</v>
      </c>
      <c r="C1380" s="79" t="s">
        <v>99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79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79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79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79</v>
      </c>
      <c r="C1384" s="79" t="s">
        <v>88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79</v>
      </c>
      <c r="C1385" s="79" t="s">
        <v>89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79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79</v>
      </c>
      <c r="C1387" s="79" t="s">
        <v>96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79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79</v>
      </c>
      <c r="C1389" s="79" t="s">
        <v>99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79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79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79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79</v>
      </c>
      <c r="C1393" s="79" t="s">
        <v>88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79</v>
      </c>
      <c r="C1394" s="79" t="s">
        <v>89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79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79</v>
      </c>
      <c r="C1396" s="79" t="s">
        <v>96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79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79</v>
      </c>
      <c r="C1398" s="79" t="s">
        <v>99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79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79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79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79</v>
      </c>
      <c r="C1402" s="79" t="s">
        <v>88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79</v>
      </c>
      <c r="C1403" s="79" t="s">
        <v>96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79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79</v>
      </c>
      <c r="C1405" s="79" t="s">
        <v>99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79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79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79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79</v>
      </c>
      <c r="C1409" s="79" t="s">
        <v>88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79</v>
      </c>
      <c r="C1410" s="79" t="s">
        <v>96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79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79</v>
      </c>
      <c r="C1412" s="79" t="s">
        <v>99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79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79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79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79</v>
      </c>
      <c r="C1416" s="79" t="s">
        <v>88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79</v>
      </c>
      <c r="C1417" s="79" t="s">
        <v>96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79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79</v>
      </c>
      <c r="C1419" s="79" t="s">
        <v>99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79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79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79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79</v>
      </c>
      <c r="C1423" s="79" t="s">
        <v>88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79</v>
      </c>
      <c r="C1424" s="79" t="s">
        <v>96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79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79</v>
      </c>
      <c r="C1426" s="79" t="s">
        <v>99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79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79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79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79</v>
      </c>
      <c r="C1430" s="79" t="s">
        <v>88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79</v>
      </c>
      <c r="C1431" s="79" t="s">
        <v>96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79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79</v>
      </c>
      <c r="C1433" s="79" t="s">
        <v>99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79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79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79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79</v>
      </c>
      <c r="C1437" s="79" t="s">
        <v>88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79</v>
      </c>
      <c r="C1438" s="79" t="s">
        <v>96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79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79</v>
      </c>
      <c r="C1440" s="79" t="s">
        <v>99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79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79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79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79</v>
      </c>
      <c r="C1444" s="79" t="s">
        <v>88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79</v>
      </c>
      <c r="C1445" s="79" t="s">
        <v>96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79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79</v>
      </c>
      <c r="C1447" s="79" t="s">
        <v>99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79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79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79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79</v>
      </c>
      <c r="C1451" s="79" t="s">
        <v>88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79</v>
      </c>
      <c r="C1452" s="79" t="s">
        <v>96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79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79</v>
      </c>
      <c r="C1454" s="79" t="s">
        <v>99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79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79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79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79</v>
      </c>
      <c r="C1458" s="79" t="s">
        <v>88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79</v>
      </c>
      <c r="C1459" s="79" t="s">
        <v>96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79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79</v>
      </c>
      <c r="C1461" s="79" t="s">
        <v>99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79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79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79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79</v>
      </c>
      <c r="C1465" s="79" t="s">
        <v>88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79</v>
      </c>
      <c r="C1466" s="79" t="s">
        <v>96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79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79</v>
      </c>
      <c r="C1468" s="79" t="s">
        <v>99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79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79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79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79</v>
      </c>
      <c r="C1472" s="79" t="s">
        <v>88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79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79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79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79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79</v>
      </c>
      <c r="C1477" s="79" t="s">
        <v>88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79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79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79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79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79</v>
      </c>
      <c r="C1482" s="79" t="s">
        <v>88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79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79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79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79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79</v>
      </c>
      <c r="C1487" s="79" t="s">
        <v>88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79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79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79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79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79</v>
      </c>
      <c r="C1492" s="79" t="s">
        <v>88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79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79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79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79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79</v>
      </c>
      <c r="C1497" s="79" t="s">
        <v>88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79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79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79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79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79</v>
      </c>
      <c r="C1502" s="79" t="s">
        <v>88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79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79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79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79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79</v>
      </c>
      <c r="C1507" s="79" t="s">
        <v>88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79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79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79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79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79</v>
      </c>
      <c r="C1512" s="79" t="s">
        <v>88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79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79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79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79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79</v>
      </c>
      <c r="C1517" s="79" t="s">
        <v>88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79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79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79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79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79</v>
      </c>
      <c r="C1522" s="79" t="s">
        <v>88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79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79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79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79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79</v>
      </c>
      <c r="C1527" s="79" t="s">
        <v>88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79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79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79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79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79</v>
      </c>
      <c r="C1532" s="79" t="s">
        <v>88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79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79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79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79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79</v>
      </c>
      <c r="C1537" s="79" t="s">
        <v>88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79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79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79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79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79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79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79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79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79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79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79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79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79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79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79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79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79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79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79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79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79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79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79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79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79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79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79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79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79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79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79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79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79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79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79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79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79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79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79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79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79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79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79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79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79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79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79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79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79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79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79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79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79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79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79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79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79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79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79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79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79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79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79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79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79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79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79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79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79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79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79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79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79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79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79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79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79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79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79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79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79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79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79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79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79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79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79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79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79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79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79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79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79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79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79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79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79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79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79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79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79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79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79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79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79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79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79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79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79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79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79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79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79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79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79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79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79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79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79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79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79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79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79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79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79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79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79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79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79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79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79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157</v>
      </c>
      <c r="C1669" s="79" t="s">
        <v>120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157</v>
      </c>
      <c r="C1670" s="79" t="s">
        <v>169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157</v>
      </c>
      <c r="C1671" s="79" t="s">
        <v>127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157</v>
      </c>
      <c r="C1672" s="79" t="s">
        <v>130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157</v>
      </c>
      <c r="C1673" s="79" t="s">
        <v>134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157</v>
      </c>
      <c r="C1674" s="79" t="s">
        <v>170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157</v>
      </c>
      <c r="C1675" s="79" t="s">
        <v>124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157</v>
      </c>
      <c r="C1676" s="79" t="s">
        <v>117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157</v>
      </c>
      <c r="C1677" s="79" t="s">
        <v>171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157</v>
      </c>
      <c r="C1678" s="79" t="s">
        <v>120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157</v>
      </c>
      <c r="C1679" s="79" t="s">
        <v>169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157</v>
      </c>
      <c r="C1680" s="79" t="s">
        <v>127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157</v>
      </c>
      <c r="C1681" s="79" t="s">
        <v>130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157</v>
      </c>
      <c r="C1682" s="79" t="s">
        <v>134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157</v>
      </c>
      <c r="C1683" s="79" t="s">
        <v>170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157</v>
      </c>
      <c r="C1684" s="79" t="s">
        <v>124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157</v>
      </c>
      <c r="C1685" s="79" t="s">
        <v>117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157</v>
      </c>
      <c r="C1686" s="79" t="s">
        <v>171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157</v>
      </c>
      <c r="C1687" s="79" t="s">
        <v>120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157</v>
      </c>
      <c r="C1688" s="79" t="s">
        <v>169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157</v>
      </c>
      <c r="C1689" s="79" t="s">
        <v>127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157</v>
      </c>
      <c r="C1690" s="79" t="s">
        <v>130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157</v>
      </c>
      <c r="C1691" s="79" t="s">
        <v>134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157</v>
      </c>
      <c r="C1692" s="79" t="s">
        <v>170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157</v>
      </c>
      <c r="C1693" s="79" t="s">
        <v>124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157</v>
      </c>
      <c r="C1694" s="79" t="s">
        <v>117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157</v>
      </c>
      <c r="C1695" s="79" t="s">
        <v>171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157</v>
      </c>
      <c r="C1696" s="79" t="s">
        <v>120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157</v>
      </c>
      <c r="C1697" s="79" t="s">
        <v>169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157</v>
      </c>
      <c r="C1698" s="79" t="s">
        <v>127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157</v>
      </c>
      <c r="C1699" s="79" t="s">
        <v>130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157</v>
      </c>
      <c r="C1700" s="79" t="s">
        <v>134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157</v>
      </c>
      <c r="C1701" s="79" t="s">
        <v>170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157</v>
      </c>
      <c r="C1702" s="79" t="s">
        <v>124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157</v>
      </c>
      <c r="C1703" s="79" t="s">
        <v>117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157</v>
      </c>
      <c r="C1704" s="79" t="s">
        <v>171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157</v>
      </c>
      <c r="C1705" s="79" t="s">
        <v>120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157</v>
      </c>
      <c r="C1706" s="79" t="s">
        <v>169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157</v>
      </c>
      <c r="C1707" s="79" t="s">
        <v>127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157</v>
      </c>
      <c r="C1708" s="79" t="s">
        <v>130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157</v>
      </c>
      <c r="C1709" s="79" t="s">
        <v>134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157</v>
      </c>
      <c r="C1710" s="79" t="s">
        <v>170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157</v>
      </c>
      <c r="C1711" s="79" t="s">
        <v>124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157</v>
      </c>
      <c r="C1712" s="79" t="s">
        <v>117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157</v>
      </c>
      <c r="C1713" s="79" t="s">
        <v>171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157</v>
      </c>
      <c r="C1714" s="79" t="s">
        <v>120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157</v>
      </c>
      <c r="C1715" s="79" t="s">
        <v>169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157</v>
      </c>
      <c r="C1716" s="79" t="s">
        <v>127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157</v>
      </c>
      <c r="C1717" s="79" t="s">
        <v>130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157</v>
      </c>
      <c r="C1718" s="79" t="s">
        <v>134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157</v>
      </c>
      <c r="C1719" s="79" t="s">
        <v>170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157</v>
      </c>
      <c r="C1720" s="79" t="s">
        <v>124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157</v>
      </c>
      <c r="C1721" s="79" t="s">
        <v>117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157</v>
      </c>
      <c r="C1722" s="79" t="s">
        <v>171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81</v>
      </c>
      <c r="C1723" s="79" t="s">
        <v>88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81</v>
      </c>
      <c r="C1724" s="79" t="s">
        <v>89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81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81</v>
      </c>
      <c r="C1726" s="79" t="s">
        <v>92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81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81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81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81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81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81</v>
      </c>
      <c r="C1732" s="79" t="s">
        <v>87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81</v>
      </c>
      <c r="C1733" s="79" t="s">
        <v>88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81</v>
      </c>
      <c r="C1734" s="79" t="s">
        <v>89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81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81</v>
      </c>
      <c r="C1736" s="79" t="s">
        <v>90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81</v>
      </c>
      <c r="C1737" s="79" t="s">
        <v>92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81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81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81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81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81</v>
      </c>
      <c r="C1742" s="79" t="s">
        <v>87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81</v>
      </c>
      <c r="C1743" s="79" t="s">
        <v>88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81</v>
      </c>
      <c r="C1744" s="79" t="s">
        <v>89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81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81</v>
      </c>
      <c r="C1746" s="79" t="s">
        <v>92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81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81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81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81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81</v>
      </c>
      <c r="C1751" s="79" t="s">
        <v>87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81</v>
      </c>
      <c r="C1752" s="79" t="s">
        <v>88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81</v>
      </c>
      <c r="C1753" s="79" t="s">
        <v>89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81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81</v>
      </c>
      <c r="C1755" s="79" t="s">
        <v>92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81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81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81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81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81</v>
      </c>
      <c r="C1760" s="79" t="s">
        <v>87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81</v>
      </c>
      <c r="C1761" s="79" t="s">
        <v>88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81</v>
      </c>
      <c r="C1762" s="79" t="s">
        <v>89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81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81</v>
      </c>
      <c r="C1764" s="79" t="s">
        <v>92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81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81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81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81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81</v>
      </c>
      <c r="C1769" s="79" t="s">
        <v>87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81</v>
      </c>
      <c r="C1770" s="79" t="s">
        <v>88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81</v>
      </c>
      <c r="C1771" s="79" t="s">
        <v>89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81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81</v>
      </c>
      <c r="C1773" s="79" t="s">
        <v>92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81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81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81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81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81</v>
      </c>
      <c r="C1778" s="79" t="s">
        <v>88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81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81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81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81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81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81</v>
      </c>
      <c r="C1784" s="79" t="s">
        <v>88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81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81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81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81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81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81</v>
      </c>
      <c r="C1790" s="79" t="s">
        <v>88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81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81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81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81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81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81</v>
      </c>
      <c r="C1796" s="79" t="s">
        <v>88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81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81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81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81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81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81</v>
      </c>
      <c r="C1802" s="79" t="s">
        <v>88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81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81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81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81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81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81</v>
      </c>
      <c r="C1808" s="79" t="s">
        <v>88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81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81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81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81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81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81</v>
      </c>
      <c r="C1814" s="79" t="s">
        <v>88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81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81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81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81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81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81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81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81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81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81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81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81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81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81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81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81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81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81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81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81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81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81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81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81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81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81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81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81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81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81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81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81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81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81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81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81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81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81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81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81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81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81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81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81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81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81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81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81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161</v>
      </c>
      <c r="C1864" s="79" t="s">
        <v>120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161</v>
      </c>
      <c r="C1865" s="79" t="s">
        <v>134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161</v>
      </c>
      <c r="C1866" s="79" t="s">
        <v>124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161</v>
      </c>
      <c r="C1867" s="79" t="s">
        <v>117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161</v>
      </c>
      <c r="C1868" s="79" t="s">
        <v>120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161</v>
      </c>
      <c r="C1869" s="79" t="s">
        <v>134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161</v>
      </c>
      <c r="C1870" s="79" t="s">
        <v>124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161</v>
      </c>
      <c r="C1871" s="79" t="s">
        <v>117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161</v>
      </c>
      <c r="C1872" s="79" t="s">
        <v>120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161</v>
      </c>
      <c r="C1873" s="79" t="s">
        <v>134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161</v>
      </c>
      <c r="C1874" s="79" t="s">
        <v>124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161</v>
      </c>
      <c r="C1875" s="79" t="s">
        <v>117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161</v>
      </c>
      <c r="C1876" s="79" t="s">
        <v>120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161</v>
      </c>
      <c r="C1877" s="79" t="s">
        <v>134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161</v>
      </c>
      <c r="C1878" s="79" t="s">
        <v>124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161</v>
      </c>
      <c r="C1879" s="79" t="s">
        <v>117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161</v>
      </c>
      <c r="C1880" s="79" t="s">
        <v>120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161</v>
      </c>
      <c r="C1881" s="79" t="s">
        <v>134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161</v>
      </c>
      <c r="C1882" s="79" t="s">
        <v>124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161</v>
      </c>
      <c r="C1883" s="79" t="s">
        <v>117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161</v>
      </c>
      <c r="C1884" s="79" t="s">
        <v>120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161</v>
      </c>
      <c r="C1885" s="79" t="s">
        <v>134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161</v>
      </c>
      <c r="C1886" s="79" t="s">
        <v>124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161</v>
      </c>
      <c r="C1887" s="79" t="s">
        <v>117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165</v>
      </c>
      <c r="C1888" s="79" t="s">
        <v>146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165</v>
      </c>
      <c r="C1889" s="79" t="s">
        <v>146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165</v>
      </c>
      <c r="C1890" s="79" t="s">
        <v>146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165</v>
      </c>
      <c r="C1891" s="79" t="s">
        <v>146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165</v>
      </c>
      <c r="C1892" s="79" t="s">
        <v>146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165</v>
      </c>
      <c r="C1893" s="79" t="s">
        <v>146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82</v>
      </c>
      <c r="C1894" s="79" t="s">
        <v>88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82</v>
      </c>
      <c r="C1895" s="79" t="s">
        <v>89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82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82</v>
      </c>
      <c r="C1897" s="79" t="s">
        <v>90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82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82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82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82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82</v>
      </c>
      <c r="C1902" s="79" t="s">
        <v>87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82</v>
      </c>
      <c r="C1903" s="79" t="s">
        <v>88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82</v>
      </c>
      <c r="C1904" s="79" t="s">
        <v>89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82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82</v>
      </c>
      <c r="C1906" s="79" t="s">
        <v>92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82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82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82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82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82</v>
      </c>
      <c r="C1911" s="79" t="s">
        <v>87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82</v>
      </c>
      <c r="C1912" s="79" t="s">
        <v>88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82</v>
      </c>
      <c r="C1913" s="79" t="s">
        <v>89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82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82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82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82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82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82</v>
      </c>
      <c r="C1919" s="79" t="s">
        <v>87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82</v>
      </c>
      <c r="C1920" s="79" t="s">
        <v>88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82</v>
      </c>
      <c r="C1921" s="79" t="s">
        <v>89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82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82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82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82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82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82</v>
      </c>
      <c r="C1927" s="79" t="s">
        <v>87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82</v>
      </c>
      <c r="C1928" s="79" t="s">
        <v>88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82</v>
      </c>
      <c r="C1929" s="79" t="s">
        <v>89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82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82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82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82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82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82</v>
      </c>
      <c r="C1935" s="79" t="s">
        <v>87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82</v>
      </c>
      <c r="C1936" s="79" t="s">
        <v>88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82</v>
      </c>
      <c r="C1937" s="79" t="s">
        <v>89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82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82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82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82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82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82</v>
      </c>
      <c r="C1943" s="79" t="s">
        <v>87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82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82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82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82</v>
      </c>
      <c r="C1947" s="79" t="s">
        <v>87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82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82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82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82</v>
      </c>
      <c r="C1951" s="79" t="s">
        <v>87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82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82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82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82</v>
      </c>
      <c r="C1955" s="79" t="s">
        <v>87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82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82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82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82</v>
      </c>
      <c r="C1959" s="79" t="s">
        <v>87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82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82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82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82</v>
      </c>
      <c r="C1963" s="79" t="s">
        <v>87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82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82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82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82</v>
      </c>
      <c r="C1967" s="79" t="s">
        <v>87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82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82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82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82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82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82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82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82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82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82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82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82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82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82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82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82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82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82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82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82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159</v>
      </c>
      <c r="C1988" s="79" t="s">
        <v>130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159</v>
      </c>
      <c r="C1989" s="79" t="s">
        <v>134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159</v>
      </c>
      <c r="C1990" s="79" t="s">
        <v>170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159</v>
      </c>
      <c r="C1991" s="79" t="s">
        <v>124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159</v>
      </c>
      <c r="C1992" s="79" t="s">
        <v>118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159</v>
      </c>
      <c r="C1993" s="79" t="s">
        <v>130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159</v>
      </c>
      <c r="C1994" s="79" t="s">
        <v>134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159</v>
      </c>
      <c r="C1995" s="79" t="s">
        <v>170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159</v>
      </c>
      <c r="C1996" s="79" t="s">
        <v>124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159</v>
      </c>
      <c r="C1997" s="79" t="s">
        <v>118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159</v>
      </c>
      <c r="C1998" s="79" t="s">
        <v>130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159</v>
      </c>
      <c r="C1999" s="79" t="s">
        <v>134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159</v>
      </c>
      <c r="C2000" s="79" t="s">
        <v>170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159</v>
      </c>
      <c r="C2001" s="79" t="s">
        <v>124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159</v>
      </c>
      <c r="C2002" s="79" t="s">
        <v>118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159</v>
      </c>
      <c r="C2003" s="79" t="s">
        <v>130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159</v>
      </c>
      <c r="C2004" s="79" t="s">
        <v>134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159</v>
      </c>
      <c r="C2005" s="79" t="s">
        <v>170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159</v>
      </c>
      <c r="C2006" s="79" t="s">
        <v>124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159</v>
      </c>
      <c r="C2007" s="79" t="s">
        <v>118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159</v>
      </c>
      <c r="C2008" s="79" t="s">
        <v>130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159</v>
      </c>
      <c r="C2009" s="79" t="s">
        <v>134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159</v>
      </c>
      <c r="C2010" s="79" t="s">
        <v>170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159</v>
      </c>
      <c r="C2011" s="79" t="s">
        <v>124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159</v>
      </c>
      <c r="C2012" s="79" t="s">
        <v>118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159</v>
      </c>
      <c r="C2013" s="79" t="s">
        <v>130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159</v>
      </c>
      <c r="C2014" s="79" t="s">
        <v>134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159</v>
      </c>
      <c r="C2015" s="79" t="s">
        <v>170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159</v>
      </c>
      <c r="C2016" s="79" t="s">
        <v>124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159</v>
      </c>
      <c r="C2017" s="79" t="s">
        <v>118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86</v>
      </c>
      <c r="C2018" s="79" t="s">
        <v>87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86</v>
      </c>
      <c r="C2019" s="79" t="s">
        <v>100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86</v>
      </c>
      <c r="C2020" s="79" t="s">
        <v>88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86</v>
      </c>
      <c r="C2021" s="79" t="s">
        <v>101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86</v>
      </c>
      <c r="C2022" s="79" t="s">
        <v>89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86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86</v>
      </c>
      <c r="C2024" s="79" t="s">
        <v>90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86</v>
      </c>
      <c r="C2025" s="79" t="s">
        <v>102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86</v>
      </c>
      <c r="C2026" s="79" t="s">
        <v>92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86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86</v>
      </c>
      <c r="C2028" s="79" t="s">
        <v>99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86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86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86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86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86</v>
      </c>
      <c r="C2033" s="79" t="s">
        <v>103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86</v>
      </c>
      <c r="C2034" s="79" t="s">
        <v>104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86</v>
      </c>
      <c r="C2035" s="79" t="s">
        <v>100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86</v>
      </c>
      <c r="C2036" s="79" t="s">
        <v>88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86</v>
      </c>
      <c r="C2037" s="79" t="s">
        <v>101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86</v>
      </c>
      <c r="C2038" s="79" t="s">
        <v>89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86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86</v>
      </c>
      <c r="C2040" s="79" t="s">
        <v>90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86</v>
      </c>
      <c r="C2041" s="79" t="s">
        <v>102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86</v>
      </c>
      <c r="C2042" s="79" t="s">
        <v>92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86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86</v>
      </c>
      <c r="C2044" s="79" t="s">
        <v>99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86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86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86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86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86</v>
      </c>
      <c r="C2049" s="79" t="s">
        <v>103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86</v>
      </c>
      <c r="C2050" s="79" t="s">
        <v>100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86</v>
      </c>
      <c r="C2051" s="79" t="s">
        <v>88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86</v>
      </c>
      <c r="C2052" s="79" t="s">
        <v>101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86</v>
      </c>
      <c r="C2053" s="79" t="s">
        <v>89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86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86</v>
      </c>
      <c r="C2055" s="79" t="s">
        <v>90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86</v>
      </c>
      <c r="C2056" s="79" t="s">
        <v>102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86</v>
      </c>
      <c r="C2057" s="79" t="s">
        <v>92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86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86</v>
      </c>
      <c r="C2059" s="79" t="s">
        <v>99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86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86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86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86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86</v>
      </c>
      <c r="C2064" s="79" t="s">
        <v>103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86</v>
      </c>
      <c r="C2065" s="79" t="s">
        <v>100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86</v>
      </c>
      <c r="C2066" s="79" t="s">
        <v>88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86</v>
      </c>
      <c r="C2067" s="79" t="s">
        <v>101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86</v>
      </c>
      <c r="C2068" s="79" t="s">
        <v>89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86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86</v>
      </c>
      <c r="C2070" s="79" t="s">
        <v>90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86</v>
      </c>
      <c r="C2071" s="79" t="s">
        <v>92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86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86</v>
      </c>
      <c r="C2073" s="79" t="s">
        <v>99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86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86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86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86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86</v>
      </c>
      <c r="C2078" s="79" t="s">
        <v>103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86</v>
      </c>
      <c r="C2079" s="79" t="s">
        <v>100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86</v>
      </c>
      <c r="C2080" s="79" t="s">
        <v>88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86</v>
      </c>
      <c r="C2081" s="79" t="s">
        <v>101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86</v>
      </c>
      <c r="C2082" s="79" t="s">
        <v>89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86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86</v>
      </c>
      <c r="C2084" s="79" t="s">
        <v>90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86</v>
      </c>
      <c r="C2085" s="79" t="s">
        <v>92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86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86</v>
      </c>
      <c r="C2087" s="79" t="s">
        <v>99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86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86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86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86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86</v>
      </c>
      <c r="C2092" s="79" t="s">
        <v>103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86</v>
      </c>
      <c r="C2093" s="79" t="s">
        <v>100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86</v>
      </c>
      <c r="C2094" s="79" t="s">
        <v>88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86</v>
      </c>
      <c r="C2095" s="79" t="s">
        <v>101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86</v>
      </c>
      <c r="C2096" s="79" t="s">
        <v>89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86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86</v>
      </c>
      <c r="C2098" s="79" t="s">
        <v>90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86</v>
      </c>
      <c r="C2099" s="79" t="s">
        <v>92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86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86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86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86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86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86</v>
      </c>
      <c r="C2106" s="79" t="s">
        <v>103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86</v>
      </c>
      <c r="C2108" s="79" t="s">
        <v>88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86</v>
      </c>
      <c r="C2109" s="79" t="s">
        <v>101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86</v>
      </c>
      <c r="C2110" s="79" t="s">
        <v>89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86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86</v>
      </c>
      <c r="C2113" s="79" t="s">
        <v>92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86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86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86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86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86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86</v>
      </c>
      <c r="C2120" s="79" t="s">
        <v>103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86</v>
      </c>
      <c r="C2122" s="79" t="s">
        <v>88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86</v>
      </c>
      <c r="C2123" s="79" t="s">
        <v>101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86</v>
      </c>
      <c r="C2124" s="79" t="s">
        <v>89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86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86</v>
      </c>
      <c r="C2127" s="79" t="s">
        <v>92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86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86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86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86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86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86</v>
      </c>
      <c r="C2134" s="79" t="s">
        <v>103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86</v>
      </c>
      <c r="C2136" s="79" t="s">
        <v>88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86</v>
      </c>
      <c r="C2137" s="79" t="s">
        <v>101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86</v>
      </c>
      <c r="C2138" s="79" t="s">
        <v>89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86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86</v>
      </c>
      <c r="C2141" s="79" t="s">
        <v>92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86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86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86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86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86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86</v>
      </c>
      <c r="C2148" s="79" t="s">
        <v>103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86</v>
      </c>
      <c r="C2149" s="79" t="s">
        <v>88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86</v>
      </c>
      <c r="C2150" s="79" t="s">
        <v>101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86</v>
      </c>
      <c r="C2151" s="79" t="s">
        <v>89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86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86</v>
      </c>
      <c r="C2153" s="79" t="s">
        <v>90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86</v>
      </c>
      <c r="C2154" s="79" t="s">
        <v>92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86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86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86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86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86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86</v>
      </c>
      <c r="C2161" s="79" t="s">
        <v>103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86</v>
      </c>
      <c r="C2162" s="79" t="s">
        <v>88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86</v>
      </c>
      <c r="C2163" s="79" t="s">
        <v>101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86</v>
      </c>
      <c r="C2164" s="79" t="s">
        <v>89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86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86</v>
      </c>
      <c r="C2166" s="79" t="s">
        <v>90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86</v>
      </c>
      <c r="C2167" s="79" t="s">
        <v>92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86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86</v>
      </c>
      <c r="C2169" s="79" t="s">
        <v>99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86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86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86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86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86</v>
      </c>
      <c r="C2174" s="79" t="s">
        <v>103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86</v>
      </c>
      <c r="C2175" s="79" t="s">
        <v>88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86</v>
      </c>
      <c r="C2176" s="79" t="s">
        <v>101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86</v>
      </c>
      <c r="C2177" s="79" t="s">
        <v>89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86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86</v>
      </c>
      <c r="C2179" s="79" t="s">
        <v>90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86</v>
      </c>
      <c r="C2180" s="79" t="s">
        <v>92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86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86</v>
      </c>
      <c r="C2182" s="79" t="s">
        <v>99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86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86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86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86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86</v>
      </c>
      <c r="C2187" s="79" t="s">
        <v>103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86</v>
      </c>
      <c r="C2188" s="79" t="s">
        <v>88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86</v>
      </c>
      <c r="C2189" s="79" t="s">
        <v>101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86</v>
      </c>
      <c r="C2190" s="79" t="s">
        <v>89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86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86</v>
      </c>
      <c r="C2192" s="79" t="s">
        <v>90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86</v>
      </c>
      <c r="C2193" s="79" t="s">
        <v>92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86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86</v>
      </c>
      <c r="C2195" s="79" t="s">
        <v>99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86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86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86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86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86</v>
      </c>
      <c r="C2200" s="79" t="s">
        <v>103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86</v>
      </c>
      <c r="C2201" s="79" t="s">
        <v>88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86</v>
      </c>
      <c r="C2202" s="79" t="s">
        <v>101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86</v>
      </c>
      <c r="C2203" s="79" t="s">
        <v>89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86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86</v>
      </c>
      <c r="C2205" s="79" t="s">
        <v>92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86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86</v>
      </c>
      <c r="C2207" s="79" t="s">
        <v>99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86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86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86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86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86</v>
      </c>
      <c r="C2212" s="79" t="s">
        <v>103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86</v>
      </c>
      <c r="C2213" s="79" t="s">
        <v>88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86</v>
      </c>
      <c r="C2214" s="79" t="s">
        <v>101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86</v>
      </c>
      <c r="C2215" s="79" t="s">
        <v>89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86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86</v>
      </c>
      <c r="C2217" s="79" t="s">
        <v>92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86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86</v>
      </c>
      <c r="C2219" s="79" t="s">
        <v>99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86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86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86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86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86</v>
      </c>
      <c r="C2224" s="79" t="s">
        <v>103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86</v>
      </c>
      <c r="C2225" s="79" t="s">
        <v>88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86</v>
      </c>
      <c r="C2226" s="79" t="s">
        <v>101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86</v>
      </c>
      <c r="C2227" s="79" t="s">
        <v>89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86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86</v>
      </c>
      <c r="C2229" s="79" t="s">
        <v>92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86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86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86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86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86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86</v>
      </c>
      <c r="C2235" s="79" t="s">
        <v>103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86</v>
      </c>
      <c r="C2236" s="79" t="s">
        <v>88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86</v>
      </c>
      <c r="C2237" s="79" t="s">
        <v>101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86</v>
      </c>
      <c r="C2238" s="79" t="s">
        <v>89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86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86</v>
      </c>
      <c r="C2240" s="79" t="s">
        <v>92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86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86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86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86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86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86</v>
      </c>
      <c r="C2246" s="79" t="s">
        <v>103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86</v>
      </c>
      <c r="C2247" s="79" t="s">
        <v>88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86</v>
      </c>
      <c r="C2248" s="79" t="s">
        <v>101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86</v>
      </c>
      <c r="C2249" s="79" t="s">
        <v>89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86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86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86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86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86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86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86</v>
      </c>
      <c r="C2257" s="79" t="s">
        <v>103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86</v>
      </c>
      <c r="C2258" s="79" t="s">
        <v>88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86</v>
      </c>
      <c r="C2259" s="79" t="s">
        <v>101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86</v>
      </c>
      <c r="C2260" s="79" t="s">
        <v>89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86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86</v>
      </c>
      <c r="C2262" s="79" t="s">
        <v>92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86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86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86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86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86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86</v>
      </c>
      <c r="C2268" s="79" t="s">
        <v>103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86</v>
      </c>
      <c r="C2269" s="79" t="s">
        <v>88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86</v>
      </c>
      <c r="C2270" s="79" t="s">
        <v>101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86</v>
      </c>
      <c r="C2271" s="79" t="s">
        <v>89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86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86</v>
      </c>
      <c r="C2273" s="79" t="s">
        <v>92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86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86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86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86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86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86</v>
      </c>
      <c r="C2279" s="79" t="s">
        <v>103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86</v>
      </c>
      <c r="C2280" s="79" t="s">
        <v>88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86</v>
      </c>
      <c r="C2281" s="79" t="s">
        <v>101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86</v>
      </c>
      <c r="C2282" s="79" t="s">
        <v>89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86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86</v>
      </c>
      <c r="C2284" s="79" t="s">
        <v>92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86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86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86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86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86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86</v>
      </c>
      <c r="C2290" s="79" t="s">
        <v>103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86</v>
      </c>
      <c r="C2291" s="79" t="s">
        <v>88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86</v>
      </c>
      <c r="C2292" s="79" t="s">
        <v>101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86</v>
      </c>
      <c r="C2293" s="79" t="s">
        <v>89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86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86</v>
      </c>
      <c r="C2295" s="79" t="s">
        <v>92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86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86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86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86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86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86</v>
      </c>
      <c r="C2301" s="79" t="s">
        <v>103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86</v>
      </c>
      <c r="C2302" s="79" t="s">
        <v>88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86</v>
      </c>
      <c r="C2303" s="79" t="s">
        <v>101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86</v>
      </c>
      <c r="C2304" s="79" t="s">
        <v>89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86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86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86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86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86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86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86</v>
      </c>
      <c r="C2312" s="79" t="s">
        <v>103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86</v>
      </c>
      <c r="C2313" s="79" t="s">
        <v>88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86</v>
      </c>
      <c r="C2314" s="79" t="s">
        <v>101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86</v>
      </c>
      <c r="C2315" s="79" t="s">
        <v>89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86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86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86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86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86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86</v>
      </c>
      <c r="C2322" s="79" t="s">
        <v>103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86</v>
      </c>
      <c r="C2323" s="79" t="s">
        <v>88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86</v>
      </c>
      <c r="C2324" s="79" t="s">
        <v>101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86</v>
      </c>
      <c r="C2325" s="79" t="s">
        <v>89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86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86</v>
      </c>
      <c r="C2327" s="79" t="s">
        <v>92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86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86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86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86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86</v>
      </c>
      <c r="C2332" s="79" t="s">
        <v>103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86</v>
      </c>
      <c r="C2333" s="79" t="s">
        <v>88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86</v>
      </c>
      <c r="C2334" s="79" t="s">
        <v>101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86</v>
      </c>
      <c r="C2335" s="79" t="s">
        <v>89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86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86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86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86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86</v>
      </c>
      <c r="C2342" s="79" t="s">
        <v>103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86</v>
      </c>
      <c r="C2343" s="79" t="s">
        <v>88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86</v>
      </c>
      <c r="C2344" s="79" t="s">
        <v>101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86</v>
      </c>
      <c r="C2345" s="79" t="s">
        <v>89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86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86</v>
      </c>
      <c r="C2347" s="79" t="s">
        <v>92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86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86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86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86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86</v>
      </c>
      <c r="C2352" s="79" t="s">
        <v>103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86</v>
      </c>
      <c r="C2353" s="79" t="s">
        <v>88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86</v>
      </c>
      <c r="C2354" s="79" t="s">
        <v>101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86</v>
      </c>
      <c r="C2355" s="79" t="s">
        <v>89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86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86</v>
      </c>
      <c r="C2357" s="79" t="s">
        <v>92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86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86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86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86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86</v>
      </c>
      <c r="C2362" s="79" t="s">
        <v>103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86</v>
      </c>
      <c r="C2363" s="79" t="s">
        <v>88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86</v>
      </c>
      <c r="C2364" s="79" t="s">
        <v>101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86</v>
      </c>
      <c r="C2365" s="79" t="s">
        <v>89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86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86</v>
      </c>
      <c r="C2367" s="79" t="s">
        <v>92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86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86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86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86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86</v>
      </c>
      <c r="C2372" s="79" t="s">
        <v>103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86</v>
      </c>
      <c r="C2373" s="79" t="s">
        <v>88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86</v>
      </c>
      <c r="C2374" s="79" t="s">
        <v>101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86</v>
      </c>
      <c r="C2375" s="79" t="s">
        <v>89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86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86</v>
      </c>
      <c r="C2377" s="79" t="s">
        <v>92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86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86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86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86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86</v>
      </c>
      <c r="C2382" s="79" t="s">
        <v>103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86</v>
      </c>
      <c r="C2383" s="79" t="s">
        <v>88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86</v>
      </c>
      <c r="C2384" s="79" t="s">
        <v>101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86</v>
      </c>
      <c r="C2385" s="79" t="s">
        <v>89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86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86</v>
      </c>
      <c r="C2387" s="79" t="s">
        <v>92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86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86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86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86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86</v>
      </c>
      <c r="C2392" s="79" t="s">
        <v>103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86</v>
      </c>
      <c r="C2393" s="79" t="s">
        <v>88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86</v>
      </c>
      <c r="C2394" s="79" t="s">
        <v>101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86</v>
      </c>
      <c r="C2395" s="79" t="s">
        <v>89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86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86</v>
      </c>
      <c r="C2397" s="79" t="s">
        <v>92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86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86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86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86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86</v>
      </c>
      <c r="C2402" s="79" t="s">
        <v>103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86</v>
      </c>
      <c r="C2403" s="79" t="s">
        <v>88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86</v>
      </c>
      <c r="C2404" s="79" t="s">
        <v>101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86</v>
      </c>
      <c r="C2405" s="79" t="s">
        <v>89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86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86</v>
      </c>
      <c r="C2407" s="79" t="s">
        <v>92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86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86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86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86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86</v>
      </c>
      <c r="C2412" s="79" t="s">
        <v>103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86</v>
      </c>
      <c r="C2413" s="79" t="s">
        <v>88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86</v>
      </c>
      <c r="C2414" s="79" t="s">
        <v>101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86</v>
      </c>
      <c r="C2415" s="79" t="s">
        <v>89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86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86</v>
      </c>
      <c r="C2417" s="79" t="s">
        <v>92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86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86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86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86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86</v>
      </c>
      <c r="C2422" s="79" t="s">
        <v>103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86</v>
      </c>
      <c r="C2423" s="79" t="s">
        <v>88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86</v>
      </c>
      <c r="C2424" s="79" t="s">
        <v>101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86</v>
      </c>
      <c r="C2425" s="79" t="s">
        <v>89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86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86</v>
      </c>
      <c r="C2427" s="79" t="s">
        <v>92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86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86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86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86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86</v>
      </c>
      <c r="C2432" s="79" t="s">
        <v>103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86</v>
      </c>
      <c r="C2433" s="79" t="s">
        <v>88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86</v>
      </c>
      <c r="C2434" s="79" t="s">
        <v>101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86</v>
      </c>
      <c r="C2435" s="79" t="s">
        <v>89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86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86</v>
      </c>
      <c r="C2437" s="79" t="s">
        <v>92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86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86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86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86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86</v>
      </c>
      <c r="C2442" s="79" t="s">
        <v>103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86</v>
      </c>
      <c r="C2443" s="79" t="s">
        <v>88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86</v>
      </c>
      <c r="C2444" s="79" t="s">
        <v>101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86</v>
      </c>
      <c r="C2445" s="79" t="s">
        <v>89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86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86</v>
      </c>
      <c r="C2447" s="79" t="s">
        <v>92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86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86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86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86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86</v>
      </c>
      <c r="C2452" s="79" t="s">
        <v>103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86</v>
      </c>
      <c r="C2453" s="79" t="s">
        <v>88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86</v>
      </c>
      <c r="C2454" s="79" t="s">
        <v>101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86</v>
      </c>
      <c r="C2455" s="79" t="s">
        <v>89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86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86</v>
      </c>
      <c r="C2457" s="79" t="s">
        <v>92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86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86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86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86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86</v>
      </c>
      <c r="C2462" s="79" t="s">
        <v>103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86</v>
      </c>
      <c r="C2463" s="79" t="s">
        <v>101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86</v>
      </c>
      <c r="C2464" s="79" t="s">
        <v>89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86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86</v>
      </c>
      <c r="C2466" s="79" t="s">
        <v>92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86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86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86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86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86</v>
      </c>
      <c r="C2471" s="79" t="s">
        <v>103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86</v>
      </c>
      <c r="C2472" s="79" t="s">
        <v>101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86</v>
      </c>
      <c r="C2473" s="79" t="s">
        <v>89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86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86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86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86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86</v>
      </c>
      <c r="C2479" s="79" t="s">
        <v>103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86</v>
      </c>
      <c r="C2480" s="79" t="s">
        <v>88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86</v>
      </c>
      <c r="C2481" s="79" t="s">
        <v>101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86</v>
      </c>
      <c r="C2482" s="79" t="s">
        <v>89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86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86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86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86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86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86</v>
      </c>
      <c r="C2488" s="79" t="s">
        <v>103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86</v>
      </c>
      <c r="C2489" s="79" t="s">
        <v>88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86</v>
      </c>
      <c r="C2490" s="79" t="s">
        <v>101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86</v>
      </c>
      <c r="C2491" s="79" t="s">
        <v>89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86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86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86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86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86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86</v>
      </c>
      <c r="C2497" s="79" t="s">
        <v>103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86</v>
      </c>
      <c r="C2498" s="79" t="s">
        <v>88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86</v>
      </c>
      <c r="C2499" s="79" t="s">
        <v>89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86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86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86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86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86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86</v>
      </c>
      <c r="C2505" s="79" t="s">
        <v>103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86</v>
      </c>
      <c r="C2506" s="79" t="s">
        <v>88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86</v>
      </c>
      <c r="C2507" s="79" t="s">
        <v>89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86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86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86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86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86</v>
      </c>
      <c r="C2513" s="79" t="s">
        <v>103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86</v>
      </c>
      <c r="C2514" s="79" t="s">
        <v>88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86</v>
      </c>
      <c r="C2515" s="79" t="s">
        <v>89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86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86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86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86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86</v>
      </c>
      <c r="C2521" s="79" t="s">
        <v>103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86</v>
      </c>
      <c r="C2522" s="79" t="s">
        <v>88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86</v>
      </c>
      <c r="C2523" s="79" t="s">
        <v>89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86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86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86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86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86</v>
      </c>
      <c r="C2529" s="79" t="s">
        <v>103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86</v>
      </c>
      <c r="C2530" s="79" t="s">
        <v>88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86</v>
      </c>
      <c r="C2531" s="79" t="s">
        <v>89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86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86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86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86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86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86</v>
      </c>
      <c r="C2537" s="79" t="s">
        <v>103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86</v>
      </c>
      <c r="C2538" s="79" t="s">
        <v>88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86</v>
      </c>
      <c r="C2539" s="79" t="s">
        <v>89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86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86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86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86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86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86</v>
      </c>
      <c r="C2545" s="79" t="s">
        <v>103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86</v>
      </c>
      <c r="C2546" s="79" t="s">
        <v>88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86</v>
      </c>
      <c r="C2547" s="79" t="s">
        <v>89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86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86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86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86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86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86</v>
      </c>
      <c r="C2553" s="79" t="s">
        <v>103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86</v>
      </c>
      <c r="C2554" s="79" t="s">
        <v>88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86</v>
      </c>
      <c r="C2555" s="79" t="s">
        <v>89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86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86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86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86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86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86</v>
      </c>
      <c r="C2561" s="79" t="s">
        <v>103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86</v>
      </c>
      <c r="C2562" s="79" t="s">
        <v>89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86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86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86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86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86</v>
      </c>
      <c r="C2568" s="79" t="s">
        <v>103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86</v>
      </c>
      <c r="C2569" s="79" t="s">
        <v>89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86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86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86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86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86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86</v>
      </c>
      <c r="C2575" s="79" t="s">
        <v>103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86</v>
      </c>
      <c r="C2576" s="79" t="s">
        <v>88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86</v>
      </c>
      <c r="C2577" s="79" t="s">
        <v>89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86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86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86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86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86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86</v>
      </c>
      <c r="C2583" s="79" t="s">
        <v>103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86</v>
      </c>
      <c r="C2584" s="79" t="s">
        <v>88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86</v>
      </c>
      <c r="C2585" s="79" t="s">
        <v>89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86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86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86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86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86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86</v>
      </c>
      <c r="C2591" s="79" t="s">
        <v>103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86</v>
      </c>
      <c r="C2592" s="79" t="s">
        <v>88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86</v>
      </c>
      <c r="C2593" s="79" t="s">
        <v>89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86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86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86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86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86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86</v>
      </c>
      <c r="C2599" s="79" t="s">
        <v>103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86</v>
      </c>
      <c r="C2600" s="79" t="s">
        <v>88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86</v>
      </c>
      <c r="C2601" s="79" t="s">
        <v>89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86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86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86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86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86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86</v>
      </c>
      <c r="C2607" s="79" t="s">
        <v>103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86</v>
      </c>
      <c r="C2608" s="79" t="s">
        <v>88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86</v>
      </c>
      <c r="C2609" s="79" t="s">
        <v>89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86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86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86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86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86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86</v>
      </c>
      <c r="C2615" s="79" t="s">
        <v>103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86</v>
      </c>
      <c r="C2616" s="79" t="s">
        <v>88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86</v>
      </c>
      <c r="C2617" s="79" t="s">
        <v>89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86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86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86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86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86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86</v>
      </c>
      <c r="C2623" s="79" t="s">
        <v>103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86</v>
      </c>
      <c r="C2624" s="79" t="s">
        <v>88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86</v>
      </c>
      <c r="C2625" s="79" t="s">
        <v>89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86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86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86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86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86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86</v>
      </c>
      <c r="C2631" s="79" t="s">
        <v>103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86</v>
      </c>
      <c r="C2632" s="79" t="s">
        <v>88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86</v>
      </c>
      <c r="C2633" s="79" t="s">
        <v>89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86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86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86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86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86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86</v>
      </c>
      <c r="C2639" s="79" t="s">
        <v>103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86</v>
      </c>
      <c r="C2640" s="79" t="s">
        <v>88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86</v>
      </c>
      <c r="C2641" s="79" t="s">
        <v>89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86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86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86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86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86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86</v>
      </c>
      <c r="C2647" s="79" t="s">
        <v>103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86</v>
      </c>
      <c r="C2648" s="79" t="s">
        <v>88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86</v>
      </c>
      <c r="C2649" s="79" t="s">
        <v>89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86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86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86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86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86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86</v>
      </c>
      <c r="C2655" s="79" t="s">
        <v>103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86</v>
      </c>
      <c r="C2656" s="79" t="s">
        <v>89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86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86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86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86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86</v>
      </c>
      <c r="C2661" s="79" t="s">
        <v>103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86</v>
      </c>
      <c r="C2662" s="79" t="s">
        <v>89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86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86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86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86</v>
      </c>
      <c r="C2666" s="79" t="s">
        <v>103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86</v>
      </c>
      <c r="C2667" s="79" t="s">
        <v>88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86</v>
      </c>
      <c r="C2668" s="79" t="s">
        <v>89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86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86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86</v>
      </c>
      <c r="C2672" s="79" t="s">
        <v>103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86</v>
      </c>
      <c r="C2673" s="79" t="s">
        <v>88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86</v>
      </c>
      <c r="C2674" s="79" t="s">
        <v>89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86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86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86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86</v>
      </c>
      <c r="C2678" s="79" t="s">
        <v>103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86</v>
      </c>
      <c r="C2679" s="79" t="s">
        <v>88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86</v>
      </c>
      <c r="C2680" s="79" t="s">
        <v>89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86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86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86</v>
      </c>
      <c r="C2684" s="79" t="s">
        <v>103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86</v>
      </c>
      <c r="C2685" s="79" t="s">
        <v>88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86</v>
      </c>
      <c r="C2686" s="79" t="s">
        <v>89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86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86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86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86</v>
      </c>
      <c r="C2690" s="79" t="s">
        <v>103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86</v>
      </c>
      <c r="C2691" s="79" t="s">
        <v>88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86</v>
      </c>
      <c r="C2692" s="79" t="s">
        <v>89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86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86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86</v>
      </c>
      <c r="C2696" s="79" t="s">
        <v>103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86</v>
      </c>
      <c r="C2697" s="79" t="s">
        <v>88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86</v>
      </c>
      <c r="C2698" s="79" t="s">
        <v>89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86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86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86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86</v>
      </c>
      <c r="C2702" s="79" t="s">
        <v>103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86</v>
      </c>
      <c r="C2703" s="79" t="s">
        <v>88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86</v>
      </c>
      <c r="C2704" s="79" t="s">
        <v>89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86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86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86</v>
      </c>
      <c r="C2708" s="79" t="s">
        <v>103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86</v>
      </c>
      <c r="C2709" s="79" t="s">
        <v>88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86</v>
      </c>
      <c r="C2710" s="79" t="s">
        <v>89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86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86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86</v>
      </c>
      <c r="C2714" s="79" t="s">
        <v>103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86</v>
      </c>
      <c r="C2715" s="79" t="s">
        <v>88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86</v>
      </c>
      <c r="C2716" s="79" t="s">
        <v>89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86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86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86</v>
      </c>
      <c r="C2720" s="79" t="s">
        <v>103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86</v>
      </c>
      <c r="C2721" s="79" t="s">
        <v>88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86</v>
      </c>
      <c r="C2722" s="79" t="s">
        <v>89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86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86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86</v>
      </c>
      <c r="C2726" s="79" t="s">
        <v>103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86</v>
      </c>
      <c r="C2727" s="79" t="s">
        <v>89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86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86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86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86</v>
      </c>
      <c r="C2731" s="79" t="s">
        <v>103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86</v>
      </c>
      <c r="C2732" s="79" t="s">
        <v>89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86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86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86</v>
      </c>
      <c r="C2736" s="79" t="s">
        <v>103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86</v>
      </c>
      <c r="C2737" s="79" t="s">
        <v>88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86</v>
      </c>
      <c r="C2738" s="79" t="s">
        <v>89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86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86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86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86</v>
      </c>
      <c r="C2742" s="79" t="s">
        <v>103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86</v>
      </c>
      <c r="C2743" s="79" t="s">
        <v>88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86</v>
      </c>
      <c r="C2744" s="79" t="s">
        <v>89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86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86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86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86</v>
      </c>
      <c r="C2748" s="79" t="s">
        <v>103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86</v>
      </c>
      <c r="C2749" s="79" t="s">
        <v>88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86</v>
      </c>
      <c r="C2750" s="79" t="s">
        <v>89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86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86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86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86</v>
      </c>
      <c r="C2754" s="79" t="s">
        <v>103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86</v>
      </c>
      <c r="C2755" s="79" t="s">
        <v>88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86</v>
      </c>
      <c r="C2756" s="79" t="s">
        <v>89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86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86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86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86</v>
      </c>
      <c r="C2760" s="79" t="s">
        <v>103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86</v>
      </c>
      <c r="C2761" s="79" t="s">
        <v>88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86</v>
      </c>
      <c r="C2762" s="79" t="s">
        <v>89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86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86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86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86</v>
      </c>
      <c r="C2766" s="79" t="s">
        <v>103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86</v>
      </c>
      <c r="C2767" s="79" t="s">
        <v>88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86</v>
      </c>
      <c r="C2768" s="79" t="s">
        <v>89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86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86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86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86</v>
      </c>
      <c r="C2772" s="79" t="s">
        <v>103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86</v>
      </c>
      <c r="C2773" s="79" t="s">
        <v>88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86</v>
      </c>
      <c r="C2774" s="79" t="s">
        <v>89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86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86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86</v>
      </c>
      <c r="C2778" s="79" t="s">
        <v>103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86</v>
      </c>
      <c r="C2779" s="79" t="s">
        <v>88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86</v>
      </c>
      <c r="C2780" s="79" t="s">
        <v>89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86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86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86</v>
      </c>
      <c r="C2784" s="79" t="s">
        <v>103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86</v>
      </c>
      <c r="C2785" s="79" t="s">
        <v>88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86</v>
      </c>
      <c r="C2786" s="79" t="s">
        <v>89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86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86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86</v>
      </c>
      <c r="C2790" s="79" t="s">
        <v>103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86</v>
      </c>
      <c r="C2791" s="79" t="s">
        <v>88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86</v>
      </c>
      <c r="C2792" s="79" t="s">
        <v>89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86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86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86</v>
      </c>
      <c r="C2796" s="79" t="s">
        <v>103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86</v>
      </c>
      <c r="C2797" s="79" t="s">
        <v>88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86</v>
      </c>
      <c r="C2798" s="79" t="s">
        <v>89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86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86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86</v>
      </c>
      <c r="C2802" s="79" t="s">
        <v>103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86</v>
      </c>
      <c r="C2803" s="79" t="s">
        <v>89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86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86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86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86</v>
      </c>
      <c r="C2807" s="79" t="s">
        <v>103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86</v>
      </c>
      <c r="C2808" s="79" t="s">
        <v>89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86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86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86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86</v>
      </c>
      <c r="C2812" s="79" t="s">
        <v>103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86</v>
      </c>
      <c r="C2813" s="79" t="s">
        <v>89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86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86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86</v>
      </c>
      <c r="C2817" s="79" t="s">
        <v>103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86</v>
      </c>
      <c r="C2818" s="79" t="s">
        <v>89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86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86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86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86</v>
      </c>
      <c r="C2822" s="79" t="s">
        <v>103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86</v>
      </c>
      <c r="C2823" s="79" t="s">
        <v>89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86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86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86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86</v>
      </c>
      <c r="C2827" s="79" t="s">
        <v>103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86</v>
      </c>
      <c r="C2828" s="79" t="s">
        <v>89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86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86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86</v>
      </c>
      <c r="C2832" s="79" t="s">
        <v>103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86</v>
      </c>
      <c r="C2833" s="79" t="s">
        <v>89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86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86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86</v>
      </c>
      <c r="C2837" s="79" t="s">
        <v>103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86</v>
      </c>
      <c r="C2838" s="79" t="s">
        <v>89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86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86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86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86</v>
      </c>
      <c r="C2842" s="79" t="s">
        <v>103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86</v>
      </c>
      <c r="C2843" s="79" t="s">
        <v>89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86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86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86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86</v>
      </c>
      <c r="C2847" s="79" t="s">
        <v>103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86</v>
      </c>
      <c r="C2848" s="79" t="s">
        <v>89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86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86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86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86</v>
      </c>
      <c r="C2852" s="79" t="s">
        <v>103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86</v>
      </c>
      <c r="C2853" s="79" t="s">
        <v>89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86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86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86</v>
      </c>
      <c r="C2857" s="79" t="s">
        <v>103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86</v>
      </c>
      <c r="C2858" s="79" t="s">
        <v>89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86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86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86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86</v>
      </c>
      <c r="C2862" s="79" t="s">
        <v>103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86</v>
      </c>
      <c r="C2863" s="79" t="s">
        <v>89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86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86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86</v>
      </c>
      <c r="C2866" s="79" t="s">
        <v>103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86</v>
      </c>
      <c r="C2867" s="79" t="s">
        <v>89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86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86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86</v>
      </c>
      <c r="C2870" s="79" t="s">
        <v>103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86</v>
      </c>
      <c r="C2871" s="79" t="s">
        <v>89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86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86</v>
      </c>
      <c r="C2874" s="79" t="s">
        <v>103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86</v>
      </c>
      <c r="C2875" s="79" t="s">
        <v>89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86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86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86</v>
      </c>
      <c r="C2878" s="79" t="s">
        <v>103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86</v>
      </c>
      <c r="C2879" s="79" t="s">
        <v>89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86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86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86</v>
      </c>
      <c r="C2882" s="79" t="s">
        <v>89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86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86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86</v>
      </c>
      <c r="C2885" s="79" t="s">
        <v>89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86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86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86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86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86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86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86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86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86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86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86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86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86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86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86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86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86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86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86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164</v>
      </c>
      <c r="C2907" s="79" t="s">
        <v>120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164</v>
      </c>
      <c r="C2908" s="79" t="s">
        <v>130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164</v>
      </c>
      <c r="C2909" s="79" t="s">
        <v>134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164</v>
      </c>
      <c r="C2910" s="79" t="s">
        <v>170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164</v>
      </c>
      <c r="C2911" s="79" t="s">
        <v>120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164</v>
      </c>
      <c r="C2912" s="79" t="s">
        <v>130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164</v>
      </c>
      <c r="C2913" s="79" t="s">
        <v>134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164</v>
      </c>
      <c r="C2914" s="79" t="s">
        <v>170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164</v>
      </c>
      <c r="C2915" s="79" t="s">
        <v>120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164</v>
      </c>
      <c r="C2916" s="79" t="s">
        <v>130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164</v>
      </c>
      <c r="C2917" s="79" t="s">
        <v>134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164</v>
      </c>
      <c r="C2918" s="79" t="s">
        <v>170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164</v>
      </c>
      <c r="C2919" s="79" t="s">
        <v>120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164</v>
      </c>
      <c r="C2920" s="79" t="s">
        <v>130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164</v>
      </c>
      <c r="C2921" s="79" t="s">
        <v>134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164</v>
      </c>
      <c r="C2922" s="79" t="s">
        <v>170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164</v>
      </c>
      <c r="C2923" s="79" t="s">
        <v>120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164</v>
      </c>
      <c r="C2924" s="79" t="s">
        <v>130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164</v>
      </c>
      <c r="C2925" s="79" t="s">
        <v>134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164</v>
      </c>
      <c r="C2926" s="79" t="s">
        <v>170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164</v>
      </c>
      <c r="C2927" s="79" t="s">
        <v>120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164</v>
      </c>
      <c r="C2928" s="79" t="s">
        <v>130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164</v>
      </c>
      <c r="C2929" s="79" t="s">
        <v>134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164</v>
      </c>
      <c r="C2930" s="79" t="s">
        <v>170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177</v>
      </c>
      <c r="C2931" s="79" t="s">
        <v>89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177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177</v>
      </c>
      <c r="C2933" s="79" t="s">
        <v>133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177</v>
      </c>
      <c r="C2934" s="79" t="s">
        <v>102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177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177</v>
      </c>
      <c r="C2936" s="79" t="s">
        <v>93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177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177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177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177</v>
      </c>
      <c r="C2940" s="79" t="s">
        <v>94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177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177</v>
      </c>
      <c r="C2942" s="79" t="s">
        <v>184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177</v>
      </c>
      <c r="C2943" s="79" t="s">
        <v>89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177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177</v>
      </c>
      <c r="C2945" s="79" t="s">
        <v>133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177</v>
      </c>
      <c r="C2946" s="79" t="s">
        <v>102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177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177</v>
      </c>
      <c r="C2948" s="79" t="s">
        <v>93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177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177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177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177</v>
      </c>
      <c r="C2952" s="79" t="s">
        <v>94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177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177</v>
      </c>
      <c r="C2954" s="79" t="s">
        <v>184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177</v>
      </c>
      <c r="C2955" s="79" t="s">
        <v>89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177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177</v>
      </c>
      <c r="C2957" s="79" t="s">
        <v>133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177</v>
      </c>
      <c r="C2958" s="79" t="s">
        <v>102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177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177</v>
      </c>
      <c r="C2960" s="79" t="s">
        <v>93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177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177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177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177</v>
      </c>
      <c r="C2964" s="79" t="s">
        <v>94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177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177</v>
      </c>
      <c r="C2966" s="79" t="s">
        <v>184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177</v>
      </c>
      <c r="C2967" s="79" t="s">
        <v>89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177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177</v>
      </c>
      <c r="C2969" s="79" t="s">
        <v>133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177</v>
      </c>
      <c r="C2970" s="79" t="s">
        <v>102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177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177</v>
      </c>
      <c r="C2972" s="79" t="s">
        <v>93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177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177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177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177</v>
      </c>
      <c r="C2976" s="79" t="s">
        <v>94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177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177</v>
      </c>
      <c r="C2978" s="79" t="s">
        <v>184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177</v>
      </c>
      <c r="C2979" s="79" t="s">
        <v>89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177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177</v>
      </c>
      <c r="C2981" s="79" t="s">
        <v>133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177</v>
      </c>
      <c r="C2982" s="79" t="s">
        <v>102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177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177</v>
      </c>
      <c r="C2984" s="79" t="s">
        <v>93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177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177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177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177</v>
      </c>
      <c r="C2988" s="79" t="s">
        <v>94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177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177</v>
      </c>
      <c r="C2990" s="79" t="s">
        <v>184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181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181</v>
      </c>
      <c r="C2992" s="79" t="s">
        <v>133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181</v>
      </c>
      <c r="C2993" s="79" t="s">
        <v>135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181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181</v>
      </c>
      <c r="C2995" s="79" t="s">
        <v>139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181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181</v>
      </c>
      <c r="C2997" s="79" t="s">
        <v>133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181</v>
      </c>
      <c r="C2998" s="79" t="s">
        <v>135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181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181</v>
      </c>
      <c r="C3000" s="79" t="s">
        <v>139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181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181</v>
      </c>
      <c r="C3002" s="79" t="s">
        <v>133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181</v>
      </c>
      <c r="C3003" s="79" t="s">
        <v>135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181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181</v>
      </c>
      <c r="C3005" s="79" t="s">
        <v>139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181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181</v>
      </c>
      <c r="C3007" s="79" t="s">
        <v>133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181</v>
      </c>
      <c r="C3008" s="79" t="s">
        <v>135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181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181</v>
      </c>
      <c r="C3010" s="79" t="s">
        <v>139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181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181</v>
      </c>
      <c r="C3012" s="79" t="s">
        <v>133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181</v>
      </c>
      <c r="C3013" s="79" t="s">
        <v>135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181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181</v>
      </c>
      <c r="C3015" s="79" t="s">
        <v>139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178</v>
      </c>
      <c r="C3016" s="79" t="s">
        <v>88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178</v>
      </c>
      <c r="C3017" s="79" t="s">
        <v>105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178</v>
      </c>
      <c r="C3018" s="79" t="s">
        <v>90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178</v>
      </c>
      <c r="C3019" s="79" t="s">
        <v>102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178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178</v>
      </c>
      <c r="C3021" s="79" t="s">
        <v>98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178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178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178</v>
      </c>
      <c r="C3024" s="79" t="s">
        <v>94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178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178</v>
      </c>
      <c r="C3026" s="79" t="s">
        <v>184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178</v>
      </c>
      <c r="C3027" s="79" t="s">
        <v>185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178</v>
      </c>
      <c r="C3028" s="79" t="s">
        <v>88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178</v>
      </c>
      <c r="C3029" s="79" t="s">
        <v>105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178</v>
      </c>
      <c r="C3030" s="79" t="s">
        <v>90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178</v>
      </c>
      <c r="C3031" s="79" t="s">
        <v>102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178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178</v>
      </c>
      <c r="C3033" s="79" t="s">
        <v>98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178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178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178</v>
      </c>
      <c r="C3036" s="79" t="s">
        <v>94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178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178</v>
      </c>
      <c r="C3038" s="79" t="s">
        <v>184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178</v>
      </c>
      <c r="C3039" s="79" t="s">
        <v>185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178</v>
      </c>
      <c r="C3040" s="79" t="s">
        <v>88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178</v>
      </c>
      <c r="C3041" s="79" t="s">
        <v>105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178</v>
      </c>
      <c r="C3042" s="79" t="s">
        <v>90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178</v>
      </c>
      <c r="C3043" s="79" t="s">
        <v>102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178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178</v>
      </c>
      <c r="C3045" s="79" t="s">
        <v>98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178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178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178</v>
      </c>
      <c r="C3048" s="79" t="s">
        <v>94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178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178</v>
      </c>
      <c r="C3050" s="79" t="s">
        <v>184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178</v>
      </c>
      <c r="C3051" s="79" t="s">
        <v>185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178</v>
      </c>
      <c r="C3052" s="79" t="s">
        <v>88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178</v>
      </c>
      <c r="C3053" s="79" t="s">
        <v>105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178</v>
      </c>
      <c r="C3054" s="79" t="s">
        <v>90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178</v>
      </c>
      <c r="C3055" s="79" t="s">
        <v>102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178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178</v>
      </c>
      <c r="C3057" s="79" t="s">
        <v>98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178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178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178</v>
      </c>
      <c r="C3060" s="79" t="s">
        <v>94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178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178</v>
      </c>
      <c r="C3062" s="79" t="s">
        <v>184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178</v>
      </c>
      <c r="C3063" s="79" t="s">
        <v>185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178</v>
      </c>
      <c r="C3064" s="79" t="s">
        <v>88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178</v>
      </c>
      <c r="C3065" s="79" t="s">
        <v>105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178</v>
      </c>
      <c r="C3066" s="79" t="s">
        <v>90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178</v>
      </c>
      <c r="C3067" s="79" t="s">
        <v>102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178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178</v>
      </c>
      <c r="C3069" s="79" t="s">
        <v>98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178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178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178</v>
      </c>
      <c r="C3072" s="79" t="s">
        <v>94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178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178</v>
      </c>
      <c r="C3074" s="79" t="s">
        <v>184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178</v>
      </c>
      <c r="C3075" s="79" t="s">
        <v>185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84</v>
      </c>
      <c r="C3076" s="79" t="s">
        <v>100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84</v>
      </c>
      <c r="C3077" s="79" t="s">
        <v>97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84</v>
      </c>
      <c r="C3078" s="79" t="s">
        <v>88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84</v>
      </c>
      <c r="C3079" s="79" t="s">
        <v>105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84</v>
      </c>
      <c r="C3080" s="79" t="s">
        <v>106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84</v>
      </c>
      <c r="C3081" s="79" t="s">
        <v>101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84</v>
      </c>
      <c r="C3082" s="79" t="s">
        <v>107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84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84</v>
      </c>
      <c r="C3084" s="79" t="s">
        <v>96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84</v>
      </c>
      <c r="C3085" s="79" t="s">
        <v>108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84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84</v>
      </c>
      <c r="C3087" s="79" t="s">
        <v>99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84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84</v>
      </c>
      <c r="C3089" s="79" t="s">
        <v>100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84</v>
      </c>
      <c r="C3090" s="79" t="s">
        <v>97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84</v>
      </c>
      <c r="C3091" s="79" t="s">
        <v>88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84</v>
      </c>
      <c r="C3092" s="79" t="s">
        <v>106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84</v>
      </c>
      <c r="C3093" s="79" t="s">
        <v>107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84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84</v>
      </c>
      <c r="C3095" s="79" t="s">
        <v>96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84</v>
      </c>
      <c r="C3096" s="79" t="s">
        <v>108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84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84</v>
      </c>
      <c r="C3098" s="79" t="s">
        <v>99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84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84</v>
      </c>
      <c r="C3100" s="79" t="s">
        <v>100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84</v>
      </c>
      <c r="C3101" s="79" t="s">
        <v>97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84</v>
      </c>
      <c r="C3102" s="79" t="s">
        <v>189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84</v>
      </c>
      <c r="C3103" s="79" t="s">
        <v>88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84</v>
      </c>
      <c r="C3104" s="79" t="s">
        <v>106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84</v>
      </c>
      <c r="C3105" s="79" t="s">
        <v>107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84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84</v>
      </c>
      <c r="C3107" s="79" t="s">
        <v>96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84</v>
      </c>
      <c r="C3108" s="79" t="s">
        <v>108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84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84</v>
      </c>
      <c r="C3110" s="79" t="s">
        <v>99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84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84</v>
      </c>
      <c r="C3112" s="79" t="s">
        <v>100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84</v>
      </c>
      <c r="C3113" s="79" t="s">
        <v>97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84</v>
      </c>
      <c r="C3114" s="79" t="s">
        <v>189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84</v>
      </c>
      <c r="C3115" s="79" t="s">
        <v>88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84</v>
      </c>
      <c r="C3116" s="79" t="s">
        <v>106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84</v>
      </c>
      <c r="C3117" s="79" t="s">
        <v>107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84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84</v>
      </c>
      <c r="C3119" s="79" t="s">
        <v>96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84</v>
      </c>
      <c r="C3120" s="79" t="s">
        <v>108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84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84</v>
      </c>
      <c r="C3122" s="79" t="s">
        <v>99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84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84</v>
      </c>
      <c r="C3124" s="79" t="s">
        <v>100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84</v>
      </c>
      <c r="C3125" s="79" t="s">
        <v>97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84</v>
      </c>
      <c r="C3126" s="79" t="s">
        <v>189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84</v>
      </c>
      <c r="C3127" s="79" t="s">
        <v>88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84</v>
      </c>
      <c r="C3128" s="79" t="s">
        <v>106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84</v>
      </c>
      <c r="C3129" s="79" t="s">
        <v>107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84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84</v>
      </c>
      <c r="C3131" s="79" t="s">
        <v>96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84</v>
      </c>
      <c r="C3132" s="79" t="s">
        <v>108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84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84</v>
      </c>
      <c r="C3134" s="79" t="s">
        <v>99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84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84</v>
      </c>
      <c r="C3136" s="79" t="s">
        <v>100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84</v>
      </c>
      <c r="C3137" s="79" t="s">
        <v>97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84</v>
      </c>
      <c r="C3138" s="79" t="s">
        <v>189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84</v>
      </c>
      <c r="C3139" s="79" t="s">
        <v>88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84</v>
      </c>
      <c r="C3140" s="79" t="s">
        <v>106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84</v>
      </c>
      <c r="C3141" s="79" t="s">
        <v>107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84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84</v>
      </c>
      <c r="C3143" s="79" t="s">
        <v>96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84</v>
      </c>
      <c r="C3144" s="79" t="s">
        <v>108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84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84</v>
      </c>
      <c r="C3146" s="79" t="s">
        <v>99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84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84</v>
      </c>
      <c r="C3148" s="79" t="s">
        <v>97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84</v>
      </c>
      <c r="C3149" s="79" t="s">
        <v>189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84</v>
      </c>
      <c r="C3150" s="79" t="s">
        <v>88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84</v>
      </c>
      <c r="C3151" s="79" t="s">
        <v>106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84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84</v>
      </c>
      <c r="C3153" s="79" t="s">
        <v>96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84</v>
      </c>
      <c r="C3154" s="79" t="s">
        <v>108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84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84</v>
      </c>
      <c r="C3156" s="79" t="s">
        <v>99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84</v>
      </c>
      <c r="C3157" s="79" t="s">
        <v>97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84</v>
      </c>
      <c r="C3158" s="79" t="s">
        <v>189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84</v>
      </c>
      <c r="C3159" s="79" t="s">
        <v>88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84</v>
      </c>
      <c r="C3160" s="79" t="s">
        <v>106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84</v>
      </c>
      <c r="C3161" s="79" t="s">
        <v>96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84</v>
      </c>
      <c r="C3162" s="79" t="s">
        <v>108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84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84</v>
      </c>
      <c r="C3164" s="79" t="s">
        <v>99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84</v>
      </c>
      <c r="C3165" s="79" t="s">
        <v>97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84</v>
      </c>
      <c r="C3166" s="79" t="s">
        <v>189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84</v>
      </c>
      <c r="C3167" s="79" t="s">
        <v>88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84</v>
      </c>
      <c r="C3168" s="79" t="s">
        <v>106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84</v>
      </c>
      <c r="C3169" s="79" t="s">
        <v>96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84</v>
      </c>
      <c r="C3170" s="79" t="s">
        <v>108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84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84</v>
      </c>
      <c r="C3172" s="79" t="s">
        <v>99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84</v>
      </c>
      <c r="C3173" s="79" t="s">
        <v>189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84</v>
      </c>
      <c r="C3174" s="79" t="s">
        <v>88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84</v>
      </c>
      <c r="C3175" s="79" t="s">
        <v>106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84</v>
      </c>
      <c r="C3176" s="79" t="s">
        <v>96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84</v>
      </c>
      <c r="C3177" s="79" t="s">
        <v>108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84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84</v>
      </c>
      <c r="C3179" s="79" t="s">
        <v>99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84</v>
      </c>
      <c r="C3180" s="79" t="s">
        <v>189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84</v>
      </c>
      <c r="C3181" s="79" t="s">
        <v>88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84</v>
      </c>
      <c r="C3182" s="79" t="s">
        <v>106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84</v>
      </c>
      <c r="C3183" s="79" t="s">
        <v>96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84</v>
      </c>
      <c r="C3184" s="79" t="s">
        <v>108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84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84</v>
      </c>
      <c r="C3186" s="79" t="s">
        <v>99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84</v>
      </c>
      <c r="C3187" s="79" t="s">
        <v>189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84</v>
      </c>
      <c r="C3188" s="79" t="s">
        <v>88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84</v>
      </c>
      <c r="C3189" s="79" t="s">
        <v>106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84</v>
      </c>
      <c r="C3190" s="79" t="s">
        <v>96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84</v>
      </c>
      <c r="C3191" s="79" t="s">
        <v>108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84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84</v>
      </c>
      <c r="C3193" s="79" t="s">
        <v>99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84</v>
      </c>
      <c r="C3194" s="79" t="s">
        <v>189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84</v>
      </c>
      <c r="C3195" s="79" t="s">
        <v>88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84</v>
      </c>
      <c r="C3196" s="79" t="s">
        <v>106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84</v>
      </c>
      <c r="C3197" s="79" t="s">
        <v>96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84</v>
      </c>
      <c r="C3198" s="79" t="s">
        <v>108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84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84</v>
      </c>
      <c r="C3200" s="79" t="s">
        <v>99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84</v>
      </c>
      <c r="C3201" s="79" t="s">
        <v>189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84</v>
      </c>
      <c r="C3202" s="79" t="s">
        <v>88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84</v>
      </c>
      <c r="C3203" s="79" t="s">
        <v>96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84</v>
      </c>
      <c r="C3204" s="79" t="s">
        <v>108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84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84</v>
      </c>
      <c r="C3206" s="79" t="s">
        <v>99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84</v>
      </c>
      <c r="C3207" s="79" t="s">
        <v>189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84</v>
      </c>
      <c r="C3208" s="79" t="s">
        <v>88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84</v>
      </c>
      <c r="C3209" s="79" t="s">
        <v>96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84</v>
      </c>
      <c r="C3210" s="79" t="s">
        <v>108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84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84</v>
      </c>
      <c r="C3212" s="79" t="s">
        <v>99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84</v>
      </c>
      <c r="C3213" s="79" t="s">
        <v>189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84</v>
      </c>
      <c r="C3214" s="79" t="s">
        <v>88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84</v>
      </c>
      <c r="C3215" s="79" t="s">
        <v>96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84</v>
      </c>
      <c r="C3216" s="79" t="s">
        <v>108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84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84</v>
      </c>
      <c r="C3218" s="79" t="s">
        <v>99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84</v>
      </c>
      <c r="C3219" s="79" t="s">
        <v>189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84</v>
      </c>
      <c r="C3220" s="79" t="s">
        <v>88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84</v>
      </c>
      <c r="C3221" s="79" t="s">
        <v>96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84</v>
      </c>
      <c r="C3222" s="79" t="s">
        <v>108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84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84</v>
      </c>
      <c r="C3224" s="79" t="s">
        <v>99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84</v>
      </c>
      <c r="C3225" s="79" t="s">
        <v>189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84</v>
      </c>
      <c r="C3226" s="79" t="s">
        <v>88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84</v>
      </c>
      <c r="C3227" s="79" t="s">
        <v>96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84</v>
      </c>
      <c r="C3228" s="79" t="s">
        <v>108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84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84</v>
      </c>
      <c r="C3230" s="79" t="s">
        <v>99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84</v>
      </c>
      <c r="C3231" s="79" t="s">
        <v>189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84</v>
      </c>
      <c r="C3232" s="79" t="s">
        <v>88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84</v>
      </c>
      <c r="C3233" s="79" t="s">
        <v>96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84</v>
      </c>
      <c r="C3234" s="79" t="s">
        <v>108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84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84</v>
      </c>
      <c r="C3236" s="79" t="s">
        <v>99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84</v>
      </c>
      <c r="C3237" s="79" t="s">
        <v>189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84</v>
      </c>
      <c r="C3238" s="79" t="s">
        <v>88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84</v>
      </c>
      <c r="C3239" s="79" t="s">
        <v>96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84</v>
      </c>
      <c r="C3240" s="79" t="s">
        <v>108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84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84</v>
      </c>
      <c r="C3242" s="79" t="s">
        <v>99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84</v>
      </c>
      <c r="C3243" s="79" t="s">
        <v>189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84</v>
      </c>
      <c r="C3244" s="79" t="s">
        <v>88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84</v>
      </c>
      <c r="C3245" s="79" t="s">
        <v>96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84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84</v>
      </c>
      <c r="C3248" s="79" t="s">
        <v>99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84</v>
      </c>
      <c r="C3249" s="79" t="s">
        <v>189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84</v>
      </c>
      <c r="C3250" s="79" t="s">
        <v>88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84</v>
      </c>
      <c r="C3251" s="79" t="s">
        <v>96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84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84</v>
      </c>
      <c r="C3255" s="79" t="s">
        <v>189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84</v>
      </c>
      <c r="C3256" s="79" t="s">
        <v>88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84</v>
      </c>
      <c r="C3257" s="79" t="s">
        <v>96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84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84</v>
      </c>
      <c r="C3260" s="79" t="s">
        <v>99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84</v>
      </c>
      <c r="C3261" s="79" t="s">
        <v>189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84</v>
      </c>
      <c r="C3262" s="79" t="s">
        <v>88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84</v>
      </c>
      <c r="C3263" s="79" t="s">
        <v>96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84</v>
      </c>
      <c r="C3264" s="79" t="s">
        <v>108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84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84</v>
      </c>
      <c r="C3266" s="79" t="s">
        <v>99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84</v>
      </c>
      <c r="C3267" s="79" t="s">
        <v>189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84</v>
      </c>
      <c r="C3268" s="79" t="s">
        <v>88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84</v>
      </c>
      <c r="C3269" s="79" t="s">
        <v>96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84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84</v>
      </c>
      <c r="C3272" s="79" t="s">
        <v>99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84</v>
      </c>
      <c r="C3273" s="79" t="s">
        <v>88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84</v>
      </c>
      <c r="C3274" s="79" t="s">
        <v>96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84</v>
      </c>
      <c r="C3275" s="79" t="s">
        <v>108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84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84</v>
      </c>
      <c r="C3277" s="79" t="s">
        <v>99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84</v>
      </c>
      <c r="C3278" s="79" t="s">
        <v>88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84</v>
      </c>
      <c r="C3279" s="79" t="s">
        <v>96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84</v>
      </c>
      <c r="C3280" s="79" t="s">
        <v>108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84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84</v>
      </c>
      <c r="C3282" s="79" t="s">
        <v>99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84</v>
      </c>
      <c r="C3283" s="79" t="s">
        <v>88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84</v>
      </c>
      <c r="C3285" s="79" t="s">
        <v>99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84</v>
      </c>
      <c r="C3286" s="79" t="s">
        <v>88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84</v>
      </c>
      <c r="C3287" s="79" t="s">
        <v>96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84</v>
      </c>
      <c r="C3288" s="79" t="s">
        <v>99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84</v>
      </c>
      <c r="C3289" s="79" t="s">
        <v>88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84</v>
      </c>
      <c r="C3290" s="79" t="s">
        <v>96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84</v>
      </c>
      <c r="C3291" s="79" t="s">
        <v>99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84</v>
      </c>
      <c r="C3292" s="79" t="s">
        <v>88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84</v>
      </c>
      <c r="C3293" s="79" t="s">
        <v>96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84</v>
      </c>
      <c r="C3294" s="79" t="s">
        <v>99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84</v>
      </c>
      <c r="C3295" s="79" t="s">
        <v>88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84</v>
      </c>
      <c r="C3296" s="79" t="s">
        <v>96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84</v>
      </c>
      <c r="C3297" s="79" t="s">
        <v>99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84</v>
      </c>
      <c r="C3298" s="79" t="s">
        <v>88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84</v>
      </c>
      <c r="C3299" s="79" t="s">
        <v>96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84</v>
      </c>
      <c r="C3300" s="79" t="s">
        <v>99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84</v>
      </c>
      <c r="C3301" s="79" t="s">
        <v>88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84</v>
      </c>
      <c r="C3302" s="79" t="s">
        <v>96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84</v>
      </c>
      <c r="C3303" s="79" t="s">
        <v>99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84</v>
      </c>
      <c r="C3304" s="79" t="s">
        <v>88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84</v>
      </c>
      <c r="C3305" s="79" t="s">
        <v>96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84</v>
      </c>
      <c r="C3306" s="79" t="s">
        <v>99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84</v>
      </c>
      <c r="C3307" s="79" t="s">
        <v>88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84</v>
      </c>
      <c r="C3308" s="79" t="s">
        <v>96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84</v>
      </c>
      <c r="C3309" s="79" t="s">
        <v>99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84</v>
      </c>
      <c r="C3310" s="79" t="s">
        <v>88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84</v>
      </c>
      <c r="C3311" s="79" t="s">
        <v>96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84</v>
      </c>
      <c r="C3312" s="79" t="s">
        <v>99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84</v>
      </c>
      <c r="C3313" s="79" t="s">
        <v>88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84</v>
      </c>
      <c r="C3314" s="79" t="s">
        <v>96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84</v>
      </c>
      <c r="C3315" s="79" t="s">
        <v>99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84</v>
      </c>
      <c r="C3316" s="79" t="s">
        <v>88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84</v>
      </c>
      <c r="C3317" s="79" t="s">
        <v>96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84</v>
      </c>
      <c r="C3318" s="79" t="s">
        <v>99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84</v>
      </c>
      <c r="C3319" s="79" t="s">
        <v>88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84</v>
      </c>
      <c r="C3320" s="79" t="s">
        <v>96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84</v>
      </c>
      <c r="C3321" s="79" t="s">
        <v>99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84</v>
      </c>
      <c r="C3322" s="79" t="s">
        <v>88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84</v>
      </c>
      <c r="C3323" s="79" t="s">
        <v>96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84</v>
      </c>
      <c r="C3324" s="79" t="s">
        <v>99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84</v>
      </c>
      <c r="C3325" s="79" t="s">
        <v>88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84</v>
      </c>
      <c r="C3326" s="79" t="s">
        <v>96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84</v>
      </c>
      <c r="C3327" s="79" t="s">
        <v>99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84</v>
      </c>
      <c r="C3328" s="79" t="s">
        <v>88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84</v>
      </c>
      <c r="C3329" s="79" t="s">
        <v>96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84</v>
      </c>
      <c r="C3330" s="79" t="s">
        <v>99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84</v>
      </c>
      <c r="C3331" s="79" t="s">
        <v>88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84</v>
      </c>
      <c r="C3332" s="79" t="s">
        <v>96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84</v>
      </c>
      <c r="C3333" s="79" t="s">
        <v>99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84</v>
      </c>
      <c r="C3334" s="79" t="s">
        <v>88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84</v>
      </c>
      <c r="C3335" s="79" t="s">
        <v>96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84</v>
      </c>
      <c r="C3337" s="79" t="s">
        <v>88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84</v>
      </c>
      <c r="C3338" s="79" t="s">
        <v>96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84</v>
      </c>
      <c r="C3339" s="79" t="s">
        <v>99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84</v>
      </c>
      <c r="C3340" s="79" t="s">
        <v>88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84</v>
      </c>
      <c r="C3341" s="79" t="s">
        <v>96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84</v>
      </c>
      <c r="C3342" s="79" t="s">
        <v>99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84</v>
      </c>
      <c r="C3343" s="79" t="s">
        <v>88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84</v>
      </c>
      <c r="C3344" s="79" t="s">
        <v>96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84</v>
      </c>
      <c r="C3345" s="79" t="s">
        <v>99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84</v>
      </c>
      <c r="C3346" s="79" t="s">
        <v>88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84</v>
      </c>
      <c r="C3347" s="79" t="s">
        <v>96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84</v>
      </c>
      <c r="C3348" s="79" t="s">
        <v>99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84</v>
      </c>
      <c r="C3349" s="79" t="s">
        <v>88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84</v>
      </c>
      <c r="C3350" s="79" t="s">
        <v>96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84</v>
      </c>
      <c r="C3351" s="79" t="s">
        <v>99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84</v>
      </c>
      <c r="C3352" s="79" t="s">
        <v>88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84</v>
      </c>
      <c r="C3353" s="79" t="s">
        <v>96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84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84</v>
      </c>
      <c r="C3355" s="79" t="s">
        <v>88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84</v>
      </c>
      <c r="C3356" s="79" t="s">
        <v>96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84</v>
      </c>
      <c r="C3387" s="79" t="s">
        <v>88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84</v>
      </c>
      <c r="C3388" s="79" t="s">
        <v>96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84</v>
      </c>
      <c r="C3389" s="79" t="s">
        <v>88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84</v>
      </c>
      <c r="C3390" s="79" t="s">
        <v>96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84</v>
      </c>
      <c r="C3392" s="79" t="s">
        <v>96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84</v>
      </c>
      <c r="C3393" s="79" t="s">
        <v>88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84</v>
      </c>
      <c r="C3394" s="79" t="s">
        <v>96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84</v>
      </c>
      <c r="C3395" s="79" t="s">
        <v>88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84</v>
      </c>
      <c r="C3396" s="79" t="s">
        <v>96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84</v>
      </c>
      <c r="C3399" s="79" t="s">
        <v>88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84</v>
      </c>
      <c r="C3400" s="79" t="s">
        <v>96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84</v>
      </c>
      <c r="C3405" s="79" t="s">
        <v>88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84</v>
      </c>
      <c r="C3406" s="79" t="s">
        <v>96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84</v>
      </c>
      <c r="C3407" s="79" t="s">
        <v>88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84</v>
      </c>
      <c r="C3408" s="79" t="s">
        <v>96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84</v>
      </c>
      <c r="C3411" s="79" t="s">
        <v>88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84</v>
      </c>
      <c r="C3412" s="79" t="s">
        <v>96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84</v>
      </c>
      <c r="C3413" s="79" t="s">
        <v>88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84</v>
      </c>
      <c r="C3414" s="79" t="s">
        <v>96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84</v>
      </c>
      <c r="C3417" s="79" t="s">
        <v>88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84</v>
      </c>
      <c r="C3418" s="79" t="s">
        <v>96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84</v>
      </c>
      <c r="C3419" s="79" t="s">
        <v>88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84</v>
      </c>
      <c r="C3420" s="79" t="s">
        <v>96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84</v>
      </c>
      <c r="C3423" s="79" t="s">
        <v>88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84</v>
      </c>
      <c r="C3424" s="79" t="s">
        <v>96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84</v>
      </c>
      <c r="C3425" s="79" t="s">
        <v>88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84</v>
      </c>
      <c r="C3426" s="79" t="s">
        <v>96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84</v>
      </c>
      <c r="C3429" s="79" t="s">
        <v>88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84</v>
      </c>
      <c r="C3430" s="79" t="s">
        <v>96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84</v>
      </c>
      <c r="C3431" s="79" t="s">
        <v>88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84</v>
      </c>
      <c r="C3432" s="79" t="s">
        <v>96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84</v>
      </c>
      <c r="C3435" s="79" t="s">
        <v>88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84</v>
      </c>
      <c r="C3436" s="79" t="s">
        <v>96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84</v>
      </c>
      <c r="C3437" s="79" t="s">
        <v>88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84</v>
      </c>
      <c r="C3438" s="79" t="s">
        <v>96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84</v>
      </c>
      <c r="C3441" s="79" t="s">
        <v>88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84</v>
      </c>
      <c r="C3442" s="79" t="s">
        <v>96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84</v>
      </c>
      <c r="C3443" s="79" t="s">
        <v>88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84</v>
      </c>
      <c r="C3447" s="79" t="s">
        <v>88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84</v>
      </c>
      <c r="C3448" s="79" t="s">
        <v>96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84</v>
      </c>
      <c r="C3449" s="79" t="s">
        <v>88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84</v>
      </c>
      <c r="C3450" s="79" t="s">
        <v>96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84</v>
      </c>
      <c r="C3453" s="79" t="s">
        <v>88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84</v>
      </c>
      <c r="C3454" s="79" t="s">
        <v>96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84</v>
      </c>
      <c r="C3455" s="79" t="s">
        <v>88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84</v>
      </c>
      <c r="C3456" s="79" t="s">
        <v>96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84</v>
      </c>
      <c r="C3459" s="79" t="s">
        <v>88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84</v>
      </c>
      <c r="C3460" s="79" t="s">
        <v>96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84</v>
      </c>
      <c r="C3461" s="79" t="s">
        <v>88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84</v>
      </c>
      <c r="C3462" s="79" t="s">
        <v>96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84</v>
      </c>
      <c r="C3465" s="79" t="s">
        <v>88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84</v>
      </c>
      <c r="C3466" s="79" t="s">
        <v>96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84</v>
      </c>
      <c r="C3467" s="79" t="s">
        <v>88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84</v>
      </c>
      <c r="C3468" s="79" t="s">
        <v>96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84</v>
      </c>
      <c r="C3471" s="79" t="s">
        <v>88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84</v>
      </c>
      <c r="C3473" s="79" t="s">
        <v>88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84</v>
      </c>
      <c r="C3474" s="79" t="s">
        <v>96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84</v>
      </c>
      <c r="C3477" s="79" t="s">
        <v>88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84</v>
      </c>
      <c r="C3478" s="79" t="s">
        <v>96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84</v>
      </c>
      <c r="C3482" s="79" t="s">
        <v>96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84</v>
      </c>
      <c r="C3483" s="79" t="s">
        <v>88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84</v>
      </c>
      <c r="C3484" s="79" t="s">
        <v>96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84</v>
      </c>
      <c r="C3486" s="79" t="s">
        <v>96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84</v>
      </c>
      <c r="C3489" s="79" t="s">
        <v>88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84</v>
      </c>
      <c r="C3490" s="79" t="s">
        <v>96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84</v>
      </c>
      <c r="C3495" s="79" t="s">
        <v>88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84</v>
      </c>
      <c r="C3496" s="79" t="s">
        <v>96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84</v>
      </c>
      <c r="C3501" s="79" t="s">
        <v>88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84</v>
      </c>
      <c r="C3502" s="79" t="s">
        <v>96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84</v>
      </c>
      <c r="C3504" s="79" t="s">
        <v>96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84</v>
      </c>
      <c r="C3507" s="79" t="s">
        <v>88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84</v>
      </c>
      <c r="C3508" s="79" t="s">
        <v>96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84</v>
      </c>
      <c r="C3513" s="79" t="s">
        <v>88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84</v>
      </c>
      <c r="C3514" s="79" t="s">
        <v>96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84</v>
      </c>
      <c r="C3516" s="79" t="s">
        <v>96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84</v>
      </c>
      <c r="C3519" s="79" t="s">
        <v>88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84</v>
      </c>
      <c r="C3520" s="79" t="s">
        <v>96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84</v>
      </c>
      <c r="C3525" s="79" t="s">
        <v>88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84</v>
      </c>
      <c r="C3526" s="79" t="s">
        <v>96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84</v>
      </c>
      <c r="C3531" s="79" t="s">
        <v>88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84</v>
      </c>
      <c r="C3532" s="79" t="s">
        <v>96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162</v>
      </c>
      <c r="C3553" s="79" t="s">
        <v>174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162</v>
      </c>
      <c r="C3554" s="79" t="s">
        <v>169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162</v>
      </c>
      <c r="C3555" s="79" t="s">
        <v>127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162</v>
      </c>
      <c r="C3556" s="79" t="s">
        <v>134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162</v>
      </c>
      <c r="C3557" s="79" t="s">
        <v>170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162</v>
      </c>
      <c r="C3558" s="79" t="s">
        <v>124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162</v>
      </c>
      <c r="C3559" s="79" t="s">
        <v>175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162</v>
      </c>
      <c r="C3560" s="79" t="s">
        <v>174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162</v>
      </c>
      <c r="C3561" s="79" t="s">
        <v>169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162</v>
      </c>
      <c r="C3562" s="79" t="s">
        <v>127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162</v>
      </c>
      <c r="C3563" s="79" t="s">
        <v>134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162</v>
      </c>
      <c r="C3564" s="79" t="s">
        <v>170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162</v>
      </c>
      <c r="C3565" s="79" t="s">
        <v>124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162</v>
      </c>
      <c r="C3566" s="79" t="s">
        <v>175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162</v>
      </c>
      <c r="C3567" s="79" t="s">
        <v>174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162</v>
      </c>
      <c r="C3568" s="79" t="s">
        <v>169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162</v>
      </c>
      <c r="C3569" s="79" t="s">
        <v>127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162</v>
      </c>
      <c r="C3570" s="79" t="s">
        <v>134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162</v>
      </c>
      <c r="C3571" s="79" t="s">
        <v>170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162</v>
      </c>
      <c r="C3572" s="79" t="s">
        <v>124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162</v>
      </c>
      <c r="C3573" s="79" t="s">
        <v>175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162</v>
      </c>
      <c r="C3574" s="79" t="s">
        <v>174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162</v>
      </c>
      <c r="C3575" s="79" t="s">
        <v>169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162</v>
      </c>
      <c r="C3576" s="79" t="s">
        <v>127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162</v>
      </c>
      <c r="C3577" s="79" t="s">
        <v>134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162</v>
      </c>
      <c r="C3578" s="79" t="s">
        <v>170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162</v>
      </c>
      <c r="C3579" s="79" t="s">
        <v>124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162</v>
      </c>
      <c r="C3580" s="79" t="s">
        <v>175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162</v>
      </c>
      <c r="C3581" s="79" t="s">
        <v>174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162</v>
      </c>
      <c r="C3582" s="79" t="s">
        <v>169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162</v>
      </c>
      <c r="C3583" s="79" t="s">
        <v>127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162</v>
      </c>
      <c r="C3584" s="79" t="s">
        <v>134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162</v>
      </c>
      <c r="C3585" s="79" t="s">
        <v>170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162</v>
      </c>
      <c r="C3586" s="79" t="s">
        <v>124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162</v>
      </c>
      <c r="C3587" s="79" t="s">
        <v>175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162</v>
      </c>
      <c r="C3588" s="79" t="s">
        <v>174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162</v>
      </c>
      <c r="C3589" s="79" t="s">
        <v>169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162</v>
      </c>
      <c r="C3590" s="79" t="s">
        <v>127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162</v>
      </c>
      <c r="C3591" s="79" t="s">
        <v>134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162</v>
      </c>
      <c r="C3592" s="79" t="s">
        <v>170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162</v>
      </c>
      <c r="C3593" s="79" t="s">
        <v>124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162</v>
      </c>
      <c r="C3594" s="79" t="s">
        <v>175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153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153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153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153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153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153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153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153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153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153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153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153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85</v>
      </c>
      <c r="C3607" s="79" t="s">
        <v>88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1IF-CIG/RKYMTN</v>
      </c>
    </row>
    <row r="3608" spans="1:8">
      <c r="A3608" s="80">
        <v>37165</v>
      </c>
      <c r="B3608" s="79" t="s">
        <v>85</v>
      </c>
      <c r="C3608" s="79" t="s">
        <v>89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1IF-ELPO/PERMIAN</v>
      </c>
    </row>
    <row r="3609" spans="1:8">
      <c r="A3609" s="80">
        <v>37165</v>
      </c>
      <c r="B3609" s="79" t="s">
        <v>85</v>
      </c>
      <c r="C3609" s="79" t="s">
        <v>72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1IF-ELPO/SJ</v>
      </c>
    </row>
    <row r="3610" spans="1:8">
      <c r="A3610" s="80">
        <v>37165</v>
      </c>
      <c r="B3610" s="79" t="s">
        <v>85</v>
      </c>
      <c r="C3610" s="79" t="s">
        <v>90</v>
      </c>
      <c r="D3610" s="85">
        <v>0</v>
      </c>
      <c r="E3610" s="85">
        <v>0</v>
      </c>
      <c r="F3610" s="210">
        <f t="shared" si="168"/>
        <v>1</v>
      </c>
      <c r="G3610" s="79" t="str">
        <f t="shared" si="169"/>
        <v>D</v>
      </c>
      <c r="H3610" s="79" t="str">
        <f t="shared" si="170"/>
        <v>1IF-HEHUB</v>
      </c>
    </row>
    <row r="3611" spans="1:8">
      <c r="A3611" s="80">
        <v>37165</v>
      </c>
      <c r="B3611" s="79" t="s">
        <v>85</v>
      </c>
      <c r="C3611" s="79" t="s">
        <v>91</v>
      </c>
      <c r="D3611" s="85">
        <v>0</v>
      </c>
      <c r="E3611" s="85">
        <v>0</v>
      </c>
      <c r="F3611" s="210">
        <f t="shared" si="168"/>
        <v>1</v>
      </c>
      <c r="G3611" s="79" t="str">
        <f t="shared" si="169"/>
        <v>D</v>
      </c>
      <c r="H3611" s="79" t="str">
        <f t="shared" si="170"/>
        <v>1IF-HPL/SHPCHAN</v>
      </c>
    </row>
    <row r="3612" spans="1:8">
      <c r="A3612" s="80">
        <v>37165</v>
      </c>
      <c r="B3612" s="79" t="s">
        <v>85</v>
      </c>
      <c r="C3612" s="79" t="s">
        <v>67</v>
      </c>
      <c r="D3612" s="85">
        <v>0</v>
      </c>
      <c r="E3612" s="85">
        <v>0</v>
      </c>
      <c r="F3612" s="210">
        <f t="shared" si="168"/>
        <v>1</v>
      </c>
      <c r="G3612" s="79" t="str">
        <f t="shared" si="169"/>
        <v>D</v>
      </c>
      <c r="H3612" s="79" t="str">
        <f t="shared" si="170"/>
        <v>1IF-NWPL_ROCKY_M</v>
      </c>
    </row>
    <row r="3613" spans="1:8">
      <c r="A3613" s="80">
        <v>37165</v>
      </c>
      <c r="B3613" s="79" t="s">
        <v>85</v>
      </c>
      <c r="C3613" s="79" t="s">
        <v>73</v>
      </c>
      <c r="D3613" s="85">
        <v>0</v>
      </c>
      <c r="E3613" s="85">
        <v>0</v>
      </c>
      <c r="F3613" s="210">
        <f t="shared" si="168"/>
        <v>1</v>
      </c>
      <c r="G3613" s="79" t="str">
        <f t="shared" si="169"/>
        <v>D</v>
      </c>
      <c r="H3613" s="79" t="str">
        <f t="shared" si="170"/>
        <v>1IF-WAHA-TX</v>
      </c>
    </row>
    <row r="3614" spans="1:8">
      <c r="A3614" s="80">
        <v>37165</v>
      </c>
      <c r="B3614" s="79" t="s">
        <v>85</v>
      </c>
      <c r="C3614" s="79" t="s">
        <v>74</v>
      </c>
      <c r="D3614" s="85">
        <v>0</v>
      </c>
      <c r="E3614" s="85">
        <v>0</v>
      </c>
      <c r="F3614" s="210">
        <f t="shared" si="168"/>
        <v>1</v>
      </c>
      <c r="G3614" s="79" t="str">
        <f t="shared" si="169"/>
        <v>D</v>
      </c>
      <c r="H3614" s="79" t="str">
        <f t="shared" si="170"/>
        <v>1NGI-PGE/CG</v>
      </c>
    </row>
    <row r="3615" spans="1:8">
      <c r="A3615" s="80">
        <v>37165</v>
      </c>
      <c r="B3615" s="79" t="s">
        <v>85</v>
      </c>
      <c r="C3615" s="79" t="s">
        <v>75</v>
      </c>
      <c r="D3615" s="85">
        <v>0</v>
      </c>
      <c r="E3615" s="85">
        <v>0</v>
      </c>
      <c r="F3615" s="210">
        <f t="shared" si="168"/>
        <v>1</v>
      </c>
      <c r="G3615" s="79" t="str">
        <f t="shared" si="169"/>
        <v>D</v>
      </c>
      <c r="H3615" s="79" t="str">
        <f t="shared" si="170"/>
        <v>1NGI-SOBDR-PG&amp;E</v>
      </c>
    </row>
    <row r="3616" spans="1:8">
      <c r="A3616" s="80">
        <v>37165</v>
      </c>
      <c r="B3616" s="79" t="s">
        <v>85</v>
      </c>
      <c r="C3616" s="79" t="s">
        <v>46</v>
      </c>
      <c r="D3616" s="85">
        <v>0</v>
      </c>
      <c r="E3616" s="85">
        <v>0</v>
      </c>
      <c r="F3616" s="210">
        <f t="shared" si="168"/>
        <v>1</v>
      </c>
      <c r="G3616" s="79" t="str">
        <f t="shared" si="169"/>
        <v>D</v>
      </c>
      <c r="H3616" s="79" t="str">
        <f t="shared" si="170"/>
        <v>1NGI-SOCAL</v>
      </c>
    </row>
    <row r="3617" spans="1:8">
      <c r="A3617" s="80">
        <v>37196</v>
      </c>
      <c r="B3617" s="79" t="s">
        <v>85</v>
      </c>
      <c r="C3617" s="79" t="s">
        <v>89</v>
      </c>
      <c r="D3617" s="85">
        <v>-299851.26380000002</v>
      </c>
      <c r="E3617" s="85">
        <v>29985.126380000002</v>
      </c>
      <c r="F3617" s="210">
        <f t="shared" si="168"/>
        <v>2</v>
      </c>
      <c r="G3617" s="79" t="str">
        <f t="shared" si="169"/>
        <v>D</v>
      </c>
      <c r="H3617" s="79" t="str">
        <f t="shared" si="170"/>
        <v>2IF-ELPO/PERMIAN</v>
      </c>
    </row>
    <row r="3618" spans="1:8">
      <c r="A3618" s="80">
        <v>37196</v>
      </c>
      <c r="B3618" s="79" t="s">
        <v>85</v>
      </c>
      <c r="C3618" s="79" t="s">
        <v>72</v>
      </c>
      <c r="D3618" s="85">
        <v>404799.20610000001</v>
      </c>
      <c r="E3618" s="85">
        <v>-40479.920610000001</v>
      </c>
      <c r="F3618" s="210">
        <f t="shared" si="168"/>
        <v>2</v>
      </c>
      <c r="G3618" s="79" t="str">
        <f t="shared" si="169"/>
        <v>D</v>
      </c>
      <c r="H3618" s="79" t="str">
        <f t="shared" si="170"/>
        <v>2IF-ELPO/SJ</v>
      </c>
    </row>
    <row r="3619" spans="1:8">
      <c r="A3619" s="80">
        <v>37196</v>
      </c>
      <c r="B3619" s="79" t="s">
        <v>85</v>
      </c>
      <c r="C3619" s="79" t="s">
        <v>91</v>
      </c>
      <c r="D3619" s="85">
        <v>0</v>
      </c>
      <c r="E3619" s="85">
        <v>0</v>
      </c>
      <c r="F3619" s="210">
        <f t="shared" si="168"/>
        <v>2</v>
      </c>
      <c r="G3619" s="79" t="str">
        <f t="shared" si="169"/>
        <v>D</v>
      </c>
      <c r="H3619" s="79" t="str">
        <f t="shared" si="170"/>
        <v>2IF-HPL/SHPCHAN</v>
      </c>
    </row>
    <row r="3620" spans="1:8">
      <c r="A3620" s="80">
        <v>37196</v>
      </c>
      <c r="B3620" s="79" t="s">
        <v>85</v>
      </c>
      <c r="C3620" s="79" t="s">
        <v>67</v>
      </c>
      <c r="D3620" s="85">
        <v>-74962.815799999997</v>
      </c>
      <c r="E3620" s="85">
        <v>7496.2815799999998</v>
      </c>
      <c r="F3620" s="210">
        <f t="shared" si="168"/>
        <v>2</v>
      </c>
      <c r="G3620" s="79" t="str">
        <f t="shared" si="169"/>
        <v>D</v>
      </c>
      <c r="H3620" s="79" t="str">
        <f t="shared" si="170"/>
        <v>2IF-NWPL_ROCKY_M</v>
      </c>
    </row>
    <row r="3621" spans="1:8">
      <c r="A3621" s="80">
        <v>37196</v>
      </c>
      <c r="B3621" s="79" t="s">
        <v>85</v>
      </c>
      <c r="C3621" s="79" t="s">
        <v>68</v>
      </c>
      <c r="D3621" s="85">
        <v>0</v>
      </c>
      <c r="E3621" s="85">
        <v>0</v>
      </c>
      <c r="F3621" s="210">
        <f t="shared" si="168"/>
        <v>2</v>
      </c>
      <c r="G3621" s="79" t="str">
        <f t="shared" si="169"/>
        <v>D</v>
      </c>
      <c r="H3621" s="79" t="str">
        <f t="shared" si="170"/>
        <v>2NGI-MALIN</v>
      </c>
    </row>
    <row r="3622" spans="1:8">
      <c r="A3622" s="80">
        <v>37196</v>
      </c>
      <c r="B3622" s="79" t="s">
        <v>85</v>
      </c>
      <c r="C3622" s="79" t="s">
        <v>74</v>
      </c>
      <c r="D3622" s="85">
        <v>0</v>
      </c>
      <c r="E3622" s="85">
        <v>0</v>
      </c>
      <c r="F3622" s="210">
        <f t="shared" si="168"/>
        <v>2</v>
      </c>
      <c r="G3622" s="79" t="str">
        <f t="shared" si="169"/>
        <v>D</v>
      </c>
      <c r="H3622" s="79" t="str">
        <f t="shared" si="170"/>
        <v>2NGI-PGE/CG</v>
      </c>
    </row>
    <row r="3623" spans="1:8">
      <c r="A3623" s="80">
        <v>37196</v>
      </c>
      <c r="B3623" s="79" t="s">
        <v>85</v>
      </c>
      <c r="C3623" s="79" t="s">
        <v>46</v>
      </c>
      <c r="D3623" s="85">
        <v>-74962.816000000006</v>
      </c>
      <c r="E3623" s="85">
        <v>7496.2816000000003</v>
      </c>
      <c r="F3623" s="210">
        <f t="shared" si="168"/>
        <v>2</v>
      </c>
      <c r="G3623" s="79" t="str">
        <f t="shared" si="169"/>
        <v>D</v>
      </c>
      <c r="H3623" s="79" t="str">
        <f t="shared" si="170"/>
        <v>2NGI-SOCAL</v>
      </c>
    </row>
    <row r="3624" spans="1:8">
      <c r="A3624" s="80">
        <v>37226</v>
      </c>
      <c r="B3624" s="79" t="s">
        <v>85</v>
      </c>
      <c r="C3624" s="79" t="s">
        <v>89</v>
      </c>
      <c r="D3624" s="85">
        <v>-1E-4</v>
      </c>
      <c r="E3624" s="85">
        <v>9.9999999999999991E-6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37226</v>
      </c>
      <c r="B3625" s="79" t="s">
        <v>85</v>
      </c>
      <c r="C3625" s="79" t="s">
        <v>72</v>
      </c>
      <c r="D3625" s="85">
        <v>2736770.0208999999</v>
      </c>
      <c r="E3625" s="85">
        <v>-273677.00209000002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37226</v>
      </c>
      <c r="B3626" s="79" t="s">
        <v>85</v>
      </c>
      <c r="C3626" s="79" t="s">
        <v>91</v>
      </c>
      <c r="D3626" s="85">
        <v>0</v>
      </c>
      <c r="E3626" s="85">
        <v>0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3IF-HPL/SHPCHAN</v>
      </c>
    </row>
    <row r="3627" spans="1:8">
      <c r="A3627" s="80">
        <v>37226</v>
      </c>
      <c r="B3627" s="79" t="s">
        <v>85</v>
      </c>
      <c r="C3627" s="79" t="s">
        <v>67</v>
      </c>
      <c r="D3627" s="85">
        <v>-1932747.1901</v>
      </c>
      <c r="E3627" s="85">
        <v>193274.71901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3IF-NWPL_ROCKY_M</v>
      </c>
    </row>
    <row r="3628" spans="1:8">
      <c r="A3628" s="80">
        <v>37226</v>
      </c>
      <c r="B3628" s="79" t="s">
        <v>85</v>
      </c>
      <c r="C3628" s="79" t="s">
        <v>68</v>
      </c>
      <c r="D3628" s="85">
        <v>-154619.77540000001</v>
      </c>
      <c r="E3628" s="85">
        <v>1546.197754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3NGI-MALIN</v>
      </c>
    </row>
    <row r="3629" spans="1:8">
      <c r="A3629" s="80">
        <v>37226</v>
      </c>
      <c r="B3629" s="79" t="s">
        <v>85</v>
      </c>
      <c r="C3629" s="79" t="s">
        <v>74</v>
      </c>
      <c r="D3629" s="85">
        <v>-773098.87580000004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3NGI-PGE/CG</v>
      </c>
    </row>
    <row r="3630" spans="1:8">
      <c r="A3630" s="80">
        <v>37226</v>
      </c>
      <c r="B3630" s="79" t="s">
        <v>85</v>
      </c>
      <c r="C3630" s="79" t="s">
        <v>46</v>
      </c>
      <c r="D3630" s="85">
        <v>-1159648.314</v>
      </c>
      <c r="E3630" s="85">
        <v>115964.8314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37257</v>
      </c>
      <c r="B3631" s="79" t="s">
        <v>85</v>
      </c>
      <c r="C3631" s="79" t="s">
        <v>89</v>
      </c>
      <c r="D3631" s="85">
        <v>0</v>
      </c>
      <c r="E3631" s="85">
        <v>0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37257</v>
      </c>
      <c r="B3632" s="79" t="s">
        <v>85</v>
      </c>
      <c r="C3632" s="79" t="s">
        <v>72</v>
      </c>
      <c r="D3632" s="85">
        <v>2422820.1488999999</v>
      </c>
      <c r="E3632" s="85">
        <v>-242282.01488999999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37257</v>
      </c>
      <c r="B3633" s="79" t="s">
        <v>85</v>
      </c>
      <c r="C3633" s="79" t="s">
        <v>91</v>
      </c>
      <c r="D3633" s="85">
        <v>0</v>
      </c>
      <c r="E3633" s="85">
        <v>0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3IF-HPL/SHPCHAN</v>
      </c>
    </row>
    <row r="3634" spans="1:8">
      <c r="A3634" s="80">
        <v>37257</v>
      </c>
      <c r="B3634" s="79" t="s">
        <v>85</v>
      </c>
      <c r="C3634" s="79" t="s">
        <v>67</v>
      </c>
      <c r="D3634" s="85">
        <v>-1928996.9339000001</v>
      </c>
      <c r="E3634" s="85">
        <v>192899.69339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3IF-NWPL_ROCKY_M</v>
      </c>
    </row>
    <row r="3635" spans="1:8">
      <c r="A3635" s="80">
        <v>37257</v>
      </c>
      <c r="B3635" s="79" t="s">
        <v>85</v>
      </c>
      <c r="C3635" s="79" t="s">
        <v>68</v>
      </c>
      <c r="D3635" s="85">
        <v>-154319.7548</v>
      </c>
      <c r="E3635" s="85">
        <v>1543.1975480000001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3NGI-MALIN</v>
      </c>
    </row>
    <row r="3636" spans="1:8">
      <c r="A3636" s="80">
        <v>37257</v>
      </c>
      <c r="B3636" s="79" t="s">
        <v>85</v>
      </c>
      <c r="C3636" s="79" t="s">
        <v>74</v>
      </c>
      <c r="D3636" s="85">
        <v>-771598.77350000001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3NGI-PGE/CG</v>
      </c>
    </row>
    <row r="3637" spans="1:8">
      <c r="A3637" s="80">
        <v>37257</v>
      </c>
      <c r="B3637" s="79" t="s">
        <v>85</v>
      </c>
      <c r="C3637" s="79" t="s">
        <v>46</v>
      </c>
      <c r="D3637" s="85">
        <v>-925918.52820000006</v>
      </c>
      <c r="E3637" s="85">
        <v>92591.85282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37288</v>
      </c>
      <c r="B3638" s="79" t="s">
        <v>85</v>
      </c>
      <c r="C3638" s="79" t="s">
        <v>89</v>
      </c>
      <c r="D3638" s="85">
        <v>-1E-4</v>
      </c>
      <c r="E3638" s="85">
        <v>9.9999999999999991E-6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37288</v>
      </c>
      <c r="B3639" s="79" t="s">
        <v>85</v>
      </c>
      <c r="C3639" s="79" t="s">
        <v>72</v>
      </c>
      <c r="D3639" s="85">
        <v>1905865.8387</v>
      </c>
      <c r="E3639" s="85">
        <v>-190586.58387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37288</v>
      </c>
      <c r="B3640" s="79" t="s">
        <v>85</v>
      </c>
      <c r="C3640" s="79" t="s">
        <v>91</v>
      </c>
      <c r="D3640" s="85">
        <v>0</v>
      </c>
      <c r="E3640" s="85">
        <v>0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3IF-HPL/SHPCHAN</v>
      </c>
    </row>
    <row r="3641" spans="1:8">
      <c r="A3641" s="80">
        <v>37288</v>
      </c>
      <c r="B3641" s="79" t="s">
        <v>85</v>
      </c>
      <c r="C3641" s="79" t="s">
        <v>67</v>
      </c>
      <c r="D3641" s="85">
        <v>-1738928.6850999999</v>
      </c>
      <c r="E3641" s="85">
        <v>173892.86851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3IF-NWPL_ROCKY_M</v>
      </c>
    </row>
    <row r="3642" spans="1:8">
      <c r="A3642" s="80">
        <v>37288</v>
      </c>
      <c r="B3642" s="79" t="s">
        <v>85</v>
      </c>
      <c r="C3642" s="79" t="s">
        <v>68</v>
      </c>
      <c r="D3642" s="85">
        <v>-139114.29490000001</v>
      </c>
      <c r="E3642" s="85">
        <v>1391.142949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3NGI-MALIN</v>
      </c>
    </row>
    <row r="3643" spans="1:8">
      <c r="A3643" s="80">
        <v>37288</v>
      </c>
      <c r="B3643" s="79" t="s">
        <v>85</v>
      </c>
      <c r="C3643" s="79" t="s">
        <v>74</v>
      </c>
      <c r="D3643" s="85">
        <v>-695571.47380000004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3NGI-PGE/CG</v>
      </c>
    </row>
    <row r="3644" spans="1:8">
      <c r="A3644" s="80">
        <v>37288</v>
      </c>
      <c r="B3644" s="79" t="s">
        <v>85</v>
      </c>
      <c r="C3644" s="79" t="s">
        <v>46</v>
      </c>
      <c r="D3644" s="85">
        <v>-626014.32660000003</v>
      </c>
      <c r="E3644" s="85">
        <v>62601.432659999999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37316</v>
      </c>
      <c r="B3645" s="79" t="s">
        <v>85</v>
      </c>
      <c r="C3645" s="79" t="s">
        <v>89</v>
      </c>
      <c r="D3645" s="85">
        <v>-1E-4</v>
      </c>
      <c r="E3645" s="85">
        <v>9.9999999999999991E-6</v>
      </c>
      <c r="F3645" s="210">
        <f t="shared" si="168"/>
        <v>3</v>
      </c>
      <c r="G3645" s="79" t="str">
        <f t="shared" si="169"/>
        <v>D</v>
      </c>
      <c r="H3645" s="79" t="str">
        <f t="shared" si="170"/>
        <v>3IF-ELPO/PERMIAN</v>
      </c>
    </row>
    <row r="3646" spans="1:8">
      <c r="A3646" s="80">
        <v>37316</v>
      </c>
      <c r="B3646" s="79" t="s">
        <v>85</v>
      </c>
      <c r="C3646" s="79" t="s">
        <v>72</v>
      </c>
      <c r="D3646" s="85">
        <v>2106661.9326999998</v>
      </c>
      <c r="E3646" s="85">
        <v>-210666.19326999999</v>
      </c>
      <c r="F3646" s="210">
        <f t="shared" si="168"/>
        <v>3</v>
      </c>
      <c r="G3646" s="79" t="str">
        <f t="shared" si="169"/>
        <v>D</v>
      </c>
      <c r="H3646" s="79" t="str">
        <f t="shared" si="170"/>
        <v>3IF-ELPO/SJ</v>
      </c>
    </row>
    <row r="3647" spans="1:8">
      <c r="A3647" s="80">
        <v>37316</v>
      </c>
      <c r="B3647" s="79" t="s">
        <v>85</v>
      </c>
      <c r="C3647" s="79" t="s">
        <v>91</v>
      </c>
      <c r="D3647" s="85">
        <v>0</v>
      </c>
      <c r="E3647" s="85">
        <v>0</v>
      </c>
      <c r="F3647" s="210">
        <f t="shared" si="168"/>
        <v>3</v>
      </c>
      <c r="G3647" s="79" t="str">
        <f t="shared" si="169"/>
        <v>D</v>
      </c>
      <c r="H3647" s="79" t="str">
        <f t="shared" si="170"/>
        <v>3IF-HPL/SHPCHAN</v>
      </c>
    </row>
    <row r="3648" spans="1:8">
      <c r="A3648" s="80">
        <v>37316</v>
      </c>
      <c r="B3648" s="79" t="s">
        <v>85</v>
      </c>
      <c r="C3648" s="79" t="s">
        <v>67</v>
      </c>
      <c r="D3648" s="85">
        <v>-1922136.8001000001</v>
      </c>
      <c r="E3648" s="85">
        <v>192213.68001000001</v>
      </c>
      <c r="F3648" s="210">
        <f t="shared" si="168"/>
        <v>3</v>
      </c>
      <c r="G3648" s="79" t="str">
        <f t="shared" si="169"/>
        <v>D</v>
      </c>
      <c r="H3648" s="79" t="str">
        <f t="shared" si="170"/>
        <v>3IF-NWPL_ROCKY_M</v>
      </c>
    </row>
    <row r="3649" spans="1:8">
      <c r="A3649" s="80">
        <v>37316</v>
      </c>
      <c r="B3649" s="79" t="s">
        <v>85</v>
      </c>
      <c r="C3649" s="79" t="s">
        <v>68</v>
      </c>
      <c r="D3649" s="85">
        <v>-153770.94409999999</v>
      </c>
      <c r="E3649" s="85">
        <v>1537.709441</v>
      </c>
      <c r="F3649" s="210">
        <f t="shared" si="168"/>
        <v>3</v>
      </c>
      <c r="G3649" s="79" t="str">
        <f t="shared" si="169"/>
        <v>D</v>
      </c>
      <c r="H3649" s="79" t="str">
        <f t="shared" si="170"/>
        <v>3NGI-MALIN</v>
      </c>
    </row>
    <row r="3650" spans="1:8">
      <c r="A3650" s="80">
        <v>37316</v>
      </c>
      <c r="B3650" s="79" t="s">
        <v>85</v>
      </c>
      <c r="C3650" s="79" t="s">
        <v>74</v>
      </c>
      <c r="D3650" s="85">
        <v>-768854.71979999996</v>
      </c>
      <c r="E3650" s="85">
        <v>0</v>
      </c>
      <c r="F3650" s="210">
        <f t="shared" si="168"/>
        <v>3</v>
      </c>
      <c r="G3650" s="79" t="str">
        <f t="shared" si="169"/>
        <v>D</v>
      </c>
      <c r="H3650" s="79" t="str">
        <f t="shared" si="170"/>
        <v>3NGI-PGE/CG</v>
      </c>
    </row>
    <row r="3651" spans="1:8">
      <c r="A3651" s="80">
        <v>37316</v>
      </c>
      <c r="B3651" s="79" t="s">
        <v>85</v>
      </c>
      <c r="C3651" s="79" t="s">
        <v>46</v>
      </c>
      <c r="D3651" s="85">
        <v>-384427.36</v>
      </c>
      <c r="E3651" s="85">
        <v>38442.736000000004</v>
      </c>
      <c r="F3651" s="210">
        <f t="shared" ref="F3651:F3714" si="171">IF(REF_DT&lt;=LastDay,INDEX(IntraMonth_Buckets,MATCH($A3651,IntraSumMonths,0),1),INDEX(BucketTable,MATCH($A3651,SumMonths,0),1))</f>
        <v>3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3NGI-SOCAL</v>
      </c>
    </row>
    <row r="3652" spans="1:8">
      <c r="A3652" s="80">
        <v>37347</v>
      </c>
      <c r="B3652" s="79" t="s">
        <v>85</v>
      </c>
      <c r="C3652" s="79" t="s">
        <v>89</v>
      </c>
      <c r="D3652" s="85">
        <v>-148543.4455</v>
      </c>
      <c r="E3652" s="85">
        <v>14854.34455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4IF-ELPO/PERMIAN</v>
      </c>
    </row>
    <row r="3653" spans="1:8">
      <c r="A3653" s="80">
        <v>37347</v>
      </c>
      <c r="B3653" s="79" t="s">
        <v>85</v>
      </c>
      <c r="C3653" s="79" t="s">
        <v>72</v>
      </c>
      <c r="D3653" s="85">
        <v>222815.16820000001</v>
      </c>
      <c r="E3653" s="85">
        <v>-22281.516820000001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4IF-ELPO/SJ</v>
      </c>
    </row>
    <row r="3654" spans="1:8">
      <c r="A3654" s="80">
        <v>37347</v>
      </c>
      <c r="B3654" s="79" t="s">
        <v>85</v>
      </c>
      <c r="C3654" s="79" t="s">
        <v>92</v>
      </c>
      <c r="D3654" s="85">
        <v>-445630.33649999998</v>
      </c>
      <c r="E3654" s="85">
        <v>44563.033649999998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4IF-NTHWST/CANBR</v>
      </c>
    </row>
    <row r="3655" spans="1:8">
      <c r="A3655" s="80">
        <v>37347</v>
      </c>
      <c r="B3655" s="79" t="s">
        <v>85</v>
      </c>
      <c r="C3655" s="79" t="s">
        <v>67</v>
      </c>
      <c r="D3655" s="85">
        <v>-742717.22750000004</v>
      </c>
      <c r="E3655" s="85">
        <v>74271.722750000001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4IF-NWPL_ROCKY_M</v>
      </c>
    </row>
    <row r="3656" spans="1:8">
      <c r="A3656" s="80">
        <v>37347</v>
      </c>
      <c r="B3656" s="79" t="s">
        <v>85</v>
      </c>
      <c r="C3656" s="79" t="s">
        <v>68</v>
      </c>
      <c r="D3656" s="85">
        <v>-445630.33649999998</v>
      </c>
      <c r="E3656" s="85">
        <v>4456.3033649999998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4NGI-MALIN</v>
      </c>
    </row>
    <row r="3657" spans="1:8">
      <c r="A3657" s="80">
        <v>37347</v>
      </c>
      <c r="B3657" s="79" t="s">
        <v>85</v>
      </c>
      <c r="C3657" s="79" t="s">
        <v>74</v>
      </c>
      <c r="D3657" s="85">
        <v>297086.891</v>
      </c>
      <c r="E3657" s="85">
        <v>0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4NGI-PGE/CG</v>
      </c>
    </row>
    <row r="3658" spans="1:8">
      <c r="A3658" s="80">
        <v>37347</v>
      </c>
      <c r="B3658" s="79" t="s">
        <v>85</v>
      </c>
      <c r="C3658" s="79" t="s">
        <v>46</v>
      </c>
      <c r="D3658" s="85">
        <v>-297086.891</v>
      </c>
      <c r="E3658" s="85">
        <v>29708.6891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4NGI-SOCAL</v>
      </c>
    </row>
    <row r="3659" spans="1:8">
      <c r="A3659" s="80">
        <v>37377</v>
      </c>
      <c r="B3659" s="79" t="s">
        <v>85</v>
      </c>
      <c r="C3659" s="79" t="s">
        <v>89</v>
      </c>
      <c r="D3659" s="85">
        <v>-153211.64069999999</v>
      </c>
      <c r="E3659" s="85">
        <v>15321.164070000001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4IF-ELPO/PERMIAN</v>
      </c>
    </row>
    <row r="3660" spans="1:8">
      <c r="A3660" s="80">
        <v>37377</v>
      </c>
      <c r="B3660" s="79" t="s">
        <v>85</v>
      </c>
      <c r="C3660" s="79" t="s">
        <v>72</v>
      </c>
      <c r="D3660" s="85">
        <v>229817.46110000001</v>
      </c>
      <c r="E3660" s="85">
        <v>-22981.74611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4IF-ELPO/SJ</v>
      </c>
    </row>
    <row r="3661" spans="1:8">
      <c r="A3661" s="80">
        <v>37377</v>
      </c>
      <c r="B3661" s="79" t="s">
        <v>85</v>
      </c>
      <c r="C3661" s="79" t="s">
        <v>92</v>
      </c>
      <c r="D3661" s="85">
        <v>-459634.92229999998</v>
      </c>
      <c r="E3661" s="85">
        <v>45963.492230000003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4IF-NTHWST/CANBR</v>
      </c>
    </row>
    <row r="3662" spans="1:8">
      <c r="A3662" s="80">
        <v>37377</v>
      </c>
      <c r="B3662" s="79" t="s">
        <v>85</v>
      </c>
      <c r="C3662" s="79" t="s">
        <v>67</v>
      </c>
      <c r="D3662" s="85">
        <v>-766058.20389999996</v>
      </c>
      <c r="E3662" s="85">
        <v>76605.820389999993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4IF-NWPL_ROCKY_M</v>
      </c>
    </row>
    <row r="3663" spans="1:8">
      <c r="A3663" s="80">
        <v>37377</v>
      </c>
      <c r="B3663" s="79" t="s">
        <v>85</v>
      </c>
      <c r="C3663" s="79" t="s">
        <v>68</v>
      </c>
      <c r="D3663" s="85">
        <v>-459634.92229999998</v>
      </c>
      <c r="E3663" s="85">
        <v>4596.3492230000002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4NGI-MALIN</v>
      </c>
    </row>
    <row r="3664" spans="1:8">
      <c r="A3664" s="80">
        <v>37377</v>
      </c>
      <c r="B3664" s="79" t="s">
        <v>85</v>
      </c>
      <c r="C3664" s="79" t="s">
        <v>74</v>
      </c>
      <c r="D3664" s="85">
        <v>306423.28149999998</v>
      </c>
      <c r="E3664" s="85">
        <v>0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4NGI-PGE/CG</v>
      </c>
    </row>
    <row r="3665" spans="1:8">
      <c r="A3665" s="80">
        <v>37377</v>
      </c>
      <c r="B3665" s="79" t="s">
        <v>85</v>
      </c>
      <c r="C3665" s="79" t="s">
        <v>46</v>
      </c>
      <c r="D3665" s="85">
        <v>-306423.28159999999</v>
      </c>
      <c r="E3665" s="85">
        <v>30642.328160000001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4NGI-SOCAL</v>
      </c>
    </row>
    <row r="3666" spans="1:8">
      <c r="A3666" s="80">
        <v>37408</v>
      </c>
      <c r="B3666" s="79" t="s">
        <v>85</v>
      </c>
      <c r="C3666" s="79" t="s">
        <v>89</v>
      </c>
      <c r="D3666" s="85">
        <v>-147986.89050000001</v>
      </c>
      <c r="E3666" s="85">
        <v>14798.689050000001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4IF-ELPO/PERMIAN</v>
      </c>
    </row>
    <row r="3667" spans="1:8">
      <c r="A3667" s="80">
        <v>37408</v>
      </c>
      <c r="B3667" s="79" t="s">
        <v>85</v>
      </c>
      <c r="C3667" s="79" t="s">
        <v>72</v>
      </c>
      <c r="D3667" s="85">
        <v>221980.3357</v>
      </c>
      <c r="E3667" s="85">
        <v>-22198.03357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4IF-ELPO/SJ</v>
      </c>
    </row>
    <row r="3668" spans="1:8">
      <c r="A3668" s="80">
        <v>37408</v>
      </c>
      <c r="B3668" s="79" t="s">
        <v>85</v>
      </c>
      <c r="C3668" s="79" t="s">
        <v>92</v>
      </c>
      <c r="D3668" s="85">
        <v>-443960.6715</v>
      </c>
      <c r="E3668" s="85">
        <v>44396.067150000003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4IF-NTHWST/CANBR</v>
      </c>
    </row>
    <row r="3669" spans="1:8">
      <c r="A3669" s="80">
        <v>37408</v>
      </c>
      <c r="B3669" s="79" t="s">
        <v>85</v>
      </c>
      <c r="C3669" s="79" t="s">
        <v>67</v>
      </c>
      <c r="D3669" s="85">
        <v>-739934.45250000001</v>
      </c>
      <c r="E3669" s="85">
        <v>73993.445250000004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4IF-NWPL_ROCKY_M</v>
      </c>
    </row>
    <row r="3670" spans="1:8">
      <c r="A3670" s="80">
        <v>37408</v>
      </c>
      <c r="B3670" s="79" t="s">
        <v>85</v>
      </c>
      <c r="C3670" s="79" t="s">
        <v>68</v>
      </c>
      <c r="D3670" s="85">
        <v>-443960.6715</v>
      </c>
      <c r="E3670" s="85">
        <v>4439.6067149999999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4NGI-MALIN</v>
      </c>
    </row>
    <row r="3671" spans="1:8">
      <c r="A3671" s="80">
        <v>37408</v>
      </c>
      <c r="B3671" s="79" t="s">
        <v>85</v>
      </c>
      <c r="C3671" s="79" t="s">
        <v>74</v>
      </c>
      <c r="D3671" s="85">
        <v>295973.78100000002</v>
      </c>
      <c r="E3671" s="85">
        <v>0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4NGI-PGE/CG</v>
      </c>
    </row>
    <row r="3672" spans="1:8">
      <c r="A3672" s="80">
        <v>37408</v>
      </c>
      <c r="B3672" s="79" t="s">
        <v>85</v>
      </c>
      <c r="C3672" s="79" t="s">
        <v>46</v>
      </c>
      <c r="D3672" s="85">
        <v>-295973.78100000002</v>
      </c>
      <c r="E3672" s="85">
        <v>29597.378100000002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4NGI-SOCAL</v>
      </c>
    </row>
    <row r="3673" spans="1:8">
      <c r="A3673" s="80">
        <v>37438</v>
      </c>
      <c r="B3673" s="79" t="s">
        <v>85</v>
      </c>
      <c r="C3673" s="79" t="s">
        <v>89</v>
      </c>
      <c r="D3673" s="85">
        <v>-152627.07810000001</v>
      </c>
      <c r="E3673" s="85">
        <v>15262.70781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4IF-ELPO/PERMIAN</v>
      </c>
    </row>
    <row r="3674" spans="1:8">
      <c r="A3674" s="80">
        <v>37438</v>
      </c>
      <c r="B3674" s="79" t="s">
        <v>85</v>
      </c>
      <c r="C3674" s="79" t="s">
        <v>72</v>
      </c>
      <c r="D3674" s="85">
        <v>228940.61720000001</v>
      </c>
      <c r="E3674" s="85">
        <v>-22894.061720000002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4IF-ELPO/SJ</v>
      </c>
    </row>
    <row r="3675" spans="1:8">
      <c r="A3675" s="80">
        <v>37438</v>
      </c>
      <c r="B3675" s="79" t="s">
        <v>85</v>
      </c>
      <c r="C3675" s="79" t="s">
        <v>92</v>
      </c>
      <c r="D3675" s="85">
        <v>-457881.23430000001</v>
      </c>
      <c r="E3675" s="85">
        <v>45788.12343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4IF-NTHWST/CANBR</v>
      </c>
    </row>
    <row r="3676" spans="1:8">
      <c r="A3676" s="80">
        <v>37438</v>
      </c>
      <c r="B3676" s="79" t="s">
        <v>85</v>
      </c>
      <c r="C3676" s="79" t="s">
        <v>67</v>
      </c>
      <c r="D3676" s="85">
        <v>-763135.39049999998</v>
      </c>
      <c r="E3676" s="85">
        <v>76313.539050000007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4IF-NWPL_ROCKY_M</v>
      </c>
    </row>
    <row r="3677" spans="1:8">
      <c r="A3677" s="80">
        <v>37438</v>
      </c>
      <c r="B3677" s="79" t="s">
        <v>85</v>
      </c>
      <c r="C3677" s="79" t="s">
        <v>68</v>
      </c>
      <c r="D3677" s="85">
        <v>-457881.23430000001</v>
      </c>
      <c r="E3677" s="85">
        <v>4578.8123429999996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37438</v>
      </c>
      <c r="B3678" s="79" t="s">
        <v>85</v>
      </c>
      <c r="C3678" s="79" t="s">
        <v>74</v>
      </c>
      <c r="D3678" s="85">
        <v>305254.15620000003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37438</v>
      </c>
      <c r="B3679" s="79" t="s">
        <v>85</v>
      </c>
      <c r="C3679" s="79" t="s">
        <v>46</v>
      </c>
      <c r="D3679" s="85">
        <v>-305254.15620000003</v>
      </c>
      <c r="E3679" s="85">
        <v>30525.41562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4NGI-SOCAL</v>
      </c>
    </row>
    <row r="3680" spans="1:8">
      <c r="A3680" s="80">
        <v>37469</v>
      </c>
      <c r="B3680" s="79" t="s">
        <v>85</v>
      </c>
      <c r="C3680" s="79" t="s">
        <v>89</v>
      </c>
      <c r="D3680" s="85">
        <v>-152302.58619999999</v>
      </c>
      <c r="E3680" s="85">
        <v>0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4IF-ELPO/PERMIAN</v>
      </c>
    </row>
    <row r="3681" spans="1:8">
      <c r="A3681" s="80">
        <v>37469</v>
      </c>
      <c r="B3681" s="79" t="s">
        <v>85</v>
      </c>
      <c r="C3681" s="79" t="s">
        <v>72</v>
      </c>
      <c r="D3681" s="85">
        <v>228453.8793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4IF-ELPO/SJ</v>
      </c>
    </row>
    <row r="3682" spans="1:8">
      <c r="A3682" s="80">
        <v>37469</v>
      </c>
      <c r="B3682" s="79" t="s">
        <v>85</v>
      </c>
      <c r="C3682" s="79" t="s">
        <v>92</v>
      </c>
      <c r="D3682" s="85">
        <v>-456907.75880000001</v>
      </c>
      <c r="E3682" s="85">
        <v>45690.775880000001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4IF-NTHWST/CANBR</v>
      </c>
    </row>
    <row r="3683" spans="1:8">
      <c r="A3683" s="80">
        <v>37469</v>
      </c>
      <c r="B3683" s="79" t="s">
        <v>85</v>
      </c>
      <c r="C3683" s="79" t="s">
        <v>67</v>
      </c>
      <c r="D3683" s="85">
        <v>-761512.93130000005</v>
      </c>
      <c r="E3683" s="85">
        <v>76151.293130000005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4IF-NWPL_ROCKY_M</v>
      </c>
    </row>
    <row r="3684" spans="1:8">
      <c r="A3684" s="80">
        <v>37469</v>
      </c>
      <c r="B3684" s="79" t="s">
        <v>85</v>
      </c>
      <c r="C3684" s="79" t="s">
        <v>68</v>
      </c>
      <c r="D3684" s="85">
        <v>-456907.75880000001</v>
      </c>
      <c r="E3684" s="85">
        <v>4569.0775880000001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4NGI-MALIN</v>
      </c>
    </row>
    <row r="3685" spans="1:8">
      <c r="A3685" s="80">
        <v>37469</v>
      </c>
      <c r="B3685" s="79" t="s">
        <v>85</v>
      </c>
      <c r="C3685" s="79" t="s">
        <v>74</v>
      </c>
      <c r="D3685" s="85">
        <v>304605.17249999999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4NGI-PGE/CG</v>
      </c>
    </row>
    <row r="3686" spans="1:8">
      <c r="A3686" s="80">
        <v>37469</v>
      </c>
      <c r="B3686" s="79" t="s">
        <v>85</v>
      </c>
      <c r="C3686" s="79" t="s">
        <v>46</v>
      </c>
      <c r="D3686" s="85">
        <v>-304605.17259999999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37500</v>
      </c>
      <c r="B3687" s="79" t="s">
        <v>85</v>
      </c>
      <c r="C3687" s="79" t="s">
        <v>89</v>
      </c>
      <c r="D3687" s="85">
        <v>-147069.4865</v>
      </c>
      <c r="E3687" s="85">
        <v>14706.94865</v>
      </c>
      <c r="F3687" s="210">
        <f t="shared" si="171"/>
        <v>4</v>
      </c>
      <c r="G3687" s="79" t="str">
        <f t="shared" si="172"/>
        <v>D</v>
      </c>
      <c r="H3687" s="79" t="str">
        <f t="shared" si="173"/>
        <v>4IF-ELPO/PERMIAN</v>
      </c>
    </row>
    <row r="3688" spans="1:8">
      <c r="A3688" s="80">
        <v>37500</v>
      </c>
      <c r="B3688" s="79" t="s">
        <v>85</v>
      </c>
      <c r="C3688" s="79" t="s">
        <v>72</v>
      </c>
      <c r="D3688" s="85">
        <v>220604.2298</v>
      </c>
      <c r="E3688" s="85">
        <v>-22060.422979999999</v>
      </c>
      <c r="F3688" s="210">
        <f t="shared" si="171"/>
        <v>4</v>
      </c>
      <c r="G3688" s="79" t="str">
        <f t="shared" si="172"/>
        <v>D</v>
      </c>
      <c r="H3688" s="79" t="str">
        <f t="shared" si="173"/>
        <v>4IF-ELPO/SJ</v>
      </c>
    </row>
    <row r="3689" spans="1:8">
      <c r="A3689" s="80">
        <v>37500</v>
      </c>
      <c r="B3689" s="79" t="s">
        <v>85</v>
      </c>
      <c r="C3689" s="79" t="s">
        <v>92</v>
      </c>
      <c r="D3689" s="85">
        <v>-441208.4595</v>
      </c>
      <c r="E3689" s="85">
        <v>44120.845950000003</v>
      </c>
      <c r="F3689" s="210">
        <f t="shared" si="171"/>
        <v>4</v>
      </c>
      <c r="G3689" s="79" t="str">
        <f t="shared" si="172"/>
        <v>D</v>
      </c>
      <c r="H3689" s="79" t="str">
        <f t="shared" si="173"/>
        <v>4IF-NTHWST/CANBR</v>
      </c>
    </row>
    <row r="3690" spans="1:8">
      <c r="A3690" s="80">
        <v>37500</v>
      </c>
      <c r="B3690" s="79" t="s">
        <v>85</v>
      </c>
      <c r="C3690" s="79" t="s">
        <v>67</v>
      </c>
      <c r="D3690" s="85">
        <v>-735347.43259999994</v>
      </c>
      <c r="E3690" s="85">
        <v>73534.743260000003</v>
      </c>
      <c r="F3690" s="210">
        <f t="shared" si="171"/>
        <v>4</v>
      </c>
      <c r="G3690" s="79" t="str">
        <f t="shared" si="172"/>
        <v>D</v>
      </c>
      <c r="H3690" s="79" t="str">
        <f t="shared" si="173"/>
        <v>4IF-NWPL_ROCKY_M</v>
      </c>
    </row>
    <row r="3691" spans="1:8">
      <c r="A3691" s="80">
        <v>37500</v>
      </c>
      <c r="B3691" s="79" t="s">
        <v>85</v>
      </c>
      <c r="C3691" s="79" t="s">
        <v>68</v>
      </c>
      <c r="D3691" s="85">
        <v>-441208.4595</v>
      </c>
      <c r="E3691" s="85">
        <v>4412.0845950000003</v>
      </c>
      <c r="F3691" s="210">
        <f t="shared" si="171"/>
        <v>4</v>
      </c>
      <c r="G3691" s="79" t="str">
        <f t="shared" si="172"/>
        <v>D</v>
      </c>
      <c r="H3691" s="79" t="str">
        <f t="shared" si="173"/>
        <v>4NGI-MALIN</v>
      </c>
    </row>
    <row r="3692" spans="1:8">
      <c r="A3692" s="80">
        <v>37500</v>
      </c>
      <c r="B3692" s="79" t="s">
        <v>85</v>
      </c>
      <c r="C3692" s="79" t="s">
        <v>74</v>
      </c>
      <c r="D3692" s="85">
        <v>294138.973</v>
      </c>
      <c r="E3692" s="85">
        <v>0</v>
      </c>
      <c r="F3692" s="210">
        <f t="shared" si="171"/>
        <v>4</v>
      </c>
      <c r="G3692" s="79" t="str">
        <f t="shared" si="172"/>
        <v>D</v>
      </c>
      <c r="H3692" s="79" t="str">
        <f t="shared" si="173"/>
        <v>4NGI-PGE/CG</v>
      </c>
    </row>
    <row r="3693" spans="1:8">
      <c r="A3693" s="80">
        <v>37500</v>
      </c>
      <c r="B3693" s="79" t="s">
        <v>85</v>
      </c>
      <c r="C3693" s="79" t="s">
        <v>46</v>
      </c>
      <c r="D3693" s="85">
        <v>-294138.973</v>
      </c>
      <c r="E3693" s="85">
        <v>29413.897300000001</v>
      </c>
      <c r="F3693" s="210">
        <f t="shared" si="171"/>
        <v>4</v>
      </c>
      <c r="G3693" s="79" t="str">
        <f t="shared" si="172"/>
        <v>D</v>
      </c>
      <c r="H3693" s="79" t="str">
        <f t="shared" si="173"/>
        <v>4NGI-SOCAL</v>
      </c>
    </row>
    <row r="3694" spans="1:8">
      <c r="A3694" s="80">
        <v>37530</v>
      </c>
      <c r="B3694" s="79" t="s">
        <v>85</v>
      </c>
      <c r="C3694" s="79" t="s">
        <v>89</v>
      </c>
      <c r="D3694" s="85">
        <v>-151635.72</v>
      </c>
      <c r="E3694" s="85">
        <v>0</v>
      </c>
      <c r="F3694" s="210">
        <f t="shared" si="171"/>
        <v>4</v>
      </c>
      <c r="G3694" s="79" t="str">
        <f t="shared" si="172"/>
        <v>D</v>
      </c>
      <c r="H3694" s="79" t="str">
        <f t="shared" si="173"/>
        <v>4IF-ELPO/PERMIAN</v>
      </c>
    </row>
    <row r="3695" spans="1:8">
      <c r="A3695" s="80">
        <v>37530</v>
      </c>
      <c r="B3695" s="79" t="s">
        <v>85</v>
      </c>
      <c r="C3695" s="79" t="s">
        <v>72</v>
      </c>
      <c r="D3695" s="85">
        <v>227453.58</v>
      </c>
      <c r="E3695" s="85">
        <v>0</v>
      </c>
      <c r="F3695" s="210">
        <f t="shared" si="171"/>
        <v>4</v>
      </c>
      <c r="G3695" s="79" t="str">
        <f t="shared" si="172"/>
        <v>D</v>
      </c>
      <c r="H3695" s="79" t="str">
        <f t="shared" si="173"/>
        <v>4IF-ELPO/SJ</v>
      </c>
    </row>
    <row r="3696" spans="1:8">
      <c r="A3696" s="80">
        <v>37530</v>
      </c>
      <c r="B3696" s="79" t="s">
        <v>85</v>
      </c>
      <c r="C3696" s="79" t="s">
        <v>92</v>
      </c>
      <c r="D3696" s="85">
        <v>-454907.15980000002</v>
      </c>
      <c r="E3696" s="85">
        <v>45490.715980000001</v>
      </c>
      <c r="F3696" s="210">
        <f t="shared" si="171"/>
        <v>4</v>
      </c>
      <c r="G3696" s="79" t="str">
        <f t="shared" si="172"/>
        <v>D</v>
      </c>
      <c r="H3696" s="79" t="str">
        <f t="shared" si="173"/>
        <v>4IF-NTHWST/CANBR</v>
      </c>
    </row>
    <row r="3697" spans="1:8">
      <c r="A3697" s="80">
        <v>37530</v>
      </c>
      <c r="B3697" s="79" t="s">
        <v>85</v>
      </c>
      <c r="C3697" s="79" t="s">
        <v>67</v>
      </c>
      <c r="D3697" s="85">
        <v>-758178.59959999996</v>
      </c>
      <c r="E3697" s="85">
        <v>75817.859960000002</v>
      </c>
      <c r="F3697" s="210">
        <f t="shared" si="171"/>
        <v>4</v>
      </c>
      <c r="G3697" s="79" t="str">
        <f t="shared" si="172"/>
        <v>D</v>
      </c>
      <c r="H3697" s="79" t="str">
        <f t="shared" si="173"/>
        <v>4IF-NWPL_ROCKY_M</v>
      </c>
    </row>
    <row r="3698" spans="1:8">
      <c r="A3698" s="80">
        <v>37530</v>
      </c>
      <c r="B3698" s="79" t="s">
        <v>85</v>
      </c>
      <c r="C3698" s="79" t="s">
        <v>68</v>
      </c>
      <c r="D3698" s="85">
        <v>-454907.15980000002</v>
      </c>
      <c r="E3698" s="85">
        <v>4549.0715980000004</v>
      </c>
      <c r="F3698" s="210">
        <f t="shared" si="171"/>
        <v>4</v>
      </c>
      <c r="G3698" s="79" t="str">
        <f t="shared" si="172"/>
        <v>D</v>
      </c>
      <c r="H3698" s="79" t="str">
        <f t="shared" si="173"/>
        <v>4NGI-MALIN</v>
      </c>
    </row>
    <row r="3699" spans="1:8">
      <c r="A3699" s="80">
        <v>37530</v>
      </c>
      <c r="B3699" s="79" t="s">
        <v>85</v>
      </c>
      <c r="C3699" s="79" t="s">
        <v>74</v>
      </c>
      <c r="D3699" s="85">
        <v>303271.4399</v>
      </c>
      <c r="E3699" s="85">
        <v>0</v>
      </c>
      <c r="F3699" s="210">
        <f t="shared" si="171"/>
        <v>4</v>
      </c>
      <c r="G3699" s="79" t="str">
        <f t="shared" si="172"/>
        <v>D</v>
      </c>
      <c r="H3699" s="79" t="str">
        <f t="shared" si="173"/>
        <v>4NGI-PGE/CG</v>
      </c>
    </row>
    <row r="3700" spans="1:8">
      <c r="A3700" s="80">
        <v>37530</v>
      </c>
      <c r="B3700" s="79" t="s">
        <v>85</v>
      </c>
      <c r="C3700" s="79" t="s">
        <v>46</v>
      </c>
      <c r="D3700" s="85">
        <v>-303271.43979999999</v>
      </c>
      <c r="E3700" s="85">
        <v>0</v>
      </c>
      <c r="F3700" s="210">
        <f t="shared" si="171"/>
        <v>4</v>
      </c>
      <c r="G3700" s="79" t="str">
        <f t="shared" si="172"/>
        <v>D</v>
      </c>
      <c r="H3700" s="79" t="str">
        <f t="shared" si="173"/>
        <v>4NGI-SOCAL</v>
      </c>
    </row>
    <row r="3701" spans="1:8">
      <c r="A3701" s="80">
        <v>37561</v>
      </c>
      <c r="B3701" s="79" t="s">
        <v>85</v>
      </c>
      <c r="C3701" s="79" t="s">
        <v>72</v>
      </c>
      <c r="D3701" s="85">
        <v>-292771.07299999997</v>
      </c>
      <c r="E3701" s="85">
        <v>29277.1073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5IF-ELPO/SJ</v>
      </c>
    </row>
    <row r="3702" spans="1:8">
      <c r="A3702" s="80">
        <v>37561</v>
      </c>
      <c r="B3702" s="79" t="s">
        <v>85</v>
      </c>
      <c r="C3702" s="79" t="s">
        <v>67</v>
      </c>
      <c r="D3702" s="85">
        <v>1E-4</v>
      </c>
      <c r="E3702" s="85">
        <v>-9.9999999999999991E-6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5IF-NWPL_ROCKY_M</v>
      </c>
    </row>
    <row r="3703" spans="1:8">
      <c r="A3703" s="80">
        <v>37591</v>
      </c>
      <c r="B3703" s="79" t="s">
        <v>85</v>
      </c>
      <c r="C3703" s="79" t="s">
        <v>72</v>
      </c>
      <c r="D3703" s="85">
        <v>-301792.77559999999</v>
      </c>
      <c r="E3703" s="85">
        <v>30179.277559999999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5IF-ELPO/SJ</v>
      </c>
    </row>
    <row r="3704" spans="1:8">
      <c r="A3704" s="80">
        <v>37591</v>
      </c>
      <c r="B3704" s="79" t="s">
        <v>85</v>
      </c>
      <c r="C3704" s="79" t="s">
        <v>67</v>
      </c>
      <c r="D3704" s="85">
        <v>-2.0000000000000001E-4</v>
      </c>
      <c r="E3704" s="85">
        <v>1.9999999999999998E-5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5IF-NWPL_ROCKY_M</v>
      </c>
    </row>
    <row r="3705" spans="1:8">
      <c r="A3705" s="80">
        <v>37622</v>
      </c>
      <c r="B3705" s="79" t="s">
        <v>85</v>
      </c>
      <c r="C3705" s="79" t="s">
        <v>67</v>
      </c>
      <c r="D3705" s="85">
        <v>1E-4</v>
      </c>
      <c r="E3705" s="85">
        <v>-9.9999999999999991E-6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5IF-NWPL_ROCKY_M</v>
      </c>
    </row>
    <row r="3706" spans="1:8">
      <c r="A3706" s="80">
        <v>37653</v>
      </c>
      <c r="B3706" s="79" t="s">
        <v>85</v>
      </c>
      <c r="C3706" s="79" t="s">
        <v>67</v>
      </c>
      <c r="D3706" s="85">
        <v>0</v>
      </c>
      <c r="E3706" s="85">
        <v>0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5IF-NWPL_ROCKY_M</v>
      </c>
    </row>
    <row r="3707" spans="1:8">
      <c r="A3707" s="80">
        <v>37681</v>
      </c>
      <c r="B3707" s="79" t="s">
        <v>85</v>
      </c>
      <c r="C3707" s="79" t="s">
        <v>67</v>
      </c>
      <c r="D3707" s="85">
        <v>0</v>
      </c>
      <c r="E3707" s="85">
        <v>0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5IF-NWPL_ROCKY_M</v>
      </c>
    </row>
    <row r="3708" spans="1:8">
      <c r="A3708" s="80">
        <v>37712</v>
      </c>
      <c r="B3708" s="79" t="s">
        <v>85</v>
      </c>
      <c r="C3708" s="79" t="s">
        <v>72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6IF-ELPO/SJ</v>
      </c>
    </row>
    <row r="3709" spans="1:8">
      <c r="A3709" s="80">
        <v>37742</v>
      </c>
      <c r="B3709" s="79" t="s">
        <v>85</v>
      </c>
      <c r="C3709" s="79" t="s">
        <v>72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6IF-ELPO/SJ</v>
      </c>
    </row>
    <row r="3710" spans="1:8">
      <c r="A3710" s="80">
        <v>37773</v>
      </c>
      <c r="B3710" s="79" t="s">
        <v>85</v>
      </c>
      <c r="C3710" s="79" t="s">
        <v>72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6IF-ELPO/SJ</v>
      </c>
    </row>
    <row r="3711" spans="1:8">
      <c r="A3711" s="80">
        <v>37803</v>
      </c>
      <c r="B3711" s="79" t="s">
        <v>85</v>
      </c>
      <c r="C3711" s="79" t="s">
        <v>72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6IF-ELPO/SJ</v>
      </c>
    </row>
    <row r="3712" spans="1:8">
      <c r="A3712" s="80">
        <v>37834</v>
      </c>
      <c r="B3712" s="79" t="s">
        <v>85</v>
      </c>
      <c r="C3712" s="79" t="s">
        <v>72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6IF-ELPO/SJ</v>
      </c>
    </row>
    <row r="3713" spans="1:8">
      <c r="A3713" s="80">
        <v>37865</v>
      </c>
      <c r="B3713" s="79" t="s">
        <v>85</v>
      </c>
      <c r="C3713" s="79" t="s">
        <v>72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6IF-ELPO/SJ</v>
      </c>
    </row>
    <row r="3714" spans="1:8">
      <c r="A3714" s="80">
        <v>37895</v>
      </c>
      <c r="B3714" s="79" t="s">
        <v>85</v>
      </c>
      <c r="C3714" s="79" t="s">
        <v>72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6IF-ELPO/SJ</v>
      </c>
    </row>
    <row r="3715" spans="1:8">
      <c r="A3715" s="80">
        <v>37190</v>
      </c>
      <c r="B3715" s="79" t="s">
        <v>163</v>
      </c>
      <c r="C3715" s="79" t="s">
        <v>120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1GDP-CAL BORDER</v>
      </c>
    </row>
    <row r="3716" spans="1:8">
      <c r="A3716" s="80">
        <v>37190</v>
      </c>
      <c r="B3716" s="79" t="s">
        <v>163</v>
      </c>
      <c r="C3716" s="79" t="s">
        <v>130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1GDP-ELPO/PERM2</v>
      </c>
    </row>
    <row r="3717" spans="1:8">
      <c r="A3717" s="80">
        <v>37190</v>
      </c>
      <c r="B3717" s="79" t="s">
        <v>163</v>
      </c>
      <c r="C3717" s="79" t="s">
        <v>134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1GDP-ELPO/SANJUA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0</v>
      </c>
      <c r="E3718" s="85">
        <v>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1GDP-HEHUB</v>
      </c>
    </row>
    <row r="3719" spans="1:8">
      <c r="A3719" s="80">
        <v>37190</v>
      </c>
      <c r="B3719" s="79" t="s">
        <v>163</v>
      </c>
      <c r="C3719" s="79" t="s">
        <v>124</v>
      </c>
      <c r="D3719" s="85">
        <v>0</v>
      </c>
      <c r="E3719" s="85">
        <v>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1GDP-KERN/OPAL</v>
      </c>
    </row>
    <row r="3720" spans="1:8">
      <c r="A3720" s="80">
        <v>37191</v>
      </c>
      <c r="B3720" s="79" t="s">
        <v>163</v>
      </c>
      <c r="C3720" s="79" t="s">
        <v>120</v>
      </c>
      <c r="D3720" s="85">
        <v>-8000</v>
      </c>
      <c r="E3720" s="85">
        <v>-8000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1GDP-CAL BORDER</v>
      </c>
    </row>
    <row r="3721" spans="1:8">
      <c r="A3721" s="80">
        <v>37191</v>
      </c>
      <c r="B3721" s="79" t="s">
        <v>163</v>
      </c>
      <c r="C3721" s="79" t="s">
        <v>130</v>
      </c>
      <c r="D3721" s="85">
        <v>25000</v>
      </c>
      <c r="E3721" s="85">
        <v>25000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1GDP-ELPO/PERM2</v>
      </c>
    </row>
    <row r="3722" spans="1:8">
      <c r="A3722" s="80">
        <v>37191</v>
      </c>
      <c r="B3722" s="79" t="s">
        <v>163</v>
      </c>
      <c r="C3722" s="79" t="s">
        <v>134</v>
      </c>
      <c r="D3722" s="85">
        <v>10000</v>
      </c>
      <c r="E3722" s="85">
        <v>10000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1GDP-ELPO/SANJUA</v>
      </c>
    </row>
    <row r="3723" spans="1:8">
      <c r="A3723" s="80">
        <v>37191</v>
      </c>
      <c r="B3723" s="79" t="s">
        <v>163</v>
      </c>
      <c r="C3723" s="79" t="s">
        <v>170</v>
      </c>
      <c r="D3723" s="85">
        <v>-30000</v>
      </c>
      <c r="E3723" s="85">
        <v>-30000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1GDP-HEHUB</v>
      </c>
    </row>
    <row r="3724" spans="1:8">
      <c r="A3724" s="80">
        <v>37191</v>
      </c>
      <c r="B3724" s="79" t="s">
        <v>163</v>
      </c>
      <c r="C3724" s="79" t="s">
        <v>124</v>
      </c>
      <c r="D3724" s="85">
        <v>5000</v>
      </c>
      <c r="E3724" s="85">
        <v>5000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1GDP-KERN/OPAL</v>
      </c>
    </row>
    <row r="3725" spans="1:8">
      <c r="A3725" s="80">
        <v>37192</v>
      </c>
      <c r="B3725" s="79" t="s">
        <v>163</v>
      </c>
      <c r="C3725" s="79" t="s">
        <v>120</v>
      </c>
      <c r="D3725" s="85">
        <v>-8000</v>
      </c>
      <c r="E3725" s="85">
        <v>-8000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1GDP-CAL BORDER</v>
      </c>
    </row>
    <row r="3726" spans="1:8">
      <c r="A3726" s="80">
        <v>37192</v>
      </c>
      <c r="B3726" s="79" t="s">
        <v>163</v>
      </c>
      <c r="C3726" s="79" t="s">
        <v>130</v>
      </c>
      <c r="D3726" s="85">
        <v>25000</v>
      </c>
      <c r="E3726" s="85">
        <v>25000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1GDP-ELPO/PERM2</v>
      </c>
    </row>
    <row r="3727" spans="1:8">
      <c r="A3727" s="80">
        <v>37192</v>
      </c>
      <c r="B3727" s="79" t="s">
        <v>163</v>
      </c>
      <c r="C3727" s="79" t="s">
        <v>134</v>
      </c>
      <c r="D3727" s="85">
        <v>10000</v>
      </c>
      <c r="E3727" s="85">
        <v>10000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37192</v>
      </c>
      <c r="B3728" s="79" t="s">
        <v>163</v>
      </c>
      <c r="C3728" s="79" t="s">
        <v>170</v>
      </c>
      <c r="D3728" s="85">
        <v>-30000</v>
      </c>
      <c r="E3728" s="85">
        <v>-30000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37192</v>
      </c>
      <c r="B3729" s="79" t="s">
        <v>163</v>
      </c>
      <c r="C3729" s="79" t="s">
        <v>124</v>
      </c>
      <c r="D3729" s="85">
        <v>5000</v>
      </c>
      <c r="E3729" s="85">
        <v>5000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37193</v>
      </c>
      <c r="B3730" s="79" t="s">
        <v>163</v>
      </c>
      <c r="C3730" s="79" t="s">
        <v>120</v>
      </c>
      <c r="D3730" s="85">
        <v>-8000</v>
      </c>
      <c r="E3730" s="85">
        <v>-8000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1GDP-CAL BORDER</v>
      </c>
    </row>
    <row r="3731" spans="1:8">
      <c r="A3731" s="80">
        <v>37193</v>
      </c>
      <c r="B3731" s="79" t="s">
        <v>163</v>
      </c>
      <c r="C3731" s="79" t="s">
        <v>130</v>
      </c>
      <c r="D3731" s="85">
        <v>25000</v>
      </c>
      <c r="E3731" s="85">
        <v>25000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1GDP-ELPO/PERM2</v>
      </c>
    </row>
    <row r="3732" spans="1:8">
      <c r="A3732" s="80">
        <v>37193</v>
      </c>
      <c r="B3732" s="79" t="s">
        <v>163</v>
      </c>
      <c r="C3732" s="79" t="s">
        <v>134</v>
      </c>
      <c r="D3732" s="85">
        <v>10000</v>
      </c>
      <c r="E3732" s="85">
        <v>10000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1GDP-ELPO/SANJUA</v>
      </c>
    </row>
    <row r="3733" spans="1:8">
      <c r="A3733" s="80">
        <v>37193</v>
      </c>
      <c r="B3733" s="79" t="s">
        <v>163</v>
      </c>
      <c r="C3733" s="79" t="s">
        <v>170</v>
      </c>
      <c r="D3733" s="85">
        <v>-30000</v>
      </c>
      <c r="E3733" s="85">
        <v>-30000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1GDP-HEHUB</v>
      </c>
    </row>
    <row r="3734" spans="1:8">
      <c r="A3734" s="80">
        <v>37193</v>
      </c>
      <c r="B3734" s="79" t="s">
        <v>163</v>
      </c>
      <c r="C3734" s="79" t="s">
        <v>124</v>
      </c>
      <c r="D3734" s="85">
        <v>5000</v>
      </c>
      <c r="E3734" s="85">
        <v>5000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1GDP-KERN/OPAL</v>
      </c>
    </row>
    <row r="3735" spans="1:8">
      <c r="A3735" s="80">
        <v>37194</v>
      </c>
      <c r="B3735" s="79" t="s">
        <v>163</v>
      </c>
      <c r="C3735" s="79" t="s">
        <v>120</v>
      </c>
      <c r="D3735" s="85">
        <v>-8000</v>
      </c>
      <c r="E3735" s="85">
        <v>-8000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1GDP-CAL BORDER</v>
      </c>
    </row>
    <row r="3736" spans="1:8">
      <c r="A3736" s="80">
        <v>37194</v>
      </c>
      <c r="B3736" s="79" t="s">
        <v>163</v>
      </c>
      <c r="C3736" s="79" t="s">
        <v>130</v>
      </c>
      <c r="D3736" s="85">
        <v>25000</v>
      </c>
      <c r="E3736" s="85">
        <v>25000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1GDP-ELPO/PERM2</v>
      </c>
    </row>
    <row r="3737" spans="1:8">
      <c r="A3737" s="80">
        <v>37194</v>
      </c>
      <c r="B3737" s="79" t="s">
        <v>163</v>
      </c>
      <c r="C3737" s="79" t="s">
        <v>134</v>
      </c>
      <c r="D3737" s="85">
        <v>10000</v>
      </c>
      <c r="E3737" s="85">
        <v>10000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1GDP-ELPO/SANJUA</v>
      </c>
    </row>
    <row r="3738" spans="1:8">
      <c r="A3738" s="80">
        <v>37194</v>
      </c>
      <c r="B3738" s="79" t="s">
        <v>163</v>
      </c>
      <c r="C3738" s="79" t="s">
        <v>170</v>
      </c>
      <c r="D3738" s="85">
        <v>-30000</v>
      </c>
      <c r="E3738" s="85">
        <v>-30000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1GDP-HEHUB</v>
      </c>
    </row>
    <row r="3739" spans="1:8">
      <c r="A3739" s="80">
        <v>37194</v>
      </c>
      <c r="B3739" s="79" t="s">
        <v>163</v>
      </c>
      <c r="C3739" s="79" t="s">
        <v>124</v>
      </c>
      <c r="D3739" s="85">
        <v>5000</v>
      </c>
      <c r="E3739" s="85">
        <v>5000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1GDP-KERN/OPAL</v>
      </c>
    </row>
    <row r="3740" spans="1:8">
      <c r="A3740" s="80">
        <v>37195</v>
      </c>
      <c r="B3740" s="79" t="s">
        <v>163</v>
      </c>
      <c r="C3740" s="79" t="s">
        <v>120</v>
      </c>
      <c r="D3740" s="85">
        <v>-8000</v>
      </c>
      <c r="E3740" s="85">
        <v>-8000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1GDP-CAL BORDER</v>
      </c>
    </row>
    <row r="3741" spans="1:8">
      <c r="A3741" s="80">
        <v>37195</v>
      </c>
      <c r="B3741" s="79" t="s">
        <v>163</v>
      </c>
      <c r="C3741" s="79" t="s">
        <v>130</v>
      </c>
      <c r="D3741" s="85">
        <v>25000</v>
      </c>
      <c r="E3741" s="85">
        <v>25000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1GDP-ELPO/PERM2</v>
      </c>
    </row>
    <row r="3742" spans="1:8">
      <c r="A3742" s="80">
        <v>37195</v>
      </c>
      <c r="B3742" s="79" t="s">
        <v>163</v>
      </c>
      <c r="C3742" s="79" t="s">
        <v>134</v>
      </c>
      <c r="D3742" s="85">
        <v>10000</v>
      </c>
      <c r="E3742" s="85">
        <v>10000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1GDP-ELPO/SANJUA</v>
      </c>
    </row>
    <row r="3743" spans="1:8">
      <c r="A3743" s="80">
        <v>37195</v>
      </c>
      <c r="B3743" s="79" t="s">
        <v>163</v>
      </c>
      <c r="C3743" s="79" t="s">
        <v>170</v>
      </c>
      <c r="D3743" s="85">
        <v>-30000</v>
      </c>
      <c r="E3743" s="85">
        <v>-30000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1GDP-HEHUB</v>
      </c>
    </row>
    <row r="3744" spans="1:8">
      <c r="A3744" s="80">
        <v>37195</v>
      </c>
      <c r="B3744" s="79" t="s">
        <v>163</v>
      </c>
      <c r="C3744" s="79" t="s">
        <v>124</v>
      </c>
      <c r="D3744" s="85">
        <v>5000</v>
      </c>
      <c r="E3744" s="85">
        <v>5000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1GDP-KERN/OPAL</v>
      </c>
    </row>
    <row r="3745" spans="1:8">
      <c r="A3745" s="80">
        <v>37196</v>
      </c>
      <c r="B3745" s="79" t="s">
        <v>154</v>
      </c>
      <c r="C3745" s="79" t="s">
        <v>46</v>
      </c>
      <c r="D3745" s="85">
        <v>-1.62598E-21</v>
      </c>
      <c r="E3745" s="85">
        <v>1.62598E-22</v>
      </c>
      <c r="F3745" s="210">
        <f t="shared" si="174"/>
        <v>2</v>
      </c>
      <c r="G3745" s="79" t="str">
        <f t="shared" si="175"/>
        <v>DO</v>
      </c>
      <c r="H3745" s="79" t="str">
        <f t="shared" si="176"/>
        <v>2NGI-SOCAL</v>
      </c>
    </row>
    <row r="3746" spans="1:8">
      <c r="A3746" s="80">
        <v>37226</v>
      </c>
      <c r="B3746" s="79" t="s">
        <v>154</v>
      </c>
      <c r="C3746" s="79" t="s">
        <v>46</v>
      </c>
      <c r="D3746" s="85">
        <v>-0.189179942157575</v>
      </c>
      <c r="E3746" s="85">
        <v>1.8917994215757499E-2</v>
      </c>
      <c r="F3746" s="210">
        <f t="shared" si="174"/>
        <v>3</v>
      </c>
      <c r="G3746" s="79" t="str">
        <f t="shared" si="175"/>
        <v>DO</v>
      </c>
      <c r="H3746" s="79" t="str">
        <f t="shared" si="176"/>
        <v>3NGI-SOCAL</v>
      </c>
    </row>
    <row r="3747" spans="1:8">
      <c r="A3747" s="80">
        <v>37257</v>
      </c>
      <c r="B3747" s="79" t="s">
        <v>154</v>
      </c>
      <c r="C3747" s="79" t="s">
        <v>46</v>
      </c>
      <c r="D3747" s="85">
        <v>-106.296444463596</v>
      </c>
      <c r="E3747" s="85">
        <v>10.629644446359599</v>
      </c>
      <c r="F3747" s="210">
        <f t="shared" si="174"/>
        <v>3</v>
      </c>
      <c r="G3747" s="79" t="str">
        <f t="shared" si="175"/>
        <v>DO</v>
      </c>
      <c r="H3747" s="79" t="str">
        <f t="shared" si="176"/>
        <v>3NGI-SOCAL</v>
      </c>
    </row>
    <row r="3748" spans="1:8">
      <c r="A3748" s="80">
        <v>37288</v>
      </c>
      <c r="B3748" s="79" t="s">
        <v>154</v>
      </c>
      <c r="C3748" s="79" t="s">
        <v>46</v>
      </c>
      <c r="D3748" s="85">
        <v>-483.74561607792003</v>
      </c>
      <c r="E3748" s="85">
        <v>48.374561607792003</v>
      </c>
      <c r="F3748" s="210">
        <f t="shared" si="174"/>
        <v>3</v>
      </c>
      <c r="G3748" s="79" t="str">
        <f t="shared" si="175"/>
        <v>DO</v>
      </c>
      <c r="H3748" s="79" t="str">
        <f t="shared" si="176"/>
        <v>3NGI-SOCAL</v>
      </c>
    </row>
    <row r="3749" spans="1:8">
      <c r="A3749" s="80">
        <v>37316</v>
      </c>
      <c r="B3749" s="79" t="s">
        <v>154</v>
      </c>
      <c r="C3749" s="79" t="s">
        <v>46</v>
      </c>
      <c r="D3749" s="85">
        <v>-612.38139364834706</v>
      </c>
      <c r="E3749" s="85">
        <v>61.238139364834694</v>
      </c>
      <c r="F3749" s="210">
        <f t="shared" si="174"/>
        <v>3</v>
      </c>
      <c r="G3749" s="79" t="str">
        <f t="shared" si="175"/>
        <v>DO</v>
      </c>
      <c r="H3749" s="79" t="str">
        <f t="shared" si="176"/>
        <v>3NGI-SOCAL</v>
      </c>
    </row>
    <row r="3750" spans="1:8">
      <c r="A3750" s="80">
        <v>37165</v>
      </c>
      <c r="B3750" s="79" t="s">
        <v>151</v>
      </c>
      <c r="C3750" s="79" t="s">
        <v>72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D</v>
      </c>
      <c r="H3750" s="79" t="str">
        <f t="shared" si="176"/>
        <v>1IF-ELPO/SJ</v>
      </c>
    </row>
    <row r="3751" spans="1:8">
      <c r="A3751" s="80">
        <v>37165</v>
      </c>
      <c r="B3751" s="79" t="s">
        <v>151</v>
      </c>
      <c r="C3751" s="79" t="s">
        <v>73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D</v>
      </c>
      <c r="H3751" s="79" t="str">
        <f t="shared" si="176"/>
        <v>1IF-WAHA-TX</v>
      </c>
    </row>
    <row r="3752" spans="1:8">
      <c r="A3752" s="80">
        <v>37196</v>
      </c>
      <c r="B3752" s="79" t="s">
        <v>151</v>
      </c>
      <c r="C3752" s="79" t="s">
        <v>72</v>
      </c>
      <c r="D3752" s="85">
        <v>216092.81080000001</v>
      </c>
      <c r="E3752" s="85">
        <v>-21609.281080000001</v>
      </c>
      <c r="F3752" s="210">
        <f t="shared" si="174"/>
        <v>2</v>
      </c>
      <c r="G3752" s="79" t="str">
        <f t="shared" si="175"/>
        <v>D</v>
      </c>
      <c r="H3752" s="79" t="str">
        <f t="shared" si="176"/>
        <v>2IF-ELPO/SJ</v>
      </c>
    </row>
    <row r="3753" spans="1:8">
      <c r="A3753" s="80">
        <v>37196</v>
      </c>
      <c r="B3753" s="79" t="s">
        <v>151</v>
      </c>
      <c r="C3753" s="79" t="s">
        <v>73</v>
      </c>
      <c r="D3753" s="85">
        <v>-233284.28330000001</v>
      </c>
      <c r="E3753" s="85">
        <v>46656.856659999998</v>
      </c>
      <c r="F3753" s="210">
        <f t="shared" si="174"/>
        <v>2</v>
      </c>
      <c r="G3753" s="79" t="str">
        <f t="shared" si="175"/>
        <v>D</v>
      </c>
      <c r="H3753" s="79" t="str">
        <f t="shared" si="176"/>
        <v>2IF-WAHA-TX</v>
      </c>
    </row>
    <row r="3754" spans="1:8">
      <c r="A3754" s="80">
        <v>37226</v>
      </c>
      <c r="B3754" s="79" t="s">
        <v>151</v>
      </c>
      <c r="C3754" s="79" t="s">
        <v>72</v>
      </c>
      <c r="D3754" s="85">
        <v>206192.95180000001</v>
      </c>
      <c r="E3754" s="85">
        <v>-20619.295180000001</v>
      </c>
      <c r="F3754" s="210">
        <f t="shared" si="174"/>
        <v>3</v>
      </c>
      <c r="G3754" s="79" t="str">
        <f t="shared" si="175"/>
        <v>D</v>
      </c>
      <c r="H3754" s="79" t="str">
        <f t="shared" si="176"/>
        <v>3IF-ELPO/SJ</v>
      </c>
    </row>
    <row r="3755" spans="1:8">
      <c r="A3755" s="80">
        <v>37226</v>
      </c>
      <c r="B3755" s="79" t="s">
        <v>151</v>
      </c>
      <c r="C3755" s="79" t="s">
        <v>73</v>
      </c>
      <c r="D3755" s="85">
        <v>-204497.12210000001</v>
      </c>
      <c r="E3755" s="85">
        <v>40899.424420000003</v>
      </c>
      <c r="F3755" s="210">
        <f t="shared" si="174"/>
        <v>3</v>
      </c>
      <c r="G3755" s="79" t="str">
        <f t="shared" si="175"/>
        <v>D</v>
      </c>
      <c r="H3755" s="79" t="str">
        <f t="shared" si="176"/>
        <v>3IF-WAHA-TX</v>
      </c>
    </row>
    <row r="3756" spans="1:8">
      <c r="A3756" s="80">
        <v>37257</v>
      </c>
      <c r="B3756" s="79" t="s">
        <v>151</v>
      </c>
      <c r="C3756" s="79" t="s">
        <v>72</v>
      </c>
      <c r="D3756" s="85">
        <v>187174.9284</v>
      </c>
      <c r="E3756" s="85">
        <v>-18717.492839999999</v>
      </c>
      <c r="F3756" s="210">
        <f t="shared" si="174"/>
        <v>3</v>
      </c>
      <c r="G3756" s="79" t="str">
        <f t="shared" si="175"/>
        <v>D</v>
      </c>
      <c r="H3756" s="79" t="str">
        <f t="shared" si="176"/>
        <v>3IF-ELPO/SJ</v>
      </c>
    </row>
    <row r="3757" spans="1:8">
      <c r="A3757" s="80">
        <v>37257</v>
      </c>
      <c r="B3757" s="79" t="s">
        <v>151</v>
      </c>
      <c r="C3757" s="79" t="s">
        <v>73</v>
      </c>
      <c r="D3757" s="85">
        <v>-189464.83429999999</v>
      </c>
      <c r="E3757" s="85">
        <v>37892.96686</v>
      </c>
      <c r="F3757" s="210">
        <f t="shared" si="174"/>
        <v>3</v>
      </c>
      <c r="G3757" s="79" t="str">
        <f t="shared" si="175"/>
        <v>D</v>
      </c>
      <c r="H3757" s="79" t="str">
        <f t="shared" si="176"/>
        <v>3IF-WAHA-TX</v>
      </c>
    </row>
    <row r="3758" spans="1:8">
      <c r="A3758" s="80">
        <v>37288</v>
      </c>
      <c r="B3758" s="79" t="s">
        <v>151</v>
      </c>
      <c r="C3758" s="79" t="s">
        <v>72</v>
      </c>
      <c r="D3758" s="85">
        <v>171209.94990000001</v>
      </c>
      <c r="E3758" s="85">
        <v>-17120.994989999999</v>
      </c>
      <c r="F3758" s="210">
        <f t="shared" si="174"/>
        <v>3</v>
      </c>
      <c r="G3758" s="79" t="str">
        <f t="shared" si="175"/>
        <v>D</v>
      </c>
      <c r="H3758" s="79" t="str">
        <f t="shared" si="176"/>
        <v>3IF-ELPO/SJ</v>
      </c>
    </row>
    <row r="3759" spans="1:8">
      <c r="A3759" s="80">
        <v>37288</v>
      </c>
      <c r="B3759" s="79" t="s">
        <v>151</v>
      </c>
      <c r="C3759" s="79" t="s">
        <v>73</v>
      </c>
      <c r="D3759" s="85">
        <v>-169222.60279999999</v>
      </c>
      <c r="E3759" s="85">
        <v>33844.520559999997</v>
      </c>
      <c r="F3759" s="210">
        <f t="shared" si="174"/>
        <v>3</v>
      </c>
      <c r="G3759" s="79" t="str">
        <f t="shared" si="175"/>
        <v>D</v>
      </c>
      <c r="H3759" s="79" t="str">
        <f t="shared" si="176"/>
        <v>3IF-WAHA-TX</v>
      </c>
    </row>
    <row r="3760" spans="1:8">
      <c r="A3760" s="80">
        <v>37316</v>
      </c>
      <c r="B3760" s="79" t="s">
        <v>151</v>
      </c>
      <c r="C3760" s="79" t="s">
        <v>72</v>
      </c>
      <c r="D3760" s="85">
        <v>179068.7444</v>
      </c>
      <c r="E3760" s="85">
        <v>-17906.87444</v>
      </c>
      <c r="F3760" s="210">
        <f t="shared" si="174"/>
        <v>3</v>
      </c>
      <c r="G3760" s="79" t="str">
        <f t="shared" si="175"/>
        <v>D</v>
      </c>
      <c r="H3760" s="79" t="str">
        <f t="shared" si="176"/>
        <v>3IF-ELPO/SJ</v>
      </c>
    </row>
    <row r="3761" spans="1:8">
      <c r="A3761" s="80">
        <v>37316</v>
      </c>
      <c r="B3761" s="79" t="s">
        <v>151</v>
      </c>
      <c r="C3761" s="79" t="s">
        <v>73</v>
      </c>
      <c r="D3761" s="85">
        <v>-179068.7444</v>
      </c>
      <c r="E3761" s="85">
        <v>35813.748879999999</v>
      </c>
      <c r="F3761" s="210">
        <f t="shared" si="174"/>
        <v>3</v>
      </c>
      <c r="G3761" s="79" t="str">
        <f t="shared" si="175"/>
        <v>D</v>
      </c>
      <c r="H3761" s="79" t="str">
        <f t="shared" si="176"/>
        <v>3IF-WAHA-TX</v>
      </c>
    </row>
    <row r="3762" spans="1:8">
      <c r="A3762" s="80">
        <v>37347</v>
      </c>
      <c r="B3762" s="79" t="s">
        <v>151</v>
      </c>
      <c r="C3762" s="79" t="s">
        <v>72</v>
      </c>
      <c r="D3762" s="85">
        <v>194988.0295</v>
      </c>
      <c r="E3762" s="85">
        <v>-19498.802950000001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4IF-ELPO/SJ</v>
      </c>
    </row>
    <row r="3763" spans="1:8">
      <c r="A3763" s="80">
        <v>37347</v>
      </c>
      <c r="B3763" s="79" t="s">
        <v>151</v>
      </c>
      <c r="C3763" s="79" t="s">
        <v>73</v>
      </c>
      <c r="D3763" s="85">
        <v>-197661.81150000001</v>
      </c>
      <c r="E3763" s="85">
        <v>39532.362300000001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4IF-WAHA-TX</v>
      </c>
    </row>
    <row r="3764" spans="1:8">
      <c r="A3764" s="80">
        <v>37377</v>
      </c>
      <c r="B3764" s="79" t="s">
        <v>151</v>
      </c>
      <c r="C3764" s="79" t="s">
        <v>72</v>
      </c>
      <c r="D3764" s="85">
        <v>239998.6219</v>
      </c>
      <c r="E3764" s="85">
        <v>-23999.86219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37377</v>
      </c>
      <c r="B3765" s="79" t="s">
        <v>151</v>
      </c>
      <c r="C3765" s="79" t="s">
        <v>73</v>
      </c>
      <c r="D3765" s="85">
        <v>-247708.62700000001</v>
      </c>
      <c r="E3765" s="85">
        <v>49541.725400000003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4IF-WAHA-TX</v>
      </c>
    </row>
    <row r="3766" spans="1:8">
      <c r="A3766" s="80">
        <v>37408</v>
      </c>
      <c r="B3766" s="79" t="s">
        <v>151</v>
      </c>
      <c r="C3766" s="79" t="s">
        <v>72</v>
      </c>
      <c r="D3766" s="85">
        <v>229872.9699</v>
      </c>
      <c r="E3766" s="85">
        <v>-22987.296989999999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4IF-ELPO/SJ</v>
      </c>
    </row>
    <row r="3767" spans="1:8">
      <c r="A3767" s="80">
        <v>37408</v>
      </c>
      <c r="B3767" s="79" t="s">
        <v>151</v>
      </c>
      <c r="C3767" s="79" t="s">
        <v>73</v>
      </c>
      <c r="D3767" s="85">
        <v>-240626.6839</v>
      </c>
      <c r="E3767" s="85">
        <v>48125.336779999998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4IF-WAHA-TX</v>
      </c>
    </row>
    <row r="3768" spans="1:8">
      <c r="A3768" s="80">
        <v>37438</v>
      </c>
      <c r="B3768" s="79" t="s">
        <v>151</v>
      </c>
      <c r="C3768" s="79" t="s">
        <v>72</v>
      </c>
      <c r="D3768" s="85">
        <v>237408.9583</v>
      </c>
      <c r="E3768" s="85">
        <v>-23740.895830000001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4IF-ELPO/SJ</v>
      </c>
    </row>
    <row r="3769" spans="1:8">
      <c r="A3769" s="80">
        <v>37438</v>
      </c>
      <c r="B3769" s="79" t="s">
        <v>151</v>
      </c>
      <c r="C3769" s="79" t="s">
        <v>73</v>
      </c>
      <c r="D3769" s="85">
        <v>-244695.6704</v>
      </c>
      <c r="E3769" s="85">
        <v>48939.134080000003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4IF-WAHA-TX</v>
      </c>
    </row>
    <row r="3770" spans="1:8">
      <c r="A3770" s="80">
        <v>37196</v>
      </c>
      <c r="B3770" s="79" t="s">
        <v>155</v>
      </c>
      <c r="C3770" s="79" t="s">
        <v>46</v>
      </c>
      <c r="D3770" s="85">
        <v>-1.2695E-24</v>
      </c>
      <c r="E3770" s="85">
        <v>1.2695000000000001E-25</v>
      </c>
      <c r="F3770" s="210">
        <f t="shared" si="174"/>
        <v>2</v>
      </c>
      <c r="G3770" s="79" t="str">
        <f t="shared" si="175"/>
        <v>DO</v>
      </c>
      <c r="H3770" s="79" t="str">
        <f t="shared" si="176"/>
        <v>2NGI-SOCAL</v>
      </c>
    </row>
    <row r="3771" spans="1:8">
      <c r="A3771" s="80">
        <v>37226</v>
      </c>
      <c r="B3771" s="79" t="s">
        <v>155</v>
      </c>
      <c r="C3771" s="79" t="s">
        <v>46</v>
      </c>
      <c r="D3771" s="85">
        <v>-2.6002200726239801E-2</v>
      </c>
      <c r="E3771" s="85">
        <v>2.6002200726239805E-3</v>
      </c>
      <c r="F3771" s="210">
        <f t="shared" si="174"/>
        <v>3</v>
      </c>
      <c r="G3771" s="79" t="str">
        <f t="shared" si="175"/>
        <v>DO</v>
      </c>
      <c r="H3771" s="79" t="str">
        <f t="shared" si="176"/>
        <v>3NGI-SOCAL</v>
      </c>
    </row>
    <row r="3772" spans="1:8">
      <c r="A3772" s="80">
        <v>37257</v>
      </c>
      <c r="B3772" s="79" t="s">
        <v>155</v>
      </c>
      <c r="C3772" s="79" t="s">
        <v>46</v>
      </c>
      <c r="D3772" s="85">
        <v>-29.709893156997897</v>
      </c>
      <c r="E3772" s="85">
        <v>2.9709893156997897</v>
      </c>
      <c r="F3772" s="210">
        <f t="shared" si="174"/>
        <v>3</v>
      </c>
      <c r="G3772" s="79" t="str">
        <f t="shared" si="175"/>
        <v>DO</v>
      </c>
      <c r="H3772" s="79" t="str">
        <f t="shared" si="176"/>
        <v>3NGI-SOCAL</v>
      </c>
    </row>
    <row r="3773" spans="1:8">
      <c r="A3773" s="80">
        <v>37288</v>
      </c>
      <c r="B3773" s="79" t="s">
        <v>155</v>
      </c>
      <c r="C3773" s="79" t="s">
        <v>46</v>
      </c>
      <c r="D3773" s="85">
        <v>-194.65953931077701</v>
      </c>
      <c r="E3773" s="85">
        <v>19.465953931077699</v>
      </c>
      <c r="F3773" s="210">
        <f t="shared" si="174"/>
        <v>3</v>
      </c>
      <c r="G3773" s="79" t="str">
        <f t="shared" si="175"/>
        <v>DO</v>
      </c>
      <c r="H3773" s="79" t="str">
        <f t="shared" si="176"/>
        <v>3NGI-SOCAL</v>
      </c>
    </row>
    <row r="3774" spans="1:8">
      <c r="A3774" s="80">
        <v>37316</v>
      </c>
      <c r="B3774" s="79" t="s">
        <v>155</v>
      </c>
      <c r="C3774" s="79" t="s">
        <v>46</v>
      </c>
      <c r="D3774" s="85">
        <v>-211.17775602998401</v>
      </c>
      <c r="E3774" s="85">
        <v>21.1177756029984</v>
      </c>
      <c r="F3774" s="210">
        <f t="shared" si="174"/>
        <v>3</v>
      </c>
      <c r="G3774" s="79" t="str">
        <f t="shared" si="175"/>
        <v>DO</v>
      </c>
      <c r="H3774" s="79" t="str">
        <f t="shared" si="176"/>
        <v>3NGI-SOCAL</v>
      </c>
    </row>
    <row r="3775" spans="1:8">
      <c r="A3775" s="80">
        <v>37191</v>
      </c>
      <c r="B3775" s="79" t="s">
        <v>183</v>
      </c>
      <c r="C3775" s="79" t="s">
        <v>100</v>
      </c>
      <c r="D3775" s="85">
        <v>289.36380000000003</v>
      </c>
      <c r="E3775" s="85">
        <v>289.36380000000003</v>
      </c>
      <c r="F3775" s="210">
        <f t="shared" si="174"/>
        <v>1</v>
      </c>
      <c r="G3775" s="79" t="str">
        <f t="shared" si="175"/>
        <v>PHY</v>
      </c>
      <c r="H3775" s="79" t="str">
        <f t="shared" si="176"/>
        <v>1DJ/BASIN/CIG</v>
      </c>
    </row>
    <row r="3776" spans="1:8">
      <c r="A3776" s="80">
        <v>37191</v>
      </c>
      <c r="B3776" s="79" t="s">
        <v>183</v>
      </c>
      <c r="C3776" s="79" t="s">
        <v>97</v>
      </c>
      <c r="D3776" s="85">
        <v>-2409.7018000000003</v>
      </c>
      <c r="E3776" s="85">
        <v>-2409.7018000000003</v>
      </c>
      <c r="F3776" s="210">
        <f t="shared" si="174"/>
        <v>1</v>
      </c>
      <c r="G3776" s="79" t="str">
        <f t="shared" si="175"/>
        <v>PHY</v>
      </c>
      <c r="H3776" s="79" t="str">
        <f t="shared" si="176"/>
        <v>1DJ/BASIN/PSCO</v>
      </c>
    </row>
    <row r="3777" spans="1:8">
      <c r="A3777" s="80">
        <v>37191</v>
      </c>
      <c r="B3777" s="79" t="s">
        <v>183</v>
      </c>
      <c r="C3777" s="79" t="s">
        <v>88</v>
      </c>
      <c r="D3777" s="85">
        <v>-24073.0736</v>
      </c>
      <c r="E3777" s="85">
        <v>-24073.0736</v>
      </c>
      <c r="F3777" s="210">
        <f t="shared" si="174"/>
        <v>1</v>
      </c>
      <c r="G3777" s="79" t="str">
        <f t="shared" si="175"/>
        <v>PHY</v>
      </c>
      <c r="H3777" s="79" t="str">
        <f t="shared" si="176"/>
        <v>1IF-CIG/RKYMTN</v>
      </c>
    </row>
    <row r="3778" spans="1:8">
      <c r="A3778" s="80">
        <v>37191</v>
      </c>
      <c r="B3778" s="79" t="s">
        <v>183</v>
      </c>
      <c r="C3778" s="79" t="s">
        <v>105</v>
      </c>
      <c r="D3778" s="85">
        <v>-17112.376899999999</v>
      </c>
      <c r="E3778" s="85">
        <v>-17112.376899999999</v>
      </c>
      <c r="F3778" s="210">
        <f t="shared" si="174"/>
        <v>1</v>
      </c>
      <c r="G3778" s="79" t="str">
        <f t="shared" si="175"/>
        <v>PHY</v>
      </c>
      <c r="H3778" s="79" t="str">
        <f t="shared" si="176"/>
        <v>1IF-CIG/ROCKPORT</v>
      </c>
    </row>
    <row r="3779" spans="1:8">
      <c r="A3779" s="80">
        <v>37191</v>
      </c>
      <c r="B3779" s="79" t="s">
        <v>183</v>
      </c>
      <c r="C3779" s="79" t="s">
        <v>101</v>
      </c>
      <c r="D3779" s="85">
        <v>-31430.8966</v>
      </c>
      <c r="E3779" s="85">
        <v>-31430.8966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PHY</v>
      </c>
      <c r="H3779" s="79" t="str">
        <f t="shared" ref="H3779:H3842" si="179">$F3779&amp;$C3779</f>
        <v>1IF-CIG/WIC</v>
      </c>
    </row>
    <row r="3780" spans="1:8">
      <c r="A3780" s="80">
        <v>37191</v>
      </c>
      <c r="B3780" s="79" t="s">
        <v>183</v>
      </c>
      <c r="C3780" s="79" t="s">
        <v>108</v>
      </c>
      <c r="D3780" s="85">
        <v>-19390.3685</v>
      </c>
      <c r="E3780" s="85">
        <v>-19390.3685</v>
      </c>
      <c r="F3780" s="210">
        <f t="shared" si="177"/>
        <v>1</v>
      </c>
      <c r="G3780" s="79" t="str">
        <f t="shared" si="178"/>
        <v>PHY</v>
      </c>
      <c r="H3780" s="79" t="str">
        <f t="shared" si="179"/>
        <v>1IF-NGPL/OK-NW</v>
      </c>
    </row>
    <row r="3781" spans="1:8">
      <c r="A3781" s="80">
        <v>37191</v>
      </c>
      <c r="B3781" s="79" t="s">
        <v>183</v>
      </c>
      <c r="C3781" s="79" t="s">
        <v>186</v>
      </c>
      <c r="D3781" s="85">
        <v>-4702.6607000000004</v>
      </c>
      <c r="E3781" s="85">
        <v>-4702.6607000000004</v>
      </c>
      <c r="F3781" s="210">
        <f t="shared" si="177"/>
        <v>1</v>
      </c>
      <c r="G3781" s="79" t="str">
        <f t="shared" si="178"/>
        <v>PHY</v>
      </c>
      <c r="H3781" s="79" t="str">
        <f t="shared" si="179"/>
        <v>1IM-CIG/SOUTHERN</v>
      </c>
    </row>
    <row r="3782" spans="1:8">
      <c r="A3782" s="80">
        <v>37191</v>
      </c>
      <c r="B3782" s="79" t="s">
        <v>183</v>
      </c>
      <c r="C3782" s="79" t="s">
        <v>187</v>
      </c>
      <c r="D3782" s="85">
        <v>80845.2546</v>
      </c>
      <c r="E3782" s="85">
        <v>80845.2546</v>
      </c>
      <c r="F3782" s="210">
        <f t="shared" si="177"/>
        <v>1</v>
      </c>
      <c r="G3782" s="79" t="str">
        <f t="shared" si="178"/>
        <v>PHY</v>
      </c>
      <c r="H3782" s="79" t="str">
        <f t="shared" si="179"/>
        <v>1IM_FTULESSGATH</v>
      </c>
    </row>
    <row r="3783" spans="1:8">
      <c r="A3783" s="80">
        <v>37191</v>
      </c>
      <c r="B3783" s="79" t="s">
        <v>183</v>
      </c>
      <c r="C3783" s="79" t="s">
        <v>188</v>
      </c>
      <c r="D3783" s="85">
        <v>882.06080000000009</v>
      </c>
      <c r="E3783" s="85">
        <v>882.06080000000009</v>
      </c>
      <c r="F3783" s="210">
        <f t="shared" si="177"/>
        <v>1</v>
      </c>
      <c r="G3783" s="79" t="str">
        <f t="shared" si="178"/>
        <v>PHY</v>
      </c>
      <c r="H3783" s="79" t="str">
        <f t="shared" si="179"/>
        <v>1IM_WINDRIVER</v>
      </c>
    </row>
    <row r="3784" spans="1:8">
      <c r="A3784" s="80">
        <v>37192</v>
      </c>
      <c r="B3784" s="79" t="s">
        <v>183</v>
      </c>
      <c r="C3784" s="79" t="s">
        <v>100</v>
      </c>
      <c r="D3784" s="85">
        <v>289.36380000000003</v>
      </c>
      <c r="E3784" s="85">
        <v>289.36380000000003</v>
      </c>
      <c r="F3784" s="210">
        <f t="shared" si="177"/>
        <v>1</v>
      </c>
      <c r="G3784" s="79" t="str">
        <f t="shared" si="178"/>
        <v>PHY</v>
      </c>
      <c r="H3784" s="79" t="str">
        <f t="shared" si="179"/>
        <v>1DJ/BASIN/CIG</v>
      </c>
    </row>
    <row r="3785" spans="1:8">
      <c r="A3785" s="80">
        <v>37192</v>
      </c>
      <c r="B3785" s="79" t="s">
        <v>183</v>
      </c>
      <c r="C3785" s="79" t="s">
        <v>97</v>
      </c>
      <c r="D3785" s="85">
        <v>-2409.7018000000003</v>
      </c>
      <c r="E3785" s="85">
        <v>-2409.7018000000003</v>
      </c>
      <c r="F3785" s="210">
        <f t="shared" si="177"/>
        <v>1</v>
      </c>
      <c r="G3785" s="79" t="str">
        <f t="shared" si="178"/>
        <v>PHY</v>
      </c>
      <c r="H3785" s="79" t="str">
        <f t="shared" si="179"/>
        <v>1DJ/BASIN/PSCO</v>
      </c>
    </row>
    <row r="3786" spans="1:8">
      <c r="A3786" s="80">
        <v>37192</v>
      </c>
      <c r="B3786" s="79" t="s">
        <v>183</v>
      </c>
      <c r="C3786" s="79" t="s">
        <v>88</v>
      </c>
      <c r="D3786" s="85">
        <v>-24073.0736</v>
      </c>
      <c r="E3786" s="85">
        <v>-24073.0736</v>
      </c>
      <c r="F3786" s="210">
        <f t="shared" si="177"/>
        <v>1</v>
      </c>
      <c r="G3786" s="79" t="str">
        <f t="shared" si="178"/>
        <v>PHY</v>
      </c>
      <c r="H3786" s="79" t="str">
        <f t="shared" si="179"/>
        <v>1IF-CIG/RKYMTN</v>
      </c>
    </row>
    <row r="3787" spans="1:8">
      <c r="A3787" s="80">
        <v>37192</v>
      </c>
      <c r="B3787" s="79" t="s">
        <v>183</v>
      </c>
      <c r="C3787" s="79" t="s">
        <v>105</v>
      </c>
      <c r="D3787" s="85">
        <v>-17112.376899999999</v>
      </c>
      <c r="E3787" s="85">
        <v>-17112.376899999999</v>
      </c>
      <c r="F3787" s="210">
        <f t="shared" si="177"/>
        <v>1</v>
      </c>
      <c r="G3787" s="79" t="str">
        <f t="shared" si="178"/>
        <v>PHY</v>
      </c>
      <c r="H3787" s="79" t="str">
        <f t="shared" si="179"/>
        <v>1IF-CIG/ROCKPORT</v>
      </c>
    </row>
    <row r="3788" spans="1:8">
      <c r="A3788" s="80">
        <v>37192</v>
      </c>
      <c r="B3788" s="79" t="s">
        <v>183</v>
      </c>
      <c r="C3788" s="79" t="s">
        <v>101</v>
      </c>
      <c r="D3788" s="85">
        <v>-31430.8966</v>
      </c>
      <c r="E3788" s="85">
        <v>-31430.8966</v>
      </c>
      <c r="F3788" s="210">
        <f t="shared" si="177"/>
        <v>1</v>
      </c>
      <c r="G3788" s="79" t="str">
        <f t="shared" si="178"/>
        <v>PHY</v>
      </c>
      <c r="H3788" s="79" t="str">
        <f t="shared" si="179"/>
        <v>1IF-CIG/WIC</v>
      </c>
    </row>
    <row r="3789" spans="1:8">
      <c r="A3789" s="80">
        <v>37192</v>
      </c>
      <c r="B3789" s="79" t="s">
        <v>183</v>
      </c>
      <c r="C3789" s="79" t="s">
        <v>108</v>
      </c>
      <c r="D3789" s="85">
        <v>-19390.3685</v>
      </c>
      <c r="E3789" s="85">
        <v>-19390.3685</v>
      </c>
      <c r="F3789" s="210">
        <f t="shared" si="177"/>
        <v>1</v>
      </c>
      <c r="G3789" s="79" t="str">
        <f t="shared" si="178"/>
        <v>PHY</v>
      </c>
      <c r="H3789" s="79" t="str">
        <f t="shared" si="179"/>
        <v>1IF-NGPL/OK-NW</v>
      </c>
    </row>
    <row r="3790" spans="1:8">
      <c r="A3790" s="80">
        <v>37192</v>
      </c>
      <c r="B3790" s="79" t="s">
        <v>183</v>
      </c>
      <c r="C3790" s="79" t="s">
        <v>186</v>
      </c>
      <c r="D3790" s="85">
        <v>-4702.6607000000004</v>
      </c>
      <c r="E3790" s="85">
        <v>-4702.6607000000004</v>
      </c>
      <c r="F3790" s="210">
        <f t="shared" si="177"/>
        <v>1</v>
      </c>
      <c r="G3790" s="79" t="str">
        <f t="shared" si="178"/>
        <v>PHY</v>
      </c>
      <c r="H3790" s="79" t="str">
        <f t="shared" si="179"/>
        <v>1IM-CIG/SOUTHERN</v>
      </c>
    </row>
    <row r="3791" spans="1:8">
      <c r="A3791" s="80">
        <v>37192</v>
      </c>
      <c r="B3791" s="79" t="s">
        <v>183</v>
      </c>
      <c r="C3791" s="79" t="s">
        <v>187</v>
      </c>
      <c r="D3791" s="85">
        <v>80845.2546</v>
      </c>
      <c r="E3791" s="85">
        <v>80845.2546</v>
      </c>
      <c r="F3791" s="210">
        <f t="shared" si="177"/>
        <v>1</v>
      </c>
      <c r="G3791" s="79" t="str">
        <f t="shared" si="178"/>
        <v>PHY</v>
      </c>
      <c r="H3791" s="79" t="str">
        <f t="shared" si="179"/>
        <v>1IM_FTULESSGATH</v>
      </c>
    </row>
    <row r="3792" spans="1:8">
      <c r="A3792" s="80">
        <v>37192</v>
      </c>
      <c r="B3792" s="79" t="s">
        <v>183</v>
      </c>
      <c r="C3792" s="79" t="s">
        <v>188</v>
      </c>
      <c r="D3792" s="85">
        <v>882.06080000000009</v>
      </c>
      <c r="E3792" s="85">
        <v>882.06080000000009</v>
      </c>
      <c r="F3792" s="210">
        <f t="shared" si="177"/>
        <v>1</v>
      </c>
      <c r="G3792" s="79" t="str">
        <f t="shared" si="178"/>
        <v>PHY</v>
      </c>
      <c r="H3792" s="79" t="str">
        <f t="shared" si="179"/>
        <v>1IM_WINDRIVER</v>
      </c>
    </row>
    <row r="3793" spans="1:8">
      <c r="A3793" s="80">
        <v>37193</v>
      </c>
      <c r="B3793" s="79" t="s">
        <v>183</v>
      </c>
      <c r="C3793" s="79" t="s">
        <v>100</v>
      </c>
      <c r="D3793" s="85">
        <v>289.36380000000003</v>
      </c>
      <c r="E3793" s="85">
        <v>289.36380000000003</v>
      </c>
      <c r="F3793" s="210">
        <f t="shared" si="177"/>
        <v>1</v>
      </c>
      <c r="G3793" s="79" t="str">
        <f t="shared" si="178"/>
        <v>PHY</v>
      </c>
      <c r="H3793" s="79" t="str">
        <f t="shared" si="179"/>
        <v>1DJ/BASIN/CIG</v>
      </c>
    </row>
    <row r="3794" spans="1:8">
      <c r="A3794" s="80">
        <v>37193</v>
      </c>
      <c r="B3794" s="79" t="s">
        <v>183</v>
      </c>
      <c r="C3794" s="79" t="s">
        <v>97</v>
      </c>
      <c r="D3794" s="85">
        <v>-2409.7018000000003</v>
      </c>
      <c r="E3794" s="85">
        <v>-2409.7018000000003</v>
      </c>
      <c r="F3794" s="210">
        <f t="shared" si="177"/>
        <v>1</v>
      </c>
      <c r="G3794" s="79" t="str">
        <f t="shared" si="178"/>
        <v>PHY</v>
      </c>
      <c r="H3794" s="79" t="str">
        <f t="shared" si="179"/>
        <v>1DJ/BASIN/PSCO</v>
      </c>
    </row>
    <row r="3795" spans="1:8">
      <c r="A3795" s="80">
        <v>37193</v>
      </c>
      <c r="B3795" s="79" t="s">
        <v>183</v>
      </c>
      <c r="C3795" s="79" t="s">
        <v>88</v>
      </c>
      <c r="D3795" s="85">
        <v>-24073.0736</v>
      </c>
      <c r="E3795" s="85">
        <v>-24073.0736</v>
      </c>
      <c r="F3795" s="210">
        <f t="shared" si="177"/>
        <v>1</v>
      </c>
      <c r="G3795" s="79" t="str">
        <f t="shared" si="178"/>
        <v>PHY</v>
      </c>
      <c r="H3795" s="79" t="str">
        <f t="shared" si="179"/>
        <v>1IF-CIG/RKYMTN</v>
      </c>
    </row>
    <row r="3796" spans="1:8">
      <c r="A3796" s="80">
        <v>37193</v>
      </c>
      <c r="B3796" s="79" t="s">
        <v>183</v>
      </c>
      <c r="C3796" s="79" t="s">
        <v>105</v>
      </c>
      <c r="D3796" s="85">
        <v>-17112.376899999999</v>
      </c>
      <c r="E3796" s="85">
        <v>-17112.376899999999</v>
      </c>
      <c r="F3796" s="210">
        <f t="shared" si="177"/>
        <v>1</v>
      </c>
      <c r="G3796" s="79" t="str">
        <f t="shared" si="178"/>
        <v>PHY</v>
      </c>
      <c r="H3796" s="79" t="str">
        <f t="shared" si="179"/>
        <v>1IF-CIG/ROCKPORT</v>
      </c>
    </row>
    <row r="3797" spans="1:8">
      <c r="A3797" s="80">
        <v>37193</v>
      </c>
      <c r="B3797" s="79" t="s">
        <v>183</v>
      </c>
      <c r="C3797" s="79" t="s">
        <v>101</v>
      </c>
      <c r="D3797" s="85">
        <v>-31430.8966</v>
      </c>
      <c r="E3797" s="85">
        <v>-31430.8966</v>
      </c>
      <c r="F3797" s="210">
        <f t="shared" si="177"/>
        <v>1</v>
      </c>
      <c r="G3797" s="79" t="str">
        <f t="shared" si="178"/>
        <v>PHY</v>
      </c>
      <c r="H3797" s="79" t="str">
        <f t="shared" si="179"/>
        <v>1IF-CIG/WIC</v>
      </c>
    </row>
    <row r="3798" spans="1:8">
      <c r="A3798" s="80">
        <v>37193</v>
      </c>
      <c r="B3798" s="79" t="s">
        <v>183</v>
      </c>
      <c r="C3798" s="79" t="s">
        <v>108</v>
      </c>
      <c r="D3798" s="85">
        <v>-19390.3685</v>
      </c>
      <c r="E3798" s="85">
        <v>-19390.3685</v>
      </c>
      <c r="F3798" s="210">
        <f t="shared" si="177"/>
        <v>1</v>
      </c>
      <c r="G3798" s="79" t="str">
        <f t="shared" si="178"/>
        <v>PHY</v>
      </c>
      <c r="H3798" s="79" t="str">
        <f t="shared" si="179"/>
        <v>1IF-NGPL/OK-NW</v>
      </c>
    </row>
    <row r="3799" spans="1:8">
      <c r="A3799" s="80">
        <v>37193</v>
      </c>
      <c r="B3799" s="79" t="s">
        <v>183</v>
      </c>
      <c r="C3799" s="79" t="s">
        <v>186</v>
      </c>
      <c r="D3799" s="85">
        <v>-4702.6607000000004</v>
      </c>
      <c r="E3799" s="85">
        <v>-4702.6607000000004</v>
      </c>
      <c r="F3799" s="210">
        <f t="shared" si="177"/>
        <v>1</v>
      </c>
      <c r="G3799" s="79" t="str">
        <f t="shared" si="178"/>
        <v>PHY</v>
      </c>
      <c r="H3799" s="79" t="str">
        <f t="shared" si="179"/>
        <v>1IM-CIG/SOUTHERN</v>
      </c>
    </row>
    <row r="3800" spans="1:8">
      <c r="A3800" s="80">
        <v>37193</v>
      </c>
      <c r="B3800" s="79" t="s">
        <v>183</v>
      </c>
      <c r="C3800" s="79" t="s">
        <v>187</v>
      </c>
      <c r="D3800" s="85">
        <v>80845.2546</v>
      </c>
      <c r="E3800" s="85">
        <v>80845.2546</v>
      </c>
      <c r="F3800" s="210">
        <f t="shared" si="177"/>
        <v>1</v>
      </c>
      <c r="G3800" s="79" t="str">
        <f t="shared" si="178"/>
        <v>PHY</v>
      </c>
      <c r="H3800" s="79" t="str">
        <f t="shared" si="179"/>
        <v>1IM_FTULESSGATH</v>
      </c>
    </row>
    <row r="3801" spans="1:8">
      <c r="A3801" s="80">
        <v>37193</v>
      </c>
      <c r="B3801" s="79" t="s">
        <v>183</v>
      </c>
      <c r="C3801" s="79" t="s">
        <v>188</v>
      </c>
      <c r="D3801" s="85">
        <v>882.06080000000009</v>
      </c>
      <c r="E3801" s="85">
        <v>882.06080000000009</v>
      </c>
      <c r="F3801" s="210">
        <f t="shared" si="177"/>
        <v>1</v>
      </c>
      <c r="G3801" s="79" t="str">
        <f t="shared" si="178"/>
        <v>PHY</v>
      </c>
      <c r="H3801" s="79" t="str">
        <f t="shared" si="179"/>
        <v>1IM_WINDRIVER</v>
      </c>
    </row>
    <row r="3802" spans="1:8">
      <c r="A3802" s="80">
        <v>37194</v>
      </c>
      <c r="B3802" s="79" t="s">
        <v>183</v>
      </c>
      <c r="C3802" s="79" t="s">
        <v>100</v>
      </c>
      <c r="D3802" s="85">
        <v>289.36380000000003</v>
      </c>
      <c r="E3802" s="85">
        <v>289.36380000000003</v>
      </c>
      <c r="F3802" s="210">
        <f t="shared" si="177"/>
        <v>1</v>
      </c>
      <c r="G3802" s="79" t="str">
        <f t="shared" si="178"/>
        <v>PHY</v>
      </c>
      <c r="H3802" s="79" t="str">
        <f t="shared" si="179"/>
        <v>1DJ/BASIN/CIG</v>
      </c>
    </row>
    <row r="3803" spans="1:8">
      <c r="A3803" s="80">
        <v>37194</v>
      </c>
      <c r="B3803" s="79" t="s">
        <v>183</v>
      </c>
      <c r="C3803" s="79" t="s">
        <v>97</v>
      </c>
      <c r="D3803" s="85">
        <v>-2409.7018000000003</v>
      </c>
      <c r="E3803" s="85">
        <v>-2409.7018000000003</v>
      </c>
      <c r="F3803" s="210">
        <f t="shared" si="177"/>
        <v>1</v>
      </c>
      <c r="G3803" s="79" t="str">
        <f t="shared" si="178"/>
        <v>PHY</v>
      </c>
      <c r="H3803" s="79" t="str">
        <f t="shared" si="179"/>
        <v>1DJ/BASIN/PSCO</v>
      </c>
    </row>
    <row r="3804" spans="1:8">
      <c r="A3804" s="80">
        <v>37194</v>
      </c>
      <c r="B3804" s="79" t="s">
        <v>183</v>
      </c>
      <c r="C3804" s="79" t="s">
        <v>88</v>
      </c>
      <c r="D3804" s="85">
        <v>-24073.0736</v>
      </c>
      <c r="E3804" s="85">
        <v>-24073.0736</v>
      </c>
      <c r="F3804" s="210">
        <f t="shared" si="177"/>
        <v>1</v>
      </c>
      <c r="G3804" s="79" t="str">
        <f t="shared" si="178"/>
        <v>PHY</v>
      </c>
      <c r="H3804" s="79" t="str">
        <f t="shared" si="179"/>
        <v>1IF-CIG/RKYMTN</v>
      </c>
    </row>
    <row r="3805" spans="1:8">
      <c r="A3805" s="80">
        <v>37194</v>
      </c>
      <c r="B3805" s="79" t="s">
        <v>183</v>
      </c>
      <c r="C3805" s="79" t="s">
        <v>105</v>
      </c>
      <c r="D3805" s="85">
        <v>-17112.376899999999</v>
      </c>
      <c r="E3805" s="85">
        <v>-17112.376899999999</v>
      </c>
      <c r="F3805" s="210">
        <f t="shared" si="177"/>
        <v>1</v>
      </c>
      <c r="G3805" s="79" t="str">
        <f t="shared" si="178"/>
        <v>PHY</v>
      </c>
      <c r="H3805" s="79" t="str">
        <f t="shared" si="179"/>
        <v>1IF-CIG/ROCKPORT</v>
      </c>
    </row>
    <row r="3806" spans="1:8">
      <c r="A3806" s="80">
        <v>37194</v>
      </c>
      <c r="B3806" s="79" t="s">
        <v>183</v>
      </c>
      <c r="C3806" s="79" t="s">
        <v>101</v>
      </c>
      <c r="D3806" s="85">
        <v>-31430.8966</v>
      </c>
      <c r="E3806" s="85">
        <v>-31430.8966</v>
      </c>
      <c r="F3806" s="210">
        <f t="shared" si="177"/>
        <v>1</v>
      </c>
      <c r="G3806" s="79" t="str">
        <f t="shared" si="178"/>
        <v>PHY</v>
      </c>
      <c r="H3806" s="79" t="str">
        <f t="shared" si="179"/>
        <v>1IF-CIG/WIC</v>
      </c>
    </row>
    <row r="3807" spans="1:8">
      <c r="A3807" s="80">
        <v>37194</v>
      </c>
      <c r="B3807" s="79" t="s">
        <v>183</v>
      </c>
      <c r="C3807" s="79" t="s">
        <v>108</v>
      </c>
      <c r="D3807" s="85">
        <v>-19390.3685</v>
      </c>
      <c r="E3807" s="85">
        <v>-19390.3685</v>
      </c>
      <c r="F3807" s="210">
        <f t="shared" si="177"/>
        <v>1</v>
      </c>
      <c r="G3807" s="79" t="str">
        <f t="shared" si="178"/>
        <v>PHY</v>
      </c>
      <c r="H3807" s="79" t="str">
        <f t="shared" si="179"/>
        <v>1IF-NGPL/OK-NW</v>
      </c>
    </row>
    <row r="3808" spans="1:8">
      <c r="A3808" s="80">
        <v>37194</v>
      </c>
      <c r="B3808" s="79" t="s">
        <v>183</v>
      </c>
      <c r="C3808" s="79" t="s">
        <v>186</v>
      </c>
      <c r="D3808" s="85">
        <v>-4702.6607000000004</v>
      </c>
      <c r="E3808" s="85">
        <v>-4702.6607000000004</v>
      </c>
      <c r="F3808" s="210">
        <f t="shared" si="177"/>
        <v>1</v>
      </c>
      <c r="G3808" s="79" t="str">
        <f t="shared" si="178"/>
        <v>PHY</v>
      </c>
      <c r="H3808" s="79" t="str">
        <f t="shared" si="179"/>
        <v>1IM-CIG/SOUTHERN</v>
      </c>
    </row>
    <row r="3809" spans="1:8">
      <c r="A3809" s="80">
        <v>37194</v>
      </c>
      <c r="B3809" s="79" t="s">
        <v>183</v>
      </c>
      <c r="C3809" s="79" t="s">
        <v>187</v>
      </c>
      <c r="D3809" s="85">
        <v>80845.2546</v>
      </c>
      <c r="E3809" s="85">
        <v>80845.2546</v>
      </c>
      <c r="F3809" s="210">
        <f t="shared" si="177"/>
        <v>1</v>
      </c>
      <c r="G3809" s="79" t="str">
        <f t="shared" si="178"/>
        <v>PHY</v>
      </c>
      <c r="H3809" s="79" t="str">
        <f t="shared" si="179"/>
        <v>1IM_FTULESSGATH</v>
      </c>
    </row>
    <row r="3810" spans="1:8">
      <c r="A3810" s="80">
        <v>37194</v>
      </c>
      <c r="B3810" s="79" t="s">
        <v>183</v>
      </c>
      <c r="C3810" s="79" t="s">
        <v>188</v>
      </c>
      <c r="D3810" s="85">
        <v>882.06080000000009</v>
      </c>
      <c r="E3810" s="85">
        <v>882.06080000000009</v>
      </c>
      <c r="F3810" s="210">
        <f t="shared" si="177"/>
        <v>1</v>
      </c>
      <c r="G3810" s="79" t="str">
        <f t="shared" si="178"/>
        <v>PHY</v>
      </c>
      <c r="H3810" s="79" t="str">
        <f t="shared" si="179"/>
        <v>1IM_WINDRIVER</v>
      </c>
    </row>
    <row r="3811" spans="1:8">
      <c r="A3811" s="80">
        <v>37195</v>
      </c>
      <c r="B3811" s="79" t="s">
        <v>183</v>
      </c>
      <c r="C3811" s="79" t="s">
        <v>100</v>
      </c>
      <c r="D3811" s="85">
        <v>289.36380000000003</v>
      </c>
      <c r="E3811" s="85">
        <v>289.36380000000003</v>
      </c>
      <c r="F3811" s="210">
        <f t="shared" si="177"/>
        <v>1</v>
      </c>
      <c r="G3811" s="79" t="str">
        <f t="shared" si="178"/>
        <v>PHY</v>
      </c>
      <c r="H3811" s="79" t="str">
        <f t="shared" si="179"/>
        <v>1DJ/BASIN/CIG</v>
      </c>
    </row>
    <row r="3812" spans="1:8">
      <c r="A3812" s="80">
        <v>37195</v>
      </c>
      <c r="B3812" s="79" t="s">
        <v>183</v>
      </c>
      <c r="C3812" s="79" t="s">
        <v>97</v>
      </c>
      <c r="D3812" s="85">
        <v>-2409.7018000000003</v>
      </c>
      <c r="E3812" s="85">
        <v>-2409.7018000000003</v>
      </c>
      <c r="F3812" s="210">
        <f t="shared" si="177"/>
        <v>1</v>
      </c>
      <c r="G3812" s="79" t="str">
        <f t="shared" si="178"/>
        <v>PHY</v>
      </c>
      <c r="H3812" s="79" t="str">
        <f t="shared" si="179"/>
        <v>1DJ/BASIN/PSCO</v>
      </c>
    </row>
    <row r="3813" spans="1:8">
      <c r="A3813" s="80">
        <v>37195</v>
      </c>
      <c r="B3813" s="79" t="s">
        <v>183</v>
      </c>
      <c r="C3813" s="79" t="s">
        <v>88</v>
      </c>
      <c r="D3813" s="85">
        <v>-24073.0736</v>
      </c>
      <c r="E3813" s="85">
        <v>-24073.0736</v>
      </c>
      <c r="F3813" s="210">
        <f t="shared" si="177"/>
        <v>1</v>
      </c>
      <c r="G3813" s="79" t="str">
        <f t="shared" si="178"/>
        <v>PHY</v>
      </c>
      <c r="H3813" s="79" t="str">
        <f t="shared" si="179"/>
        <v>1IF-CIG/RKYMTN</v>
      </c>
    </row>
    <row r="3814" spans="1:8">
      <c r="A3814" s="80">
        <v>37195</v>
      </c>
      <c r="B3814" s="79" t="s">
        <v>183</v>
      </c>
      <c r="C3814" s="79" t="s">
        <v>105</v>
      </c>
      <c r="D3814" s="85">
        <v>-17112.376899999999</v>
      </c>
      <c r="E3814" s="85">
        <v>-17112.376899999999</v>
      </c>
      <c r="F3814" s="210">
        <f t="shared" si="177"/>
        <v>1</v>
      </c>
      <c r="G3814" s="79" t="str">
        <f t="shared" si="178"/>
        <v>PHY</v>
      </c>
      <c r="H3814" s="79" t="str">
        <f t="shared" si="179"/>
        <v>1IF-CIG/ROCKPORT</v>
      </c>
    </row>
    <row r="3815" spans="1:8">
      <c r="A3815" s="80">
        <v>37195</v>
      </c>
      <c r="B3815" s="79" t="s">
        <v>183</v>
      </c>
      <c r="C3815" s="79" t="s">
        <v>101</v>
      </c>
      <c r="D3815" s="85">
        <v>-31430.8966</v>
      </c>
      <c r="E3815" s="85">
        <v>-31430.8966</v>
      </c>
      <c r="F3815" s="210">
        <f t="shared" si="177"/>
        <v>1</v>
      </c>
      <c r="G3815" s="79" t="str">
        <f t="shared" si="178"/>
        <v>PHY</v>
      </c>
      <c r="H3815" s="79" t="str">
        <f t="shared" si="179"/>
        <v>1IF-CIG/WIC</v>
      </c>
    </row>
    <row r="3816" spans="1:8">
      <c r="A3816" s="80">
        <v>37195</v>
      </c>
      <c r="B3816" s="79" t="s">
        <v>183</v>
      </c>
      <c r="C3816" s="79" t="s">
        <v>108</v>
      </c>
      <c r="D3816" s="85">
        <v>-19390.3685</v>
      </c>
      <c r="E3816" s="85">
        <v>-19390.3685</v>
      </c>
      <c r="F3816" s="210">
        <f t="shared" si="177"/>
        <v>1</v>
      </c>
      <c r="G3816" s="79" t="str">
        <f t="shared" si="178"/>
        <v>PHY</v>
      </c>
      <c r="H3816" s="79" t="str">
        <f t="shared" si="179"/>
        <v>1IF-NGPL/OK-NW</v>
      </c>
    </row>
    <row r="3817" spans="1:8">
      <c r="A3817" s="80">
        <v>37195</v>
      </c>
      <c r="B3817" s="79" t="s">
        <v>183</v>
      </c>
      <c r="C3817" s="79" t="s">
        <v>186</v>
      </c>
      <c r="D3817" s="85">
        <v>-4702.6607000000004</v>
      </c>
      <c r="E3817" s="85">
        <v>-4702.6607000000004</v>
      </c>
      <c r="F3817" s="210">
        <f t="shared" si="177"/>
        <v>1</v>
      </c>
      <c r="G3817" s="79" t="str">
        <f t="shared" si="178"/>
        <v>PHY</v>
      </c>
      <c r="H3817" s="79" t="str">
        <f t="shared" si="179"/>
        <v>1IM-CIG/SOUTHERN</v>
      </c>
    </row>
    <row r="3818" spans="1:8">
      <c r="A3818" s="80">
        <v>37195</v>
      </c>
      <c r="B3818" s="79" t="s">
        <v>183</v>
      </c>
      <c r="C3818" s="79" t="s">
        <v>187</v>
      </c>
      <c r="D3818" s="85">
        <v>83390.658299999996</v>
      </c>
      <c r="E3818" s="85">
        <v>83390.658299999996</v>
      </c>
      <c r="F3818" s="210">
        <f t="shared" si="177"/>
        <v>1</v>
      </c>
      <c r="G3818" s="79" t="str">
        <f t="shared" si="178"/>
        <v>PHY</v>
      </c>
      <c r="H3818" s="79" t="str">
        <f t="shared" si="179"/>
        <v>1IM_FTULESSGATH</v>
      </c>
    </row>
    <row r="3819" spans="1:8">
      <c r="A3819" s="80">
        <v>37195</v>
      </c>
      <c r="B3819" s="79" t="s">
        <v>183</v>
      </c>
      <c r="C3819" s="79" t="s">
        <v>188</v>
      </c>
      <c r="D3819" s="85">
        <v>882.06080000000009</v>
      </c>
      <c r="E3819" s="85">
        <v>882.06080000000009</v>
      </c>
      <c r="F3819" s="210">
        <f t="shared" si="177"/>
        <v>1</v>
      </c>
      <c r="G3819" s="79" t="str">
        <f t="shared" si="178"/>
        <v>PHY</v>
      </c>
      <c r="H3819" s="79" t="str">
        <f t="shared" si="179"/>
        <v>1IM_WINDRIVER</v>
      </c>
    </row>
    <row r="3820" spans="1:8">
      <c r="A3820" s="80">
        <v>37210</v>
      </c>
      <c r="B3820" s="79" t="s">
        <v>70</v>
      </c>
      <c r="C3820" s="79" t="s">
        <v>71</v>
      </c>
      <c r="D3820" s="85">
        <v>-50704</v>
      </c>
      <c r="E3820" s="85">
        <v>0</v>
      </c>
      <c r="F3820" s="210">
        <f t="shared" si="177"/>
        <v>2</v>
      </c>
      <c r="G3820" s="79" t="str">
        <f t="shared" si="178"/>
        <v>D</v>
      </c>
      <c r="H3820" s="79" t="str">
        <f t="shared" si="179"/>
        <v>2CGPR-KINGSGATE</v>
      </c>
    </row>
    <row r="3821" spans="1:8">
      <c r="A3821" s="80">
        <v>37210</v>
      </c>
      <c r="B3821" s="79" t="s">
        <v>70</v>
      </c>
      <c r="C3821" s="79" t="s">
        <v>72</v>
      </c>
      <c r="D3821" s="85">
        <v>-237399</v>
      </c>
      <c r="E3821" s="85">
        <v>0</v>
      </c>
      <c r="F3821" s="210">
        <f t="shared" si="177"/>
        <v>2</v>
      </c>
      <c r="G3821" s="79" t="str">
        <f t="shared" si="178"/>
        <v>D</v>
      </c>
      <c r="H3821" s="79" t="str">
        <f t="shared" si="179"/>
        <v>2IF-ELPO/SJ</v>
      </c>
    </row>
    <row r="3822" spans="1:8">
      <c r="A3822" s="80">
        <v>37210</v>
      </c>
      <c r="B3822" s="79" t="s">
        <v>70</v>
      </c>
      <c r="C3822" s="79" t="s">
        <v>67</v>
      </c>
      <c r="D3822" s="85">
        <v>-838643</v>
      </c>
      <c r="E3822" s="85">
        <v>0</v>
      </c>
      <c r="F3822" s="210">
        <f t="shared" si="177"/>
        <v>2</v>
      </c>
      <c r="G3822" s="79" t="str">
        <f t="shared" si="178"/>
        <v>D</v>
      </c>
      <c r="H3822" s="79" t="str">
        <f t="shared" si="179"/>
        <v>2IF-NWPL_ROCKY_M</v>
      </c>
    </row>
    <row r="3823" spans="1:8">
      <c r="A3823" s="80">
        <v>37210</v>
      </c>
      <c r="B3823" s="79" t="s">
        <v>70</v>
      </c>
      <c r="C3823" s="79" t="s">
        <v>73</v>
      </c>
      <c r="D3823" s="85">
        <v>241731</v>
      </c>
      <c r="E3823" s="85">
        <v>0</v>
      </c>
      <c r="F3823" s="210">
        <f t="shared" si="177"/>
        <v>2</v>
      </c>
      <c r="G3823" s="79" t="str">
        <f t="shared" si="178"/>
        <v>D</v>
      </c>
      <c r="H3823" s="79" t="str">
        <f t="shared" si="179"/>
        <v>2IF-WAHA-TX</v>
      </c>
    </row>
    <row r="3824" spans="1:8">
      <c r="A3824" s="80">
        <v>37210</v>
      </c>
      <c r="B3824" s="79" t="s">
        <v>70</v>
      </c>
      <c r="C3824" s="79" t="s">
        <v>68</v>
      </c>
      <c r="D3824" s="85">
        <v>52897</v>
      </c>
      <c r="E3824" s="85">
        <v>0</v>
      </c>
      <c r="F3824" s="210">
        <f t="shared" si="177"/>
        <v>2</v>
      </c>
      <c r="G3824" s="79" t="str">
        <f t="shared" si="178"/>
        <v>D</v>
      </c>
      <c r="H3824" s="79" t="str">
        <f t="shared" si="179"/>
        <v>2NGI-MALIN</v>
      </c>
    </row>
    <row r="3825" spans="1:8">
      <c r="A3825" s="80">
        <v>37210</v>
      </c>
      <c r="B3825" s="79" t="s">
        <v>70</v>
      </c>
      <c r="C3825" s="79" t="s">
        <v>74</v>
      </c>
      <c r="D3825" s="85">
        <v>2574625</v>
      </c>
      <c r="E3825" s="85">
        <v>0</v>
      </c>
      <c r="F3825" s="210">
        <f t="shared" si="177"/>
        <v>2</v>
      </c>
      <c r="G3825" s="79" t="str">
        <f t="shared" si="178"/>
        <v>D</v>
      </c>
      <c r="H3825" s="79" t="str">
        <f t="shared" si="179"/>
        <v>2NGI-PGE/CG</v>
      </c>
    </row>
    <row r="3826" spans="1:8">
      <c r="A3826" s="80">
        <v>37210</v>
      </c>
      <c r="B3826" s="79" t="s">
        <v>70</v>
      </c>
      <c r="C3826" s="79" t="s">
        <v>75</v>
      </c>
      <c r="D3826" s="85">
        <v>-2595953</v>
      </c>
      <c r="E3826" s="85">
        <v>0</v>
      </c>
      <c r="F3826" s="210">
        <f t="shared" si="177"/>
        <v>2</v>
      </c>
      <c r="G3826" s="79" t="str">
        <f t="shared" si="178"/>
        <v>D</v>
      </c>
      <c r="H3826" s="79" t="str">
        <f t="shared" si="179"/>
        <v>2NGI-SOBDR-PG&amp;E</v>
      </c>
    </row>
    <row r="3827" spans="1:8">
      <c r="A3827" s="80">
        <v>37210</v>
      </c>
      <c r="B3827" s="79" t="s">
        <v>70</v>
      </c>
      <c r="C3827" s="79" t="s">
        <v>46</v>
      </c>
      <c r="D3827" s="85">
        <v>805146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2NGI-SOCAL</v>
      </c>
    </row>
    <row r="3828" spans="1:8">
      <c r="A3828" s="80">
        <v>37210</v>
      </c>
      <c r="B3828" s="79" t="s">
        <v>70</v>
      </c>
      <c r="C3828" s="79" t="s">
        <v>76</v>
      </c>
      <c r="D3828" s="85">
        <v>3593324</v>
      </c>
      <c r="E3828" s="85">
        <v>0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2WY/MKTZONE</v>
      </c>
    </row>
    <row r="3829" spans="1:8">
      <c r="A3829" s="80">
        <v>37210</v>
      </c>
      <c r="B3829" s="79" t="s">
        <v>70</v>
      </c>
      <c r="C3829" s="79" t="s">
        <v>77</v>
      </c>
      <c r="D3829" s="85">
        <v>-3593217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2WY/WELLHEAD</v>
      </c>
    </row>
    <row r="3830" spans="1:8">
      <c r="A3830" s="80">
        <v>37240</v>
      </c>
      <c r="B3830" s="79" t="s">
        <v>70</v>
      </c>
      <c r="C3830" s="79" t="s">
        <v>72</v>
      </c>
      <c r="D3830" s="85">
        <v>-201278</v>
      </c>
      <c r="E3830" s="85">
        <v>0</v>
      </c>
      <c r="F3830" s="210">
        <f t="shared" si="177"/>
        <v>3</v>
      </c>
      <c r="G3830" s="79" t="str">
        <f t="shared" si="178"/>
        <v>D</v>
      </c>
      <c r="H3830" s="79" t="str">
        <f t="shared" si="179"/>
        <v>3IF-ELPO/SJ</v>
      </c>
    </row>
    <row r="3831" spans="1:8">
      <c r="A3831" s="80">
        <v>37240</v>
      </c>
      <c r="B3831" s="79" t="s">
        <v>70</v>
      </c>
      <c r="C3831" s="79" t="s">
        <v>67</v>
      </c>
      <c r="D3831" s="85">
        <v>-825039</v>
      </c>
      <c r="E3831" s="85">
        <v>0</v>
      </c>
      <c r="F3831" s="210">
        <f t="shared" si="177"/>
        <v>3</v>
      </c>
      <c r="G3831" s="79" t="str">
        <f t="shared" si="178"/>
        <v>D</v>
      </c>
      <c r="H3831" s="79" t="str">
        <f t="shared" si="179"/>
        <v>3IF-NWPL_ROCKY_M</v>
      </c>
    </row>
    <row r="3832" spans="1:8">
      <c r="A3832" s="80">
        <v>37240</v>
      </c>
      <c r="B3832" s="79" t="s">
        <v>70</v>
      </c>
      <c r="C3832" s="79" t="s">
        <v>73</v>
      </c>
      <c r="D3832" s="85">
        <v>202263</v>
      </c>
      <c r="E3832" s="85">
        <v>0</v>
      </c>
      <c r="F3832" s="210">
        <f t="shared" si="177"/>
        <v>3</v>
      </c>
      <c r="G3832" s="79" t="str">
        <f t="shared" si="178"/>
        <v>D</v>
      </c>
      <c r="H3832" s="79" t="str">
        <f t="shared" si="179"/>
        <v>3IF-WAHA-TX</v>
      </c>
    </row>
    <row r="3833" spans="1:8">
      <c r="A3833" s="80">
        <v>37240</v>
      </c>
      <c r="B3833" s="79" t="s">
        <v>70</v>
      </c>
      <c r="C3833" s="79" t="s">
        <v>74</v>
      </c>
      <c r="D3833" s="85">
        <v>2482188</v>
      </c>
      <c r="E3833" s="85">
        <v>0</v>
      </c>
      <c r="F3833" s="210">
        <f t="shared" si="177"/>
        <v>3</v>
      </c>
      <c r="G3833" s="79" t="str">
        <f t="shared" si="178"/>
        <v>D</v>
      </c>
      <c r="H3833" s="79" t="str">
        <f t="shared" si="179"/>
        <v>3NGI-PGE/CG</v>
      </c>
    </row>
    <row r="3834" spans="1:8">
      <c r="A3834" s="80">
        <v>37240</v>
      </c>
      <c r="B3834" s="79" t="s">
        <v>70</v>
      </c>
      <c r="C3834" s="79" t="s">
        <v>75</v>
      </c>
      <c r="D3834" s="85">
        <v>-2495668</v>
      </c>
      <c r="E3834" s="85">
        <v>0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3NGI-SOBDR-PG&amp;E</v>
      </c>
    </row>
    <row r="3835" spans="1:8">
      <c r="A3835" s="80">
        <v>37240</v>
      </c>
      <c r="B3835" s="79" t="s">
        <v>70</v>
      </c>
      <c r="C3835" s="79" t="s">
        <v>46</v>
      </c>
      <c r="D3835" s="85">
        <v>793669</v>
      </c>
      <c r="E3835" s="85">
        <v>0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3NGI-SOCAL</v>
      </c>
    </row>
    <row r="3836" spans="1:8">
      <c r="A3836" s="80">
        <v>37240</v>
      </c>
      <c r="B3836" s="79" t="s">
        <v>70</v>
      </c>
      <c r="C3836" s="79" t="s">
        <v>76</v>
      </c>
      <c r="D3836" s="85">
        <v>3695205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3WY/MKTZONE</v>
      </c>
    </row>
    <row r="3837" spans="1:8">
      <c r="A3837" s="80">
        <v>37240</v>
      </c>
      <c r="B3837" s="79" t="s">
        <v>70</v>
      </c>
      <c r="C3837" s="79" t="s">
        <v>77</v>
      </c>
      <c r="D3837" s="85">
        <v>-3694257</v>
      </c>
      <c r="E3837" s="85">
        <v>0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3WY/WELLHEAD</v>
      </c>
    </row>
    <row r="3838" spans="1:8">
      <c r="A3838" s="80">
        <v>37271</v>
      </c>
      <c r="B3838" s="79" t="s">
        <v>70</v>
      </c>
      <c r="C3838" s="79" t="s">
        <v>71</v>
      </c>
      <c r="D3838" s="85">
        <v>-4170</v>
      </c>
      <c r="E3838" s="85">
        <v>0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3CGPR-KINGSGATE</v>
      </c>
    </row>
    <row r="3839" spans="1:8">
      <c r="A3839" s="80">
        <v>37271</v>
      </c>
      <c r="B3839" s="79" t="s">
        <v>70</v>
      </c>
      <c r="C3839" s="79" t="s">
        <v>72</v>
      </c>
      <c r="D3839" s="85">
        <v>-195575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3IF-ELPO/SJ</v>
      </c>
    </row>
    <row r="3840" spans="1:8">
      <c r="A3840" s="80">
        <v>37271</v>
      </c>
      <c r="B3840" s="79" t="s">
        <v>70</v>
      </c>
      <c r="C3840" s="79" t="s">
        <v>67</v>
      </c>
      <c r="D3840" s="85">
        <v>-874473</v>
      </c>
      <c r="E3840" s="85">
        <v>0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3IF-NWPL_ROCKY_M</v>
      </c>
    </row>
    <row r="3841" spans="1:8">
      <c r="A3841" s="80">
        <v>37271</v>
      </c>
      <c r="B3841" s="79" t="s">
        <v>70</v>
      </c>
      <c r="C3841" s="79" t="s">
        <v>73</v>
      </c>
      <c r="D3841" s="85">
        <v>195670</v>
      </c>
      <c r="E3841" s="85">
        <v>0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3IF-WAHA-TX</v>
      </c>
    </row>
    <row r="3842" spans="1:8">
      <c r="A3842" s="80">
        <v>37271</v>
      </c>
      <c r="B3842" s="79" t="s">
        <v>70</v>
      </c>
      <c r="C3842" s="79" t="s">
        <v>68</v>
      </c>
      <c r="D3842" s="85">
        <v>4585</v>
      </c>
      <c r="E3842" s="85">
        <v>0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3NGI-MALIN</v>
      </c>
    </row>
    <row r="3843" spans="1:8">
      <c r="A3843" s="80">
        <v>37271</v>
      </c>
      <c r="B3843" s="79" t="s">
        <v>70</v>
      </c>
      <c r="C3843" s="79" t="s">
        <v>74</v>
      </c>
      <c r="D3843" s="85">
        <v>2411198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3NGI-PGE/CG</v>
      </c>
    </row>
    <row r="3844" spans="1:8">
      <c r="A3844" s="80">
        <v>37271</v>
      </c>
      <c r="B3844" s="79" t="s">
        <v>70</v>
      </c>
      <c r="C3844" s="79" t="s">
        <v>75</v>
      </c>
      <c r="D3844" s="85">
        <v>-2423542</v>
      </c>
      <c r="E3844" s="85">
        <v>0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3NGI-SOBDR-PG&amp;E</v>
      </c>
    </row>
    <row r="3845" spans="1:8">
      <c r="A3845" s="80">
        <v>37271</v>
      </c>
      <c r="B3845" s="79" t="s">
        <v>70</v>
      </c>
      <c r="C3845" s="79" t="s">
        <v>46</v>
      </c>
      <c r="D3845" s="85">
        <v>839200</v>
      </c>
      <c r="E3845" s="85">
        <v>0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3NGI-SOCAL</v>
      </c>
    </row>
    <row r="3846" spans="1:8">
      <c r="A3846" s="80">
        <v>37302</v>
      </c>
      <c r="B3846" s="79" t="s">
        <v>70</v>
      </c>
      <c r="C3846" s="79" t="s">
        <v>71</v>
      </c>
      <c r="D3846" s="85">
        <v>-38580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3CGPR-KINGSGATE</v>
      </c>
    </row>
    <row r="3847" spans="1:8">
      <c r="A3847" s="80">
        <v>37302</v>
      </c>
      <c r="B3847" s="79" t="s">
        <v>70</v>
      </c>
      <c r="C3847" s="79" t="s">
        <v>72</v>
      </c>
      <c r="D3847" s="85">
        <v>-179471</v>
      </c>
      <c r="E3847" s="85">
        <v>0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37302</v>
      </c>
      <c r="B3848" s="79" t="s">
        <v>70</v>
      </c>
      <c r="C3848" s="79" t="s">
        <v>67</v>
      </c>
      <c r="D3848" s="85">
        <v>-815383</v>
      </c>
      <c r="E3848" s="85">
        <v>0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3IF-NWPL_ROCKY_M</v>
      </c>
    </row>
    <row r="3849" spans="1:8">
      <c r="A3849" s="80">
        <v>37302</v>
      </c>
      <c r="B3849" s="79" t="s">
        <v>70</v>
      </c>
      <c r="C3849" s="79" t="s">
        <v>73</v>
      </c>
      <c r="D3849" s="85">
        <v>177857</v>
      </c>
      <c r="E3849" s="85">
        <v>0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3IF-WAHA-TX</v>
      </c>
    </row>
    <row r="3850" spans="1:8">
      <c r="A3850" s="80">
        <v>37302</v>
      </c>
      <c r="B3850" s="79" t="s">
        <v>70</v>
      </c>
      <c r="C3850" s="79" t="s">
        <v>68</v>
      </c>
      <c r="D3850" s="85">
        <v>39918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3NGI-MALIN</v>
      </c>
    </row>
    <row r="3851" spans="1:8">
      <c r="A3851" s="80">
        <v>37302</v>
      </c>
      <c r="B3851" s="79" t="s">
        <v>70</v>
      </c>
      <c r="C3851" s="79" t="s">
        <v>74</v>
      </c>
      <c r="D3851" s="85">
        <v>2750422</v>
      </c>
      <c r="E3851" s="85">
        <v>0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3NGI-PGE/CG</v>
      </c>
    </row>
    <row r="3852" spans="1:8">
      <c r="A3852" s="80">
        <v>37302</v>
      </c>
      <c r="B3852" s="79" t="s">
        <v>70</v>
      </c>
      <c r="C3852" s="79" t="s">
        <v>75</v>
      </c>
      <c r="D3852" s="85">
        <v>-2788626</v>
      </c>
      <c r="E3852" s="85">
        <v>0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3NGI-SOBDR-PG&amp;E</v>
      </c>
    </row>
    <row r="3853" spans="1:8">
      <c r="A3853" s="80">
        <v>37302</v>
      </c>
      <c r="B3853" s="79" t="s">
        <v>70</v>
      </c>
      <c r="C3853" s="79" t="s">
        <v>46</v>
      </c>
      <c r="D3853" s="85">
        <v>781138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3NGI-SOCAL</v>
      </c>
    </row>
    <row r="3854" spans="1:8">
      <c r="A3854" s="80">
        <v>37330</v>
      </c>
      <c r="B3854" s="79" t="s">
        <v>70</v>
      </c>
      <c r="C3854" s="79" t="s">
        <v>71</v>
      </c>
      <c r="D3854" s="85">
        <v>-311681</v>
      </c>
      <c r="E3854" s="85">
        <v>0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3CGPR-KINGSGATE</v>
      </c>
    </row>
    <row r="3855" spans="1:8">
      <c r="A3855" s="80">
        <v>37330</v>
      </c>
      <c r="B3855" s="79" t="s">
        <v>70</v>
      </c>
      <c r="C3855" s="79" t="s">
        <v>72</v>
      </c>
      <c r="D3855" s="85">
        <v>-360756</v>
      </c>
      <c r="E3855" s="85">
        <v>0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3IF-ELPO/SJ</v>
      </c>
    </row>
    <row r="3856" spans="1:8">
      <c r="A3856" s="80">
        <v>37330</v>
      </c>
      <c r="B3856" s="79" t="s">
        <v>70</v>
      </c>
      <c r="C3856" s="79" t="s">
        <v>67</v>
      </c>
      <c r="D3856" s="85">
        <v>-903738</v>
      </c>
      <c r="E3856" s="85">
        <v>0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3IF-NWPL_ROCKY_M</v>
      </c>
    </row>
    <row r="3857" spans="1:8">
      <c r="A3857" s="80">
        <v>37330</v>
      </c>
      <c r="B3857" s="79" t="s">
        <v>70</v>
      </c>
      <c r="C3857" s="79" t="s">
        <v>73</v>
      </c>
      <c r="D3857" s="85">
        <v>351042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3IF-WAHA-TX</v>
      </c>
    </row>
    <row r="3858" spans="1:8">
      <c r="A3858" s="80">
        <v>37330</v>
      </c>
      <c r="B3858" s="79" t="s">
        <v>70</v>
      </c>
      <c r="C3858" s="79" t="s">
        <v>68</v>
      </c>
      <c r="D3858" s="85">
        <v>301351</v>
      </c>
      <c r="E3858" s="85">
        <v>0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3NGI-MALIN</v>
      </c>
    </row>
    <row r="3859" spans="1:8">
      <c r="A3859" s="80">
        <v>37330</v>
      </c>
      <c r="B3859" s="79" t="s">
        <v>70</v>
      </c>
      <c r="C3859" s="79" t="s">
        <v>74</v>
      </c>
      <c r="D3859" s="85">
        <v>3038908</v>
      </c>
      <c r="E3859" s="85">
        <v>0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3NGI-PGE/CG</v>
      </c>
    </row>
    <row r="3860" spans="1:8">
      <c r="A3860" s="80">
        <v>37330</v>
      </c>
      <c r="B3860" s="79" t="s">
        <v>70</v>
      </c>
      <c r="C3860" s="79" t="s">
        <v>75</v>
      </c>
      <c r="D3860" s="85">
        <v>-3081120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3NGI-SOBDR-PG&amp;E</v>
      </c>
    </row>
    <row r="3861" spans="1:8">
      <c r="A3861" s="80">
        <v>37330</v>
      </c>
      <c r="B3861" s="79" t="s">
        <v>70</v>
      </c>
      <c r="C3861" s="79" t="s">
        <v>46</v>
      </c>
      <c r="D3861" s="85">
        <v>865780</v>
      </c>
      <c r="E3861" s="85">
        <v>0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37361</v>
      </c>
      <c r="B3862" s="79" t="s">
        <v>70</v>
      </c>
      <c r="C3862" s="79" t="s">
        <v>71</v>
      </c>
      <c r="D3862" s="85">
        <v>-190246</v>
      </c>
      <c r="E3862" s="85">
        <v>0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4CGPR-KINGSGATE</v>
      </c>
    </row>
    <row r="3863" spans="1:8">
      <c r="A3863" s="80">
        <v>37361</v>
      </c>
      <c r="B3863" s="79" t="s">
        <v>70</v>
      </c>
      <c r="C3863" s="79" t="s">
        <v>72</v>
      </c>
      <c r="D3863" s="85">
        <v>-366662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37361</v>
      </c>
      <c r="B3864" s="79" t="s">
        <v>70</v>
      </c>
      <c r="C3864" s="79" t="s">
        <v>67</v>
      </c>
      <c r="D3864" s="85">
        <v>-873706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4IF-NWPL_ROCKY_M</v>
      </c>
    </row>
    <row r="3865" spans="1:8">
      <c r="A3865" s="80">
        <v>37361</v>
      </c>
      <c r="B3865" s="79" t="s">
        <v>70</v>
      </c>
      <c r="C3865" s="79" t="s">
        <v>73</v>
      </c>
      <c r="D3865" s="85">
        <v>360080</v>
      </c>
      <c r="E3865" s="85">
        <v>0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4IF-WAHA-TX</v>
      </c>
    </row>
    <row r="3866" spans="1:8">
      <c r="A3866" s="80">
        <v>37361</v>
      </c>
      <c r="B3866" s="79" t="s">
        <v>70</v>
      </c>
      <c r="C3866" s="79" t="s">
        <v>68</v>
      </c>
      <c r="D3866" s="85">
        <v>186059</v>
      </c>
      <c r="E3866" s="85">
        <v>0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37361</v>
      </c>
      <c r="B3867" s="79" t="s">
        <v>70</v>
      </c>
      <c r="C3867" s="79" t="s">
        <v>46</v>
      </c>
      <c r="D3867" s="85">
        <v>837011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4NGI-SOCAL</v>
      </c>
    </row>
    <row r="3868" spans="1:8">
      <c r="A3868" s="80">
        <v>37391</v>
      </c>
      <c r="B3868" s="79" t="s">
        <v>70</v>
      </c>
      <c r="C3868" s="79" t="s">
        <v>71</v>
      </c>
      <c r="D3868" s="85">
        <v>-193171</v>
      </c>
      <c r="E3868" s="85">
        <v>0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4CGPR-KINGSGATE</v>
      </c>
    </row>
    <row r="3869" spans="1:8">
      <c r="A3869" s="80">
        <v>37391</v>
      </c>
      <c r="B3869" s="79" t="s">
        <v>70</v>
      </c>
      <c r="C3869" s="79" t="s">
        <v>72</v>
      </c>
      <c r="D3869" s="85">
        <v>-316647</v>
      </c>
      <c r="E3869" s="85">
        <v>0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4IF-ELPO/SJ</v>
      </c>
    </row>
    <row r="3870" spans="1:8">
      <c r="A3870" s="80">
        <v>37391</v>
      </c>
      <c r="B3870" s="79" t="s">
        <v>70</v>
      </c>
      <c r="C3870" s="79" t="s">
        <v>67</v>
      </c>
      <c r="D3870" s="85">
        <v>-137076</v>
      </c>
      <c r="E3870" s="85">
        <v>0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4IF-NWPL_ROCKY_M</v>
      </c>
    </row>
    <row r="3871" spans="1:8">
      <c r="A3871" s="80">
        <v>37391</v>
      </c>
      <c r="B3871" s="79" t="s">
        <v>70</v>
      </c>
      <c r="C3871" s="79" t="s">
        <v>73</v>
      </c>
      <c r="D3871" s="85">
        <v>323171</v>
      </c>
      <c r="E3871" s="85">
        <v>0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4IF-WAHA-TX</v>
      </c>
    </row>
    <row r="3872" spans="1:8">
      <c r="A3872" s="80">
        <v>37391</v>
      </c>
      <c r="B3872" s="79" t="s">
        <v>70</v>
      </c>
      <c r="C3872" s="79" t="s">
        <v>68</v>
      </c>
      <c r="D3872" s="85">
        <v>189011</v>
      </c>
      <c r="E3872" s="85">
        <v>0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4NGI-MALIN</v>
      </c>
    </row>
    <row r="3873" spans="1:8">
      <c r="A3873" s="80">
        <v>37391</v>
      </c>
      <c r="B3873" s="79" t="s">
        <v>70</v>
      </c>
      <c r="C3873" s="79" t="s">
        <v>46</v>
      </c>
      <c r="D3873" s="85">
        <v>128578</v>
      </c>
      <c r="E3873" s="85">
        <v>0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4NGI-SOCAL</v>
      </c>
    </row>
    <row r="3874" spans="1:8">
      <c r="A3874" s="80">
        <v>37422</v>
      </c>
      <c r="B3874" s="79" t="s">
        <v>70</v>
      </c>
      <c r="C3874" s="79" t="s">
        <v>71</v>
      </c>
      <c r="D3874" s="85">
        <v>-172814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4CGPR-KINGSGATE</v>
      </c>
    </row>
    <row r="3875" spans="1:8">
      <c r="A3875" s="80">
        <v>37422</v>
      </c>
      <c r="B3875" s="79" t="s">
        <v>70</v>
      </c>
      <c r="C3875" s="79" t="s">
        <v>72</v>
      </c>
      <c r="D3875" s="85">
        <v>-303213</v>
      </c>
      <c r="E3875" s="85">
        <v>0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4IF-ELPO/SJ</v>
      </c>
    </row>
    <row r="3876" spans="1:8">
      <c r="A3876" s="80">
        <v>37422</v>
      </c>
      <c r="B3876" s="79" t="s">
        <v>70</v>
      </c>
      <c r="C3876" s="79" t="s">
        <v>67</v>
      </c>
      <c r="D3876" s="85">
        <v>-132401</v>
      </c>
      <c r="E3876" s="85">
        <v>0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4IF-NWPL_ROCKY_M</v>
      </c>
    </row>
    <row r="3877" spans="1:8">
      <c r="A3877" s="80">
        <v>37422</v>
      </c>
      <c r="B3877" s="79" t="s">
        <v>70</v>
      </c>
      <c r="C3877" s="79" t="s">
        <v>73</v>
      </c>
      <c r="D3877" s="85">
        <v>312433</v>
      </c>
      <c r="E3877" s="85">
        <v>0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4IF-WAHA-TX</v>
      </c>
    </row>
    <row r="3878" spans="1:8">
      <c r="A3878" s="80">
        <v>37422</v>
      </c>
      <c r="B3878" s="79" t="s">
        <v>70</v>
      </c>
      <c r="C3878" s="79" t="s">
        <v>68</v>
      </c>
      <c r="D3878" s="85">
        <v>170465</v>
      </c>
      <c r="E3878" s="85">
        <v>0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4NGI-MALIN</v>
      </c>
    </row>
    <row r="3879" spans="1:8">
      <c r="A3879" s="80">
        <v>37422</v>
      </c>
      <c r="B3879" s="79" t="s">
        <v>70</v>
      </c>
      <c r="C3879" s="79" t="s">
        <v>46</v>
      </c>
      <c r="D3879" s="85">
        <v>124192</v>
      </c>
      <c r="E3879" s="85">
        <v>0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4NGI-SOCAL</v>
      </c>
    </row>
    <row r="3880" spans="1:8">
      <c r="A3880" s="80">
        <v>37452</v>
      </c>
      <c r="B3880" s="79" t="s">
        <v>70</v>
      </c>
      <c r="C3880" s="79" t="s">
        <v>71</v>
      </c>
      <c r="D3880" s="85">
        <v>-312237</v>
      </c>
      <c r="E3880" s="85">
        <v>0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4CGPR-KINGSGATE</v>
      </c>
    </row>
    <row r="3881" spans="1:8">
      <c r="A3881" s="80">
        <v>37452</v>
      </c>
      <c r="B3881" s="79" t="s">
        <v>70</v>
      </c>
      <c r="C3881" s="79" t="s">
        <v>72</v>
      </c>
      <c r="D3881" s="85">
        <v>-309308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4IF-ELPO/SJ</v>
      </c>
    </row>
    <row r="3882" spans="1:8">
      <c r="A3882" s="80">
        <v>37452</v>
      </c>
      <c r="B3882" s="79" t="s">
        <v>70</v>
      </c>
      <c r="C3882" s="79" t="s">
        <v>67</v>
      </c>
      <c r="D3882" s="85">
        <v>-136550</v>
      </c>
      <c r="E3882" s="85">
        <v>0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4IF-NWPL_ROCKY_M</v>
      </c>
    </row>
    <row r="3883" spans="1:8">
      <c r="A3883" s="80">
        <v>37452</v>
      </c>
      <c r="B3883" s="79" t="s">
        <v>70</v>
      </c>
      <c r="C3883" s="79" t="s">
        <v>73</v>
      </c>
      <c r="D3883" s="85">
        <v>314363</v>
      </c>
      <c r="E3883" s="85">
        <v>0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4IF-WAHA-TX</v>
      </c>
    </row>
    <row r="3884" spans="1:8">
      <c r="A3884" s="80">
        <v>37452</v>
      </c>
      <c r="B3884" s="79" t="s">
        <v>70</v>
      </c>
      <c r="C3884" s="79" t="s">
        <v>68</v>
      </c>
      <c r="D3884" s="85">
        <v>301903</v>
      </c>
      <c r="E3884" s="85">
        <v>0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4NGI-MALIN</v>
      </c>
    </row>
    <row r="3885" spans="1:8">
      <c r="A3885" s="80">
        <v>37452</v>
      </c>
      <c r="B3885" s="79" t="s">
        <v>70</v>
      </c>
      <c r="C3885" s="79" t="s">
        <v>46</v>
      </c>
      <c r="D3885" s="85">
        <v>128083</v>
      </c>
      <c r="E3885" s="85">
        <v>0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4NGI-SOCAL</v>
      </c>
    </row>
    <row r="3886" spans="1:8">
      <c r="A3886" s="80">
        <v>37483</v>
      </c>
      <c r="B3886" s="79" t="s">
        <v>70</v>
      </c>
      <c r="C3886" s="79" t="s">
        <v>71</v>
      </c>
      <c r="D3886" s="85">
        <v>-271637</v>
      </c>
      <c r="E3886" s="85">
        <v>0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4CGPR-KINGSGATE</v>
      </c>
    </row>
    <row r="3887" spans="1:8">
      <c r="A3887" s="80">
        <v>37483</v>
      </c>
      <c r="B3887" s="79" t="s">
        <v>70</v>
      </c>
      <c r="C3887" s="79" t="s">
        <v>67</v>
      </c>
      <c r="D3887" s="85">
        <v>-136256</v>
      </c>
      <c r="E3887" s="85">
        <v>0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4IF-NWPL_ROCKY_M</v>
      </c>
    </row>
    <row r="3888" spans="1:8">
      <c r="A3888" s="80">
        <v>37483</v>
      </c>
      <c r="B3888" s="79" t="s">
        <v>70</v>
      </c>
      <c r="C3888" s="79" t="s">
        <v>68</v>
      </c>
      <c r="D3888" s="85">
        <v>266413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4NGI-MALIN</v>
      </c>
    </row>
    <row r="3889" spans="1:8">
      <c r="A3889" s="80">
        <v>37483</v>
      </c>
      <c r="B3889" s="79" t="s">
        <v>70</v>
      </c>
      <c r="C3889" s="79" t="s">
        <v>46</v>
      </c>
      <c r="D3889" s="85">
        <v>127808</v>
      </c>
      <c r="E3889" s="85">
        <v>0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37514</v>
      </c>
      <c r="B3890" s="79" t="s">
        <v>70</v>
      </c>
      <c r="C3890" s="79" t="s">
        <v>71</v>
      </c>
      <c r="D3890" s="85">
        <v>-290401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4CGPR-KINGSGATE</v>
      </c>
    </row>
    <row r="3891" spans="1:8">
      <c r="A3891" s="80">
        <v>37514</v>
      </c>
      <c r="B3891" s="79" t="s">
        <v>70</v>
      </c>
      <c r="C3891" s="79" t="s">
        <v>67</v>
      </c>
      <c r="D3891" s="85">
        <v>-131572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4IF-NWPL_ROCKY_M</v>
      </c>
    </row>
    <row r="3892" spans="1:8">
      <c r="A3892" s="80">
        <v>37514</v>
      </c>
      <c r="B3892" s="79" t="s">
        <v>70</v>
      </c>
      <c r="C3892" s="79" t="s">
        <v>68</v>
      </c>
      <c r="D3892" s="85">
        <v>281643</v>
      </c>
      <c r="E3892" s="85">
        <v>0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4NGI-MALIN</v>
      </c>
    </row>
    <row r="3893" spans="1:8">
      <c r="A3893" s="80">
        <v>37514</v>
      </c>
      <c r="B3893" s="79" t="s">
        <v>70</v>
      </c>
      <c r="C3893" s="79" t="s">
        <v>46</v>
      </c>
      <c r="D3893" s="85">
        <v>123414</v>
      </c>
      <c r="E3893" s="85">
        <v>0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4NGI-SOCAL</v>
      </c>
    </row>
    <row r="3894" spans="1:8">
      <c r="A3894" s="80">
        <v>37544</v>
      </c>
      <c r="B3894" s="79" t="s">
        <v>70</v>
      </c>
      <c r="C3894" s="79" t="s">
        <v>71</v>
      </c>
      <c r="D3894" s="85">
        <v>-184205</v>
      </c>
      <c r="E3894" s="85">
        <v>0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4CGPR-KINGSGATE</v>
      </c>
    </row>
    <row r="3895" spans="1:8">
      <c r="A3895" s="80">
        <v>37544</v>
      </c>
      <c r="B3895" s="79" t="s">
        <v>70</v>
      </c>
      <c r="C3895" s="79" t="s">
        <v>67</v>
      </c>
      <c r="D3895" s="85">
        <v>-135647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4IF-NWPL_ROCKY_M</v>
      </c>
    </row>
    <row r="3896" spans="1:8">
      <c r="A3896" s="80">
        <v>37544</v>
      </c>
      <c r="B3896" s="79" t="s">
        <v>70</v>
      </c>
      <c r="C3896" s="79" t="s">
        <v>68</v>
      </c>
      <c r="D3896" s="85">
        <v>183975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4NGI-MALIN</v>
      </c>
    </row>
    <row r="3897" spans="1:8">
      <c r="A3897" s="80">
        <v>37544</v>
      </c>
      <c r="B3897" s="79" t="s">
        <v>70</v>
      </c>
      <c r="C3897" s="79" t="s">
        <v>46</v>
      </c>
      <c r="D3897" s="85">
        <v>127237</v>
      </c>
      <c r="E3897" s="85">
        <v>0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4NGI-SOCAL</v>
      </c>
    </row>
    <row r="3898" spans="1:8">
      <c r="A3898" s="80">
        <v>37575</v>
      </c>
      <c r="B3898" s="79" t="s">
        <v>70</v>
      </c>
      <c r="C3898" s="79" t="s">
        <v>67</v>
      </c>
      <c r="D3898" s="85">
        <v>-129481</v>
      </c>
      <c r="E3898" s="85">
        <v>0</v>
      </c>
      <c r="F3898" s="210">
        <f t="shared" si="180"/>
        <v>5</v>
      </c>
      <c r="G3898" s="79" t="str">
        <f t="shared" si="181"/>
        <v>D</v>
      </c>
      <c r="H3898" s="79" t="str">
        <f t="shared" si="182"/>
        <v>5IF-NWPL_ROCKY_M</v>
      </c>
    </row>
    <row r="3899" spans="1:8">
      <c r="A3899" s="80">
        <v>37575</v>
      </c>
      <c r="B3899" s="79" t="s">
        <v>70</v>
      </c>
      <c r="C3899" s="79" t="s">
        <v>46</v>
      </c>
      <c r="D3899" s="85">
        <v>121453</v>
      </c>
      <c r="E3899" s="85">
        <v>0</v>
      </c>
      <c r="F3899" s="210">
        <f t="shared" si="180"/>
        <v>5</v>
      </c>
      <c r="G3899" s="79" t="str">
        <f t="shared" si="181"/>
        <v>D</v>
      </c>
      <c r="H3899" s="79" t="str">
        <f t="shared" si="182"/>
        <v>5NGI-SOCAL</v>
      </c>
    </row>
    <row r="3900" spans="1:8">
      <c r="A3900" s="80">
        <v>37605</v>
      </c>
      <c r="B3900" s="79" t="s">
        <v>70</v>
      </c>
      <c r="C3900" s="79" t="s">
        <v>67</v>
      </c>
      <c r="D3900" s="85">
        <v>-132430</v>
      </c>
      <c r="E3900" s="85">
        <v>0</v>
      </c>
      <c r="F3900" s="210">
        <f t="shared" si="180"/>
        <v>5</v>
      </c>
      <c r="G3900" s="79" t="str">
        <f t="shared" si="181"/>
        <v>D</v>
      </c>
      <c r="H3900" s="79" t="str">
        <f t="shared" si="182"/>
        <v>5IF-NWPL_ROCKY_M</v>
      </c>
    </row>
    <row r="3901" spans="1:8">
      <c r="A3901" s="80">
        <v>37605</v>
      </c>
      <c r="B3901" s="79" t="s">
        <v>70</v>
      </c>
      <c r="C3901" s="79" t="s">
        <v>46</v>
      </c>
      <c r="D3901" s="85">
        <v>124219</v>
      </c>
      <c r="E3901" s="85">
        <v>0</v>
      </c>
      <c r="F3901" s="210">
        <f t="shared" si="180"/>
        <v>5</v>
      </c>
      <c r="G3901" s="79" t="str">
        <f t="shared" si="181"/>
        <v>D</v>
      </c>
      <c r="H3901" s="79" t="str">
        <f t="shared" si="182"/>
        <v>5NGI-SOCAL</v>
      </c>
    </row>
    <row r="3902" spans="1:8">
      <c r="A3902" s="80">
        <v>37636</v>
      </c>
      <c r="B3902" s="79" t="s">
        <v>70</v>
      </c>
      <c r="C3902" s="79" t="s">
        <v>67</v>
      </c>
      <c r="D3902" s="85">
        <v>-132186</v>
      </c>
      <c r="E3902" s="85">
        <v>0</v>
      </c>
      <c r="F3902" s="210">
        <f t="shared" si="180"/>
        <v>5</v>
      </c>
      <c r="G3902" s="79" t="str">
        <f t="shared" si="181"/>
        <v>D</v>
      </c>
      <c r="H3902" s="79" t="str">
        <f t="shared" si="182"/>
        <v>5IF-NWPL_ROCKY_M</v>
      </c>
    </row>
    <row r="3903" spans="1:8">
      <c r="A3903" s="80">
        <v>37636</v>
      </c>
      <c r="B3903" s="79" t="s">
        <v>70</v>
      </c>
      <c r="C3903" s="79" t="s">
        <v>46</v>
      </c>
      <c r="D3903" s="85">
        <v>123990</v>
      </c>
      <c r="E3903" s="85">
        <v>0</v>
      </c>
      <c r="F3903" s="210">
        <f t="shared" si="180"/>
        <v>5</v>
      </c>
      <c r="G3903" s="79" t="str">
        <f t="shared" si="181"/>
        <v>D</v>
      </c>
      <c r="H3903" s="79" t="str">
        <f t="shared" si="182"/>
        <v>5NGI-SOCAL</v>
      </c>
    </row>
    <row r="3904" spans="1:8">
      <c r="A3904" s="80">
        <v>37667</v>
      </c>
      <c r="B3904" s="79" t="s">
        <v>70</v>
      </c>
      <c r="C3904" s="79" t="s">
        <v>67</v>
      </c>
      <c r="D3904" s="85">
        <v>-119068</v>
      </c>
      <c r="E3904" s="85">
        <v>0</v>
      </c>
      <c r="F3904" s="210">
        <f t="shared" si="180"/>
        <v>5</v>
      </c>
      <c r="G3904" s="79" t="str">
        <f t="shared" si="181"/>
        <v>D</v>
      </c>
      <c r="H3904" s="79" t="str">
        <f t="shared" si="182"/>
        <v>5IF-NWPL_ROCKY_M</v>
      </c>
    </row>
    <row r="3905" spans="1:8">
      <c r="A3905" s="80">
        <v>37667</v>
      </c>
      <c r="B3905" s="79" t="s">
        <v>70</v>
      </c>
      <c r="C3905" s="79" t="s">
        <v>46</v>
      </c>
      <c r="D3905" s="85">
        <v>111685</v>
      </c>
      <c r="E3905" s="85">
        <v>0</v>
      </c>
      <c r="F3905" s="210">
        <f t="shared" si="180"/>
        <v>5</v>
      </c>
      <c r="G3905" s="79" t="str">
        <f t="shared" si="181"/>
        <v>D</v>
      </c>
      <c r="H3905" s="79" t="str">
        <f t="shared" si="182"/>
        <v>5NGI-SOCAL</v>
      </c>
    </row>
    <row r="3906" spans="1:8">
      <c r="A3906" s="80">
        <v>37695</v>
      </c>
      <c r="B3906" s="79" t="s">
        <v>70</v>
      </c>
      <c r="C3906" s="79" t="s">
        <v>67</v>
      </c>
      <c r="D3906" s="85">
        <v>-132479</v>
      </c>
      <c r="E3906" s="85">
        <v>0</v>
      </c>
      <c r="F3906" s="210">
        <f t="shared" si="180"/>
        <v>5</v>
      </c>
      <c r="G3906" s="79" t="str">
        <f t="shared" si="181"/>
        <v>D</v>
      </c>
      <c r="H3906" s="79" t="str">
        <f t="shared" si="182"/>
        <v>5IF-NWPL_ROCKY_M</v>
      </c>
    </row>
    <row r="3907" spans="1:8">
      <c r="A3907" s="80">
        <v>37695</v>
      </c>
      <c r="B3907" s="79" t="s">
        <v>70</v>
      </c>
      <c r="C3907" s="79" t="s">
        <v>46</v>
      </c>
      <c r="D3907" s="85">
        <v>124265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5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5NGI-SOCAL</v>
      </c>
    </row>
    <row r="3908" spans="1:8">
      <c r="A3908" s="80">
        <v>37726</v>
      </c>
      <c r="B3908" s="79" t="s">
        <v>70</v>
      </c>
      <c r="C3908" s="79" t="s">
        <v>67</v>
      </c>
      <c r="D3908" s="85">
        <v>-129142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6IF-NWPL_ROCKY_M</v>
      </c>
    </row>
    <row r="3909" spans="1:8">
      <c r="A3909" s="80">
        <v>37726</v>
      </c>
      <c r="B3909" s="79" t="s">
        <v>70</v>
      </c>
      <c r="C3909" s="79" t="s">
        <v>46</v>
      </c>
      <c r="D3909" s="85">
        <v>121135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D3910" s="79"/>
      <c r="E3910" s="79"/>
      <c r="F3910" s="210" t="e">
        <f t="shared" si="183"/>
        <v>#N/A</v>
      </c>
      <c r="G3910" s="79" t="e">
        <f t="shared" si="184"/>
        <v>#N/A</v>
      </c>
      <c r="H3910" s="79" t="e">
        <f t="shared" si="185"/>
        <v>#N/A</v>
      </c>
    </row>
    <row r="3911" spans="1:8">
      <c r="D3911" s="79"/>
      <c r="E3911" s="79"/>
      <c r="F3911" s="210" t="e">
        <f t="shared" si="183"/>
        <v>#N/A</v>
      </c>
      <c r="G3911" s="79" t="e">
        <f t="shared" si="184"/>
        <v>#N/A</v>
      </c>
      <c r="H3911" s="79" t="e">
        <f t="shared" si="185"/>
        <v>#N/A</v>
      </c>
    </row>
    <row r="3912" spans="1:8">
      <c r="D3912" s="79"/>
      <c r="E3912" s="79"/>
      <c r="F3912" s="210" t="e">
        <f t="shared" si="183"/>
        <v>#N/A</v>
      </c>
      <c r="G3912" s="79" t="e">
        <f t="shared" si="184"/>
        <v>#N/A</v>
      </c>
      <c r="H3912" s="79" t="e">
        <f t="shared" si="185"/>
        <v>#N/A</v>
      </c>
    </row>
    <row r="3913" spans="1:8">
      <c r="D3913" s="79"/>
      <c r="E3913" s="79"/>
      <c r="F3913" s="210" t="e">
        <f t="shared" si="183"/>
        <v>#N/A</v>
      </c>
      <c r="G3913" s="79" t="e">
        <f t="shared" si="184"/>
        <v>#N/A</v>
      </c>
      <c r="H3913" s="79" t="e">
        <f t="shared" si="185"/>
        <v>#N/A</v>
      </c>
    </row>
    <row r="3914" spans="1:8">
      <c r="D3914" s="79"/>
      <c r="E3914" s="79"/>
      <c r="F3914" s="210" t="e">
        <f t="shared" si="183"/>
        <v>#N/A</v>
      </c>
      <c r="G3914" s="79" t="e">
        <f t="shared" si="184"/>
        <v>#N/A</v>
      </c>
      <c r="H3914" s="79" t="e">
        <f t="shared" si="185"/>
        <v>#N/A</v>
      </c>
    </row>
    <row r="3915" spans="1:8">
      <c r="D3915" s="79"/>
      <c r="E3915" s="79"/>
      <c r="F3915" s="210" t="e">
        <f t="shared" si="183"/>
        <v>#N/A</v>
      </c>
      <c r="G3915" s="79" t="e">
        <f t="shared" si="184"/>
        <v>#N/A</v>
      </c>
      <c r="H3915" s="79" t="e">
        <f t="shared" si="185"/>
        <v>#N/A</v>
      </c>
    </row>
    <row r="3916" spans="1:8">
      <c r="D3916" s="79"/>
      <c r="E3916" s="79"/>
      <c r="F3916" s="210" t="e">
        <f t="shared" si="183"/>
        <v>#N/A</v>
      </c>
      <c r="G3916" s="79" t="e">
        <f t="shared" si="184"/>
        <v>#N/A</v>
      </c>
      <c r="H3916" s="79" t="e">
        <f t="shared" si="185"/>
        <v>#N/A</v>
      </c>
    </row>
    <row r="3917" spans="1:8">
      <c r="D3917" s="79"/>
      <c r="E3917" s="79"/>
      <c r="F3917" s="210" t="e">
        <f t="shared" si="183"/>
        <v>#N/A</v>
      </c>
      <c r="G3917" s="79" t="e">
        <f t="shared" si="184"/>
        <v>#N/A</v>
      </c>
      <c r="H3917" s="79" t="e">
        <f t="shared" si="185"/>
        <v>#N/A</v>
      </c>
    </row>
    <row r="3918" spans="1:8">
      <c r="D3918" s="79"/>
      <c r="E3918" s="79"/>
      <c r="F3918" s="210" t="e">
        <f t="shared" si="183"/>
        <v>#N/A</v>
      </c>
      <c r="G3918" s="79" t="e">
        <f t="shared" si="184"/>
        <v>#N/A</v>
      </c>
      <c r="H3918" s="79" t="e">
        <f t="shared" si="185"/>
        <v>#N/A</v>
      </c>
    </row>
    <row r="3919" spans="1:8">
      <c r="D3919" s="79"/>
      <c r="E3919" s="79"/>
      <c r="F3919" s="210" t="e">
        <f t="shared" si="183"/>
        <v>#N/A</v>
      </c>
      <c r="G3919" s="79" t="e">
        <f t="shared" si="184"/>
        <v>#N/A</v>
      </c>
      <c r="H3919" s="79" t="e">
        <f t="shared" si="185"/>
        <v>#N/A</v>
      </c>
    </row>
    <row r="3920" spans="1:8">
      <c r="D3920" s="79"/>
      <c r="E3920" s="79"/>
      <c r="F3920" s="210" t="e">
        <f t="shared" si="183"/>
        <v>#N/A</v>
      </c>
      <c r="G3920" s="79" t="e">
        <f t="shared" si="184"/>
        <v>#N/A</v>
      </c>
      <c r="H3920" s="79" t="e">
        <f t="shared" si="185"/>
        <v>#N/A</v>
      </c>
    </row>
    <row r="3921" spans="4:8">
      <c r="D3921" s="79"/>
      <c r="E3921" s="79"/>
      <c r="F3921" s="210" t="e">
        <f t="shared" si="183"/>
        <v>#N/A</v>
      </c>
      <c r="G3921" s="79" t="e">
        <f t="shared" si="184"/>
        <v>#N/A</v>
      </c>
      <c r="H3921" s="79" t="e">
        <f t="shared" si="185"/>
        <v>#N/A</v>
      </c>
    </row>
    <row r="3922" spans="4:8">
      <c r="D3922" s="79"/>
      <c r="E3922" s="79"/>
      <c r="F3922" s="210" t="e">
        <f t="shared" si="183"/>
        <v>#N/A</v>
      </c>
      <c r="G3922" s="79" t="e">
        <f t="shared" si="184"/>
        <v>#N/A</v>
      </c>
      <c r="H3922" s="79" t="e">
        <f t="shared" si="185"/>
        <v>#N/A</v>
      </c>
    </row>
    <row r="3923" spans="4:8">
      <c r="D3923" s="79"/>
      <c r="E3923" s="79"/>
      <c r="F3923" s="210" t="e">
        <f t="shared" si="183"/>
        <v>#N/A</v>
      </c>
      <c r="G3923" s="79" t="e">
        <f t="shared" si="184"/>
        <v>#N/A</v>
      </c>
      <c r="H3923" s="79" t="e">
        <f t="shared" si="185"/>
        <v>#N/A</v>
      </c>
    </row>
    <row r="3924" spans="4:8">
      <c r="D3924" s="79"/>
      <c r="E3924" s="79"/>
      <c r="F3924" s="210" t="e">
        <f t="shared" si="183"/>
        <v>#N/A</v>
      </c>
      <c r="G3924" s="79" t="e">
        <f t="shared" si="184"/>
        <v>#N/A</v>
      </c>
      <c r="H3924" s="79" t="e">
        <f t="shared" si="185"/>
        <v>#N/A</v>
      </c>
    </row>
    <row r="3925" spans="4:8">
      <c r="D3925" s="79"/>
      <c r="E3925" s="79"/>
      <c r="F3925" s="210" t="e">
        <f t="shared" si="183"/>
        <v>#N/A</v>
      </c>
      <c r="G3925" s="79" t="e">
        <f t="shared" si="184"/>
        <v>#N/A</v>
      </c>
      <c r="H3925" s="79" t="e">
        <f t="shared" si="185"/>
        <v>#N/A</v>
      </c>
    </row>
    <row r="3926" spans="4:8">
      <c r="D3926" s="79"/>
      <c r="E3926" s="79"/>
      <c r="F3926" s="210" t="e">
        <f t="shared" si="183"/>
        <v>#N/A</v>
      </c>
      <c r="G3926" s="79" t="e">
        <f t="shared" si="184"/>
        <v>#N/A</v>
      </c>
      <c r="H3926" s="79" t="e">
        <f t="shared" si="185"/>
        <v>#N/A</v>
      </c>
    </row>
    <row r="3927" spans="4:8">
      <c r="D3927" s="79"/>
      <c r="E3927" s="79"/>
      <c r="F3927" s="210" t="e">
        <f t="shared" si="183"/>
        <v>#N/A</v>
      </c>
      <c r="G3927" s="79" t="e">
        <f t="shared" si="184"/>
        <v>#N/A</v>
      </c>
      <c r="H3927" s="79" t="e">
        <f t="shared" si="185"/>
        <v>#N/A</v>
      </c>
    </row>
    <row r="3928" spans="4:8">
      <c r="D3928" s="79"/>
      <c r="E3928" s="79"/>
      <c r="F3928" s="210" t="e">
        <f t="shared" si="183"/>
        <v>#N/A</v>
      </c>
      <c r="G3928" s="79" t="e">
        <f t="shared" si="184"/>
        <v>#N/A</v>
      </c>
      <c r="H3928" s="79" t="e">
        <f t="shared" si="185"/>
        <v>#N/A</v>
      </c>
    </row>
    <row r="3929" spans="4:8">
      <c r="D3929" s="79"/>
      <c r="E3929" s="79"/>
      <c r="F3929" s="210" t="e">
        <f t="shared" si="183"/>
        <v>#N/A</v>
      </c>
      <c r="G3929" s="79" t="e">
        <f t="shared" si="184"/>
        <v>#N/A</v>
      </c>
      <c r="H3929" s="79" t="e">
        <f t="shared" si="185"/>
        <v>#N/A</v>
      </c>
    </row>
    <row r="3930" spans="4:8">
      <c r="D3930" s="79"/>
      <c r="E3930" s="79"/>
      <c r="F3930" s="210" t="e">
        <f t="shared" si="183"/>
        <v>#N/A</v>
      </c>
      <c r="G3930" s="79" t="e">
        <f t="shared" si="184"/>
        <v>#N/A</v>
      </c>
      <c r="H3930" s="79" t="e">
        <f t="shared" si="185"/>
        <v>#N/A</v>
      </c>
    </row>
    <row r="3931" spans="4:8">
      <c r="D3931" s="79"/>
      <c r="E3931" s="79"/>
      <c r="F3931" s="210" t="e">
        <f t="shared" si="183"/>
        <v>#N/A</v>
      </c>
      <c r="G3931" s="79" t="e">
        <f t="shared" si="184"/>
        <v>#N/A</v>
      </c>
      <c r="H3931" s="79" t="e">
        <f t="shared" si="185"/>
        <v>#N/A</v>
      </c>
    </row>
    <row r="3932" spans="4:8">
      <c r="D3932" s="79"/>
      <c r="E3932" s="79"/>
      <c r="F3932" s="210" t="e">
        <f t="shared" si="183"/>
        <v>#N/A</v>
      </c>
      <c r="G3932" s="79" t="e">
        <f t="shared" si="184"/>
        <v>#N/A</v>
      </c>
      <c r="H3932" s="79" t="e">
        <f t="shared" si="185"/>
        <v>#N/A</v>
      </c>
    </row>
    <row r="3933" spans="4:8">
      <c r="D3933" s="79"/>
      <c r="E3933" s="79"/>
      <c r="F3933" s="210" t="e">
        <f t="shared" si="183"/>
        <v>#N/A</v>
      </c>
      <c r="G3933" s="79" t="e">
        <f t="shared" si="184"/>
        <v>#N/A</v>
      </c>
      <c r="H3933" s="79" t="e">
        <f t="shared" si="185"/>
        <v>#N/A</v>
      </c>
    </row>
    <row r="3934" spans="4:8">
      <c r="D3934" s="79"/>
      <c r="E3934" s="79"/>
      <c r="F3934" s="210" t="e">
        <f t="shared" si="183"/>
        <v>#N/A</v>
      </c>
      <c r="G3934" s="79" t="e">
        <f t="shared" si="184"/>
        <v>#N/A</v>
      </c>
      <c r="H3934" s="79" t="e">
        <f t="shared" si="185"/>
        <v>#N/A</v>
      </c>
    </row>
    <row r="3935" spans="4:8">
      <c r="D3935" s="79"/>
      <c r="E3935" s="79"/>
      <c r="F3935" s="210" t="e">
        <f t="shared" si="183"/>
        <v>#N/A</v>
      </c>
      <c r="G3935" s="79" t="e">
        <f t="shared" si="184"/>
        <v>#N/A</v>
      </c>
      <c r="H3935" s="79" t="e">
        <f t="shared" si="185"/>
        <v>#N/A</v>
      </c>
    </row>
    <row r="3936" spans="4:8">
      <c r="D3936" s="79"/>
      <c r="E3936" s="79"/>
      <c r="F3936" s="210" t="e">
        <f t="shared" si="183"/>
        <v>#N/A</v>
      </c>
      <c r="G3936" s="79" t="e">
        <f t="shared" si="184"/>
        <v>#N/A</v>
      </c>
      <c r="H3936" s="79" t="e">
        <f t="shared" si="185"/>
        <v>#N/A</v>
      </c>
    </row>
    <row r="3937" spans="4:8">
      <c r="D3937" s="79"/>
      <c r="E3937" s="79"/>
      <c r="F3937" s="210" t="e">
        <f t="shared" si="183"/>
        <v>#N/A</v>
      </c>
      <c r="G3937" s="79" t="e">
        <f t="shared" si="184"/>
        <v>#N/A</v>
      </c>
      <c r="H3937" s="79" t="e">
        <f t="shared" si="185"/>
        <v>#N/A</v>
      </c>
    </row>
    <row r="3938" spans="4:8">
      <c r="D3938" s="79"/>
      <c r="E3938" s="79"/>
      <c r="F3938" s="210" t="e">
        <f t="shared" si="183"/>
        <v>#N/A</v>
      </c>
      <c r="G3938" s="79" t="e">
        <f t="shared" si="184"/>
        <v>#N/A</v>
      </c>
      <c r="H3938" s="79" t="e">
        <f t="shared" si="185"/>
        <v>#N/A</v>
      </c>
    </row>
    <row r="3939" spans="4:8">
      <c r="D3939" s="79"/>
      <c r="E3939" s="79"/>
      <c r="F3939" s="210" t="e">
        <f t="shared" si="183"/>
        <v>#N/A</v>
      </c>
      <c r="G3939" s="79" t="e">
        <f t="shared" si="184"/>
        <v>#N/A</v>
      </c>
      <c r="H3939" s="79" t="e">
        <f t="shared" si="185"/>
        <v>#N/A</v>
      </c>
    </row>
    <row r="3940" spans="4:8">
      <c r="D3940" s="79"/>
      <c r="E3940" s="79"/>
      <c r="F3940" s="210" t="e">
        <f t="shared" si="183"/>
        <v>#N/A</v>
      </c>
      <c r="G3940" s="79" t="e">
        <f t="shared" si="184"/>
        <v>#N/A</v>
      </c>
      <c r="H3940" s="79" t="e">
        <f t="shared" si="185"/>
        <v>#N/A</v>
      </c>
    </row>
    <row r="3941" spans="4:8">
      <c r="D3941" s="79"/>
      <c r="E3941" s="79"/>
      <c r="F3941" s="210" t="e">
        <f t="shared" si="183"/>
        <v>#N/A</v>
      </c>
      <c r="G3941" s="79" t="e">
        <f t="shared" si="184"/>
        <v>#N/A</v>
      </c>
      <c r="H3941" s="79" t="e">
        <f t="shared" si="185"/>
        <v>#N/A</v>
      </c>
    </row>
    <row r="3942" spans="4:8">
      <c r="D3942" s="79"/>
      <c r="E3942" s="79"/>
      <c r="F3942" s="210" t="e">
        <f t="shared" si="183"/>
        <v>#N/A</v>
      </c>
      <c r="G3942" s="79" t="e">
        <f t="shared" si="184"/>
        <v>#N/A</v>
      </c>
      <c r="H3942" s="79" t="e">
        <f t="shared" si="185"/>
        <v>#N/A</v>
      </c>
    </row>
    <row r="3943" spans="4:8">
      <c r="D3943" s="79"/>
      <c r="E3943" s="79"/>
      <c r="F3943" s="210" t="e">
        <f t="shared" si="183"/>
        <v>#N/A</v>
      </c>
      <c r="G3943" s="79" t="e">
        <f t="shared" si="184"/>
        <v>#N/A</v>
      </c>
      <c r="H3943" s="79" t="e">
        <f t="shared" si="185"/>
        <v>#N/A</v>
      </c>
    </row>
    <row r="3944" spans="4:8">
      <c r="D3944" s="79"/>
      <c r="E3944" s="79"/>
      <c r="F3944" s="210" t="e">
        <f t="shared" si="183"/>
        <v>#N/A</v>
      </c>
      <c r="G3944" s="79" t="e">
        <f t="shared" si="184"/>
        <v>#N/A</v>
      </c>
      <c r="H3944" s="79" t="e">
        <f t="shared" si="185"/>
        <v>#N/A</v>
      </c>
    </row>
    <row r="3945" spans="4:8">
      <c r="D3945" s="79"/>
      <c r="E3945" s="79"/>
      <c r="F3945" s="210" t="e">
        <f t="shared" si="183"/>
        <v>#N/A</v>
      </c>
      <c r="G3945" s="79" t="e">
        <f t="shared" si="184"/>
        <v>#N/A</v>
      </c>
      <c r="H3945" s="79" t="e">
        <f t="shared" si="185"/>
        <v>#N/A</v>
      </c>
    </row>
    <row r="3946" spans="4:8">
      <c r="D3946" s="79"/>
      <c r="E3946" s="79"/>
      <c r="F3946" s="210" t="e">
        <f t="shared" si="183"/>
        <v>#N/A</v>
      </c>
      <c r="G3946" s="79" t="e">
        <f t="shared" si="184"/>
        <v>#N/A</v>
      </c>
      <c r="H3946" s="79" t="e">
        <f t="shared" si="185"/>
        <v>#N/A</v>
      </c>
    </row>
    <row r="3947" spans="4:8">
      <c r="D3947" s="79"/>
      <c r="E3947" s="79"/>
      <c r="F3947" s="210" t="e">
        <f t="shared" si="183"/>
        <v>#N/A</v>
      </c>
      <c r="G3947" s="79" t="e">
        <f t="shared" si="184"/>
        <v>#N/A</v>
      </c>
      <c r="H3947" s="79" t="e">
        <f t="shared" si="185"/>
        <v>#N/A</v>
      </c>
    </row>
    <row r="3948" spans="4:8">
      <c r="D3948" s="79"/>
      <c r="E3948" s="79"/>
      <c r="F3948" s="210" t="e">
        <f t="shared" si="183"/>
        <v>#N/A</v>
      </c>
      <c r="G3948" s="79" t="e">
        <f t="shared" si="184"/>
        <v>#N/A</v>
      </c>
      <c r="H3948" s="79" t="e">
        <f t="shared" si="185"/>
        <v>#N/A</v>
      </c>
    </row>
    <row r="3949" spans="4:8">
      <c r="D3949" s="79"/>
      <c r="E3949" s="79"/>
      <c r="F3949" s="210" t="e">
        <f t="shared" si="183"/>
        <v>#N/A</v>
      </c>
      <c r="G3949" s="79" t="e">
        <f t="shared" si="184"/>
        <v>#N/A</v>
      </c>
      <c r="H3949" s="79" t="e">
        <f t="shared" si="185"/>
        <v>#N/A</v>
      </c>
    </row>
    <row r="3950" spans="4:8">
      <c r="D3950" s="79"/>
      <c r="E3950" s="79"/>
      <c r="F3950" s="210" t="e">
        <f t="shared" si="183"/>
        <v>#N/A</v>
      </c>
      <c r="G3950" s="79" t="e">
        <f t="shared" si="184"/>
        <v>#N/A</v>
      </c>
      <c r="H3950" s="79" t="e">
        <f t="shared" si="185"/>
        <v>#N/A</v>
      </c>
    </row>
    <row r="3951" spans="4:8">
      <c r="D3951" s="79"/>
      <c r="E3951" s="79"/>
      <c r="F3951" s="210" t="e">
        <f t="shared" si="183"/>
        <v>#N/A</v>
      </c>
      <c r="G3951" s="79" t="e">
        <f t="shared" si="184"/>
        <v>#N/A</v>
      </c>
      <c r="H3951" s="79" t="e">
        <f t="shared" si="185"/>
        <v>#N/A</v>
      </c>
    </row>
    <row r="3952" spans="4:8">
      <c r="D3952" s="79"/>
      <c r="E3952" s="79"/>
      <c r="F3952" s="210" t="e">
        <f t="shared" si="183"/>
        <v>#N/A</v>
      </c>
      <c r="G3952" s="79" t="e">
        <f t="shared" si="184"/>
        <v>#N/A</v>
      </c>
      <c r="H3952" s="79" t="e">
        <f t="shared" si="185"/>
        <v>#N/A</v>
      </c>
    </row>
    <row r="3953" spans="4:8">
      <c r="D3953" s="79"/>
      <c r="E3953" s="79"/>
      <c r="F3953" s="210" t="e">
        <f t="shared" si="183"/>
        <v>#N/A</v>
      </c>
      <c r="G3953" s="79" t="e">
        <f t="shared" si="184"/>
        <v>#N/A</v>
      </c>
      <c r="H3953" s="79" t="e">
        <f t="shared" si="185"/>
        <v>#N/A</v>
      </c>
    </row>
    <row r="3954" spans="4:8">
      <c r="D3954" s="79"/>
      <c r="E3954" s="79"/>
      <c r="F3954" s="210" t="e">
        <f t="shared" si="183"/>
        <v>#N/A</v>
      </c>
      <c r="G3954" s="79" t="e">
        <f t="shared" si="184"/>
        <v>#N/A</v>
      </c>
      <c r="H3954" s="79" t="e">
        <f t="shared" si="185"/>
        <v>#N/A</v>
      </c>
    </row>
    <row r="3955" spans="4:8">
      <c r="D3955" s="79"/>
      <c r="E3955" s="79"/>
      <c r="F3955" s="210" t="e">
        <f t="shared" si="183"/>
        <v>#N/A</v>
      </c>
      <c r="G3955" s="79" t="e">
        <f t="shared" si="184"/>
        <v>#N/A</v>
      </c>
      <c r="H3955" s="79" t="e">
        <f t="shared" si="185"/>
        <v>#N/A</v>
      </c>
    </row>
    <row r="3956" spans="4:8">
      <c r="D3956" s="79"/>
      <c r="E3956" s="79"/>
      <c r="F3956" s="210" t="e">
        <f t="shared" si="183"/>
        <v>#N/A</v>
      </c>
      <c r="G3956" s="79" t="e">
        <f t="shared" si="184"/>
        <v>#N/A</v>
      </c>
      <c r="H3956" s="79" t="e">
        <f t="shared" si="185"/>
        <v>#N/A</v>
      </c>
    </row>
    <row r="3957" spans="4:8">
      <c r="D3957" s="79"/>
      <c r="E3957" s="79"/>
      <c r="F3957" s="210" t="e">
        <f t="shared" si="183"/>
        <v>#N/A</v>
      </c>
      <c r="G3957" s="79" t="e">
        <f t="shared" si="184"/>
        <v>#N/A</v>
      </c>
      <c r="H3957" s="79" t="e">
        <f t="shared" si="185"/>
        <v>#N/A</v>
      </c>
    </row>
    <row r="3958" spans="4:8">
      <c r="D3958" s="79"/>
      <c r="E3958" s="79"/>
      <c r="F3958" s="210" t="e">
        <f t="shared" si="183"/>
        <v>#N/A</v>
      </c>
      <c r="G3958" s="79" t="e">
        <f t="shared" si="184"/>
        <v>#N/A</v>
      </c>
      <c r="H3958" s="79" t="e">
        <f t="shared" si="185"/>
        <v>#N/A</v>
      </c>
    </row>
    <row r="3959" spans="4:8">
      <c r="D3959" s="79"/>
      <c r="E3959" s="79"/>
      <c r="F3959" s="210" t="e">
        <f t="shared" si="183"/>
        <v>#N/A</v>
      </c>
      <c r="G3959" s="79" t="e">
        <f t="shared" si="184"/>
        <v>#N/A</v>
      </c>
      <c r="H3959" s="79" t="e">
        <f t="shared" si="185"/>
        <v>#N/A</v>
      </c>
    </row>
    <row r="3960" spans="4:8">
      <c r="D3960" s="79"/>
      <c r="E3960" s="79"/>
      <c r="F3960" s="210" t="e">
        <f t="shared" si="183"/>
        <v>#N/A</v>
      </c>
      <c r="G3960" s="79" t="e">
        <f t="shared" si="184"/>
        <v>#N/A</v>
      </c>
      <c r="H3960" s="79" t="e">
        <f t="shared" si="185"/>
        <v>#N/A</v>
      </c>
    </row>
    <row r="3961" spans="4:8">
      <c r="D3961" s="79"/>
      <c r="E3961" s="79"/>
      <c r="F3961" s="210" t="e">
        <f t="shared" si="183"/>
        <v>#N/A</v>
      </c>
      <c r="G3961" s="79" t="e">
        <f t="shared" si="184"/>
        <v>#N/A</v>
      </c>
      <c r="H3961" s="79" t="e">
        <f t="shared" si="185"/>
        <v>#N/A</v>
      </c>
    </row>
    <row r="3962" spans="4:8">
      <c r="D3962" s="79"/>
      <c r="E3962" s="79"/>
      <c r="F3962" s="210" t="e">
        <f t="shared" si="183"/>
        <v>#N/A</v>
      </c>
      <c r="G3962" s="79" t="e">
        <f t="shared" si="184"/>
        <v>#N/A</v>
      </c>
      <c r="H3962" s="79" t="e">
        <f t="shared" si="185"/>
        <v>#N/A</v>
      </c>
    </row>
    <row r="3963" spans="4:8">
      <c r="D3963" s="79"/>
      <c r="E3963" s="79"/>
      <c r="F3963" s="210" t="e">
        <f t="shared" si="183"/>
        <v>#N/A</v>
      </c>
      <c r="G3963" s="79" t="e">
        <f t="shared" si="184"/>
        <v>#N/A</v>
      </c>
      <c r="H3963" s="79" t="e">
        <f t="shared" si="185"/>
        <v>#N/A</v>
      </c>
    </row>
    <row r="3964" spans="4:8">
      <c r="D3964" s="79"/>
      <c r="E3964" s="79"/>
      <c r="F3964" s="210" t="e">
        <f t="shared" si="183"/>
        <v>#N/A</v>
      </c>
      <c r="G3964" s="79" t="e">
        <f t="shared" si="184"/>
        <v>#N/A</v>
      </c>
      <c r="H3964" s="79" t="e">
        <f t="shared" si="185"/>
        <v>#N/A</v>
      </c>
    </row>
    <row r="3965" spans="4:8">
      <c r="D3965" s="79"/>
      <c r="E3965" s="79"/>
      <c r="F3965" s="210" t="e">
        <f t="shared" si="183"/>
        <v>#N/A</v>
      </c>
      <c r="G3965" s="79" t="e">
        <f t="shared" si="184"/>
        <v>#N/A</v>
      </c>
      <c r="H3965" s="79" t="e">
        <f t="shared" si="185"/>
        <v>#N/A</v>
      </c>
    </row>
    <row r="3966" spans="4:8">
      <c r="D3966" s="79"/>
      <c r="E3966" s="79"/>
      <c r="F3966" s="210" t="e">
        <f t="shared" si="183"/>
        <v>#N/A</v>
      </c>
      <c r="G3966" s="79" t="e">
        <f t="shared" si="184"/>
        <v>#N/A</v>
      </c>
      <c r="H3966" s="79" t="e">
        <f t="shared" si="185"/>
        <v>#N/A</v>
      </c>
    </row>
    <row r="3967" spans="4:8">
      <c r="D3967" s="79"/>
      <c r="E3967" s="79"/>
      <c r="F3967" s="210" t="e">
        <f t="shared" si="183"/>
        <v>#N/A</v>
      </c>
      <c r="G3967" s="79" t="e">
        <f t="shared" si="184"/>
        <v>#N/A</v>
      </c>
      <c r="H3967" s="79" t="e">
        <f t="shared" si="185"/>
        <v>#N/A</v>
      </c>
    </row>
    <row r="3968" spans="4:8">
      <c r="D3968" s="79"/>
      <c r="E3968" s="79"/>
      <c r="F3968" s="210" t="e">
        <f t="shared" si="183"/>
        <v>#N/A</v>
      </c>
      <c r="G3968" s="79" t="e">
        <f t="shared" si="184"/>
        <v>#N/A</v>
      </c>
      <c r="H3968" s="79" t="e">
        <f t="shared" si="185"/>
        <v>#N/A</v>
      </c>
    </row>
    <row r="3969" spans="4:8">
      <c r="D3969" s="79"/>
      <c r="E3969" s="79"/>
      <c r="F3969" s="210" t="e">
        <f t="shared" si="183"/>
        <v>#N/A</v>
      </c>
      <c r="G3969" s="79" t="e">
        <f t="shared" si="184"/>
        <v>#N/A</v>
      </c>
      <c r="H3969" s="79" t="e">
        <f t="shared" si="185"/>
        <v>#N/A</v>
      </c>
    </row>
    <row r="3970" spans="4:8">
      <c r="D3970" s="79"/>
      <c r="E3970" s="79"/>
      <c r="F3970" s="210" t="e">
        <f t="shared" si="183"/>
        <v>#N/A</v>
      </c>
      <c r="G3970" s="79" t="e">
        <f t="shared" si="184"/>
        <v>#N/A</v>
      </c>
      <c r="H3970" s="79" t="e">
        <f t="shared" si="185"/>
        <v>#N/A</v>
      </c>
    </row>
    <row r="3971" spans="4:8">
      <c r="D3971" s="79"/>
      <c r="E3971" s="79"/>
      <c r="F3971" s="210" t="e">
        <f t="shared" ref="F3971:F4034" si="186">IF(REF_DT&lt;=LastDay,INDEX(IntraMonth_Buckets,MATCH($A3971,IntraSumMonths,0),1),INDEX(BucketTable,MATCH($A3971,SumMonths,0),1))</f>
        <v>#N/A</v>
      </c>
      <c r="G3971" s="79" t="e">
        <f t="shared" ref="G3971:G4034" si="187">INDEX(Book_Type,MATCH($B3971,Book,0),1)</f>
        <v>#N/A</v>
      </c>
      <c r="H3971" s="79" t="e">
        <f t="shared" ref="H3971:H4034" si="188">$F3971&amp;$C3971</f>
        <v>#N/A</v>
      </c>
    </row>
    <row r="3972" spans="4:8">
      <c r="D3972" s="79"/>
      <c r="E3972" s="79"/>
      <c r="F3972" s="210" t="e">
        <f t="shared" si="186"/>
        <v>#N/A</v>
      </c>
      <c r="G3972" s="79" t="e">
        <f t="shared" si="187"/>
        <v>#N/A</v>
      </c>
      <c r="H3972" s="79" t="e">
        <f t="shared" si="188"/>
        <v>#N/A</v>
      </c>
    </row>
    <row r="3973" spans="4:8">
      <c r="D3973" s="79"/>
      <c r="E3973" s="79"/>
      <c r="F3973" s="210" t="e">
        <f t="shared" si="186"/>
        <v>#N/A</v>
      </c>
      <c r="G3973" s="79" t="e">
        <f t="shared" si="187"/>
        <v>#N/A</v>
      </c>
      <c r="H3973" s="79" t="e">
        <f t="shared" si="188"/>
        <v>#N/A</v>
      </c>
    </row>
    <row r="3974" spans="4:8">
      <c r="D3974" s="79"/>
      <c r="E3974" s="79"/>
      <c r="F3974" s="210" t="e">
        <f t="shared" si="186"/>
        <v>#N/A</v>
      </c>
      <c r="G3974" s="79" t="e">
        <f t="shared" si="187"/>
        <v>#N/A</v>
      </c>
      <c r="H3974" s="79" t="e">
        <f t="shared" si="188"/>
        <v>#N/A</v>
      </c>
    </row>
    <row r="3975" spans="4:8">
      <c r="D3975" s="79"/>
      <c r="E3975" s="79"/>
      <c r="F3975" s="210" t="e">
        <f t="shared" si="186"/>
        <v>#N/A</v>
      </c>
      <c r="G3975" s="79" t="e">
        <f t="shared" si="187"/>
        <v>#N/A</v>
      </c>
      <c r="H3975" s="79" t="e">
        <f t="shared" si="188"/>
        <v>#N/A</v>
      </c>
    </row>
    <row r="3976" spans="4:8">
      <c r="D3976" s="79"/>
      <c r="E3976" s="79"/>
      <c r="F3976" s="210" t="e">
        <f t="shared" si="186"/>
        <v>#N/A</v>
      </c>
      <c r="G3976" s="79" t="e">
        <f t="shared" si="187"/>
        <v>#N/A</v>
      </c>
      <c r="H3976" s="79" t="e">
        <f t="shared" si="188"/>
        <v>#N/A</v>
      </c>
    </row>
    <row r="3977" spans="4:8">
      <c r="D3977" s="79"/>
      <c r="E3977" s="79"/>
      <c r="F3977" s="210" t="e">
        <f t="shared" si="186"/>
        <v>#N/A</v>
      </c>
      <c r="G3977" s="79" t="e">
        <f t="shared" si="187"/>
        <v>#N/A</v>
      </c>
      <c r="H3977" s="79" t="e">
        <f t="shared" si="188"/>
        <v>#N/A</v>
      </c>
    </row>
    <row r="3978" spans="4:8">
      <c r="D3978" s="79"/>
      <c r="E3978" s="79"/>
      <c r="F3978" s="210" t="e">
        <f t="shared" si="186"/>
        <v>#N/A</v>
      </c>
      <c r="G3978" s="79" t="e">
        <f t="shared" si="187"/>
        <v>#N/A</v>
      </c>
      <c r="H3978" s="79" t="e">
        <f t="shared" si="188"/>
        <v>#N/A</v>
      </c>
    </row>
    <row r="3979" spans="4:8">
      <c r="D3979" s="79"/>
      <c r="E3979" s="79"/>
      <c r="F3979" s="210" t="e">
        <f t="shared" si="186"/>
        <v>#N/A</v>
      </c>
      <c r="G3979" s="79" t="e">
        <f t="shared" si="187"/>
        <v>#N/A</v>
      </c>
      <c r="H3979" s="79" t="e">
        <f t="shared" si="188"/>
        <v>#N/A</v>
      </c>
    </row>
    <row r="3980" spans="4:8">
      <c r="D3980" s="79"/>
      <c r="E3980" s="79"/>
      <c r="F3980" s="210" t="e">
        <f t="shared" si="186"/>
        <v>#N/A</v>
      </c>
      <c r="G3980" s="79" t="e">
        <f t="shared" si="187"/>
        <v>#N/A</v>
      </c>
      <c r="H3980" s="79" t="e">
        <f t="shared" si="188"/>
        <v>#N/A</v>
      </c>
    </row>
    <row r="3981" spans="4:8">
      <c r="D3981" s="79"/>
      <c r="E3981" s="79"/>
      <c r="F3981" s="210" t="e">
        <f t="shared" si="186"/>
        <v>#N/A</v>
      </c>
      <c r="G3981" s="79" t="e">
        <f t="shared" si="187"/>
        <v>#N/A</v>
      </c>
      <c r="H3981" s="79" t="e">
        <f t="shared" si="188"/>
        <v>#N/A</v>
      </c>
    </row>
    <row r="3982" spans="4:8">
      <c r="D3982" s="79"/>
      <c r="E3982" s="79"/>
      <c r="F3982" s="210" t="e">
        <f t="shared" si="186"/>
        <v>#N/A</v>
      </c>
      <c r="G3982" s="79" t="e">
        <f t="shared" si="187"/>
        <v>#N/A</v>
      </c>
      <c r="H3982" s="79" t="e">
        <f t="shared" si="188"/>
        <v>#N/A</v>
      </c>
    </row>
    <row r="3983" spans="4:8">
      <c r="D3983" s="79"/>
      <c r="E3983" s="79"/>
      <c r="F3983" s="210" t="e">
        <f t="shared" si="186"/>
        <v>#N/A</v>
      </c>
      <c r="G3983" s="79" t="e">
        <f t="shared" si="187"/>
        <v>#N/A</v>
      </c>
      <c r="H3983" s="79" t="e">
        <f t="shared" si="188"/>
        <v>#N/A</v>
      </c>
    </row>
    <row r="3984" spans="4:8">
      <c r="D3984" s="79"/>
      <c r="E3984" s="79"/>
      <c r="F3984" s="210" t="e">
        <f t="shared" si="186"/>
        <v>#N/A</v>
      </c>
      <c r="G3984" s="79" t="e">
        <f t="shared" si="187"/>
        <v>#N/A</v>
      </c>
      <c r="H3984" s="79" t="e">
        <f t="shared" si="188"/>
        <v>#N/A</v>
      </c>
    </row>
    <row r="3985" spans="4:8">
      <c r="D3985" s="79"/>
      <c r="E3985" s="79"/>
      <c r="F3985" s="210" t="e">
        <f t="shared" si="186"/>
        <v>#N/A</v>
      </c>
      <c r="G3985" s="79" t="e">
        <f t="shared" si="187"/>
        <v>#N/A</v>
      </c>
      <c r="H3985" s="79" t="e">
        <f t="shared" si="188"/>
        <v>#N/A</v>
      </c>
    </row>
    <row r="3986" spans="4:8">
      <c r="D3986" s="79"/>
      <c r="E3986" s="79"/>
      <c r="F3986" s="210" t="e">
        <f t="shared" si="186"/>
        <v>#N/A</v>
      </c>
      <c r="G3986" s="79" t="e">
        <f t="shared" si="187"/>
        <v>#N/A</v>
      </c>
      <c r="H3986" s="79" t="e">
        <f t="shared" si="188"/>
        <v>#N/A</v>
      </c>
    </row>
    <row r="3987" spans="4:8">
      <c r="D3987" s="79"/>
      <c r="E3987" s="79"/>
      <c r="F3987" s="210" t="e">
        <f t="shared" si="186"/>
        <v>#N/A</v>
      </c>
      <c r="G3987" s="79" t="e">
        <f t="shared" si="187"/>
        <v>#N/A</v>
      </c>
      <c r="H3987" s="79" t="e">
        <f t="shared" si="188"/>
        <v>#N/A</v>
      </c>
    </row>
    <row r="3988" spans="4:8">
      <c r="D3988" s="79"/>
      <c r="E3988" s="79"/>
      <c r="F3988" s="210" t="e">
        <f t="shared" si="186"/>
        <v>#N/A</v>
      </c>
      <c r="G3988" s="79" t="e">
        <f t="shared" si="187"/>
        <v>#N/A</v>
      </c>
      <c r="H3988" s="79" t="e">
        <f t="shared" si="188"/>
        <v>#N/A</v>
      </c>
    </row>
    <row r="3989" spans="4:8">
      <c r="D3989" s="79"/>
      <c r="E3989" s="79"/>
      <c r="F3989" s="210" t="e">
        <f t="shared" si="186"/>
        <v>#N/A</v>
      </c>
      <c r="G3989" s="79" t="e">
        <f t="shared" si="187"/>
        <v>#N/A</v>
      </c>
      <c r="H3989" s="79" t="e">
        <f t="shared" si="188"/>
        <v>#N/A</v>
      </c>
    </row>
    <row r="3990" spans="4:8">
      <c r="D3990" s="79"/>
      <c r="E3990" s="79"/>
      <c r="F3990" s="210" t="e">
        <f t="shared" si="186"/>
        <v>#N/A</v>
      </c>
      <c r="G3990" s="79" t="e">
        <f t="shared" si="187"/>
        <v>#N/A</v>
      </c>
      <c r="H3990" s="79" t="e">
        <f t="shared" si="188"/>
        <v>#N/A</v>
      </c>
    </row>
    <row r="3991" spans="4:8">
      <c r="D3991" s="79"/>
      <c r="E3991" s="79"/>
      <c r="F3991" s="210" t="e">
        <f t="shared" si="186"/>
        <v>#N/A</v>
      </c>
      <c r="G3991" s="79" t="e">
        <f t="shared" si="187"/>
        <v>#N/A</v>
      </c>
      <c r="H3991" s="79" t="e">
        <f t="shared" si="188"/>
        <v>#N/A</v>
      </c>
    </row>
    <row r="3992" spans="4:8">
      <c r="D3992" s="79"/>
      <c r="E3992" s="79"/>
      <c r="F3992" s="210" t="e">
        <f t="shared" si="186"/>
        <v>#N/A</v>
      </c>
      <c r="G3992" s="79" t="e">
        <f t="shared" si="187"/>
        <v>#N/A</v>
      </c>
      <c r="H3992" s="79" t="e">
        <f t="shared" si="188"/>
        <v>#N/A</v>
      </c>
    </row>
    <row r="3993" spans="4:8">
      <c r="D3993" s="79"/>
      <c r="E3993" s="79"/>
      <c r="F3993" s="210" t="e">
        <f t="shared" si="186"/>
        <v>#N/A</v>
      </c>
      <c r="G3993" s="79" t="e">
        <f t="shared" si="187"/>
        <v>#N/A</v>
      </c>
      <c r="H3993" s="79" t="e">
        <f t="shared" si="188"/>
        <v>#N/A</v>
      </c>
    </row>
    <row r="3994" spans="4:8">
      <c r="D3994" s="79"/>
      <c r="E3994" s="79"/>
      <c r="F3994" s="210" t="e">
        <f t="shared" si="186"/>
        <v>#N/A</v>
      </c>
      <c r="G3994" s="79" t="e">
        <f t="shared" si="187"/>
        <v>#N/A</v>
      </c>
      <c r="H3994" s="79" t="e">
        <f t="shared" si="188"/>
        <v>#N/A</v>
      </c>
    </row>
    <row r="3995" spans="4:8">
      <c r="D3995" s="79"/>
      <c r="E3995" s="79"/>
      <c r="F3995" s="210" t="e">
        <f t="shared" si="186"/>
        <v>#N/A</v>
      </c>
      <c r="G3995" s="79" t="e">
        <f t="shared" si="187"/>
        <v>#N/A</v>
      </c>
      <c r="H3995" s="79" t="e">
        <f t="shared" si="188"/>
        <v>#N/A</v>
      </c>
    </row>
    <row r="3996" spans="4:8">
      <c r="D3996" s="79"/>
      <c r="E3996" s="79"/>
      <c r="F3996" s="210" t="e">
        <f t="shared" si="186"/>
        <v>#N/A</v>
      </c>
      <c r="G3996" s="79" t="e">
        <f t="shared" si="187"/>
        <v>#N/A</v>
      </c>
      <c r="H3996" s="79" t="e">
        <f t="shared" si="188"/>
        <v>#N/A</v>
      </c>
    </row>
    <row r="3997" spans="4:8">
      <c r="D3997" s="79"/>
      <c r="E3997" s="79"/>
      <c r="F3997" s="210" t="e">
        <f t="shared" si="186"/>
        <v>#N/A</v>
      </c>
      <c r="G3997" s="79" t="e">
        <f t="shared" si="187"/>
        <v>#N/A</v>
      </c>
      <c r="H3997" s="79" t="e">
        <f t="shared" si="188"/>
        <v>#N/A</v>
      </c>
    </row>
    <row r="3998" spans="4:8">
      <c r="D3998" s="79"/>
      <c r="E3998" s="79"/>
      <c r="F3998" s="210" t="e">
        <f t="shared" si="186"/>
        <v>#N/A</v>
      </c>
      <c r="G3998" s="79" t="e">
        <f t="shared" si="187"/>
        <v>#N/A</v>
      </c>
      <c r="H3998" s="79" t="e">
        <f t="shared" si="188"/>
        <v>#N/A</v>
      </c>
    </row>
    <row r="3999" spans="4:8">
      <c r="D3999" s="79"/>
      <c r="E3999" s="79"/>
      <c r="F3999" s="210" t="e">
        <f t="shared" si="186"/>
        <v>#N/A</v>
      </c>
      <c r="G3999" s="79" t="e">
        <f t="shared" si="187"/>
        <v>#N/A</v>
      </c>
      <c r="H3999" s="79" t="e">
        <f t="shared" si="188"/>
        <v>#N/A</v>
      </c>
    </row>
    <row r="4000" spans="4:8">
      <c r="D4000" s="79"/>
      <c r="E4000" s="79"/>
      <c r="F4000" s="210" t="e">
        <f t="shared" si="186"/>
        <v>#N/A</v>
      </c>
      <c r="G4000" s="79" t="e">
        <f t="shared" si="187"/>
        <v>#N/A</v>
      </c>
      <c r="H4000" s="79" t="e">
        <f t="shared" si="188"/>
        <v>#N/A</v>
      </c>
    </row>
    <row r="4001" spans="4:8">
      <c r="D4001" s="79"/>
      <c r="E4001" s="79"/>
      <c r="F4001" s="210" t="e">
        <f t="shared" si="186"/>
        <v>#N/A</v>
      </c>
      <c r="G4001" s="79" t="e">
        <f t="shared" si="187"/>
        <v>#N/A</v>
      </c>
      <c r="H4001" s="79" t="e">
        <f t="shared" si="188"/>
        <v>#N/A</v>
      </c>
    </row>
    <row r="4002" spans="4:8">
      <c r="D4002" s="79"/>
      <c r="E4002" s="79"/>
      <c r="F4002" s="210" t="e">
        <f t="shared" si="186"/>
        <v>#N/A</v>
      </c>
      <c r="G4002" s="79" t="e">
        <f t="shared" si="187"/>
        <v>#N/A</v>
      </c>
      <c r="H4002" s="79" t="e">
        <f t="shared" si="188"/>
        <v>#N/A</v>
      </c>
    </row>
    <row r="4003" spans="4:8">
      <c r="D4003" s="79"/>
      <c r="E4003" s="79"/>
      <c r="F4003" s="210" t="e">
        <f t="shared" si="186"/>
        <v>#N/A</v>
      </c>
      <c r="G4003" s="79" t="e">
        <f t="shared" si="187"/>
        <v>#N/A</v>
      </c>
      <c r="H4003" s="79" t="e">
        <f t="shared" si="188"/>
        <v>#N/A</v>
      </c>
    </row>
    <row r="4004" spans="4:8">
      <c r="D4004" s="79"/>
      <c r="E4004" s="79"/>
      <c r="F4004" s="210" t="e">
        <f t="shared" si="186"/>
        <v>#N/A</v>
      </c>
      <c r="G4004" s="79" t="e">
        <f t="shared" si="187"/>
        <v>#N/A</v>
      </c>
      <c r="H4004" s="79" t="e">
        <f t="shared" si="188"/>
        <v>#N/A</v>
      </c>
    </row>
    <row r="4005" spans="4:8">
      <c r="D4005" s="79"/>
      <c r="E4005" s="79"/>
      <c r="F4005" s="210" t="e">
        <f t="shared" si="186"/>
        <v>#N/A</v>
      </c>
      <c r="G4005" s="79" t="e">
        <f t="shared" si="187"/>
        <v>#N/A</v>
      </c>
      <c r="H4005" s="79" t="e">
        <f t="shared" si="188"/>
        <v>#N/A</v>
      </c>
    </row>
    <row r="4006" spans="4:8">
      <c r="D4006" s="79"/>
      <c r="E4006" s="79"/>
      <c r="F4006" s="210" t="e">
        <f t="shared" si="186"/>
        <v>#N/A</v>
      </c>
      <c r="G4006" s="79" t="e">
        <f t="shared" si="187"/>
        <v>#N/A</v>
      </c>
      <c r="H4006" s="79" t="e">
        <f t="shared" si="188"/>
        <v>#N/A</v>
      </c>
    </row>
    <row r="4007" spans="4:8">
      <c r="D4007" s="79"/>
      <c r="E4007" s="79"/>
      <c r="F4007" s="210" t="e">
        <f t="shared" si="186"/>
        <v>#N/A</v>
      </c>
      <c r="G4007" s="79" t="e">
        <f t="shared" si="187"/>
        <v>#N/A</v>
      </c>
      <c r="H4007" s="79" t="e">
        <f t="shared" si="188"/>
        <v>#N/A</v>
      </c>
    </row>
    <row r="4008" spans="4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4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4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4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4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4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4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4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4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6:8"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6:8"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6:8"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6:8"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6:8"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6:8"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6:8"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6:8"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6:8"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6:8"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6:8"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6:8"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6:8"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6:8"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6:8"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6:8"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6:8"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6:8"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6:8"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6:8"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6:8"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6:8"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6:8"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6:8"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6:8"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6:8"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6:8"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6:8"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6:8"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6:8"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6:8"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6:8"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6:8"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6:8"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6:8"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6:8"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6:8"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6:8"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6:8"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6:8"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6:8"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6:8"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6:8"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6:8"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6:8"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6:8"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6:8"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6:8"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6:8"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6:8"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6:8"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6:8"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6:8"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6:8"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6:8"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6:8"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6:8"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6:8"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6:8"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6:8"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6:8"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6:8"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6:8"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6:8"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6:8"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6:8"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6:8"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6:8"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6:8"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6:8"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6:8"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6:8"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6:8"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6:8"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6:8"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6:8"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6:8"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6:8"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6:8"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6:8"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6:8"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6:8"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6:8"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6:8"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6:8"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6:8"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6:8"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6:8"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6:8"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6:8"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6:8"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6:8"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6:8"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6:8"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6:8"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6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#VALUE!</v>
      </c>
      <c r="G8993" s="79" t="e">
        <f t="shared" si="421"/>
        <v>#N/A</v>
      </c>
      <c r="H8993" s="79" t="e">
        <f t="shared" si="422"/>
        <v>#VALUE!</v>
      </c>
    </row>
    <row r="8994" spans="6:8">
      <c r="F8994" s="210" t="e">
        <f t="shared" si="420"/>
        <v>#VALUE!</v>
      </c>
      <c r="G8994" s="79" t="e">
        <f t="shared" si="421"/>
        <v>#N/A</v>
      </c>
      <c r="H8994" s="79" t="e">
        <f t="shared" si="422"/>
        <v>#VALUE!</v>
      </c>
    </row>
    <row r="8995" spans="6:8">
      <c r="F8995" s="210" t="e">
        <f t="shared" si="420"/>
        <v>#VALUE!</v>
      </c>
      <c r="G8995" s="79" t="e">
        <f t="shared" si="421"/>
        <v>#N/A</v>
      </c>
      <c r="H8995" s="79" t="e">
        <f t="shared" si="422"/>
        <v>#VALUE!</v>
      </c>
    </row>
    <row r="8996" spans="6:8">
      <c r="F8996" s="210" t="e">
        <f t="shared" si="420"/>
        <v>#VALUE!</v>
      </c>
      <c r="G8996" s="79" t="e">
        <f t="shared" si="421"/>
        <v>#N/A</v>
      </c>
      <c r="H8996" s="79" t="e">
        <f t="shared" si="422"/>
        <v>#VALUE!</v>
      </c>
    </row>
    <row r="8997" spans="6:8">
      <c r="F8997" s="210" t="e">
        <f t="shared" si="420"/>
        <v>#VALUE!</v>
      </c>
      <c r="G8997" s="79" t="e">
        <f t="shared" si="421"/>
        <v>#N/A</v>
      </c>
      <c r="H8997" s="79" t="e">
        <f t="shared" si="422"/>
        <v>#VALUE!</v>
      </c>
    </row>
    <row r="8998" spans="6:8">
      <c r="F8998" s="210" t="e">
        <f t="shared" si="420"/>
        <v>#VALUE!</v>
      </c>
      <c r="G8998" s="79" t="e">
        <f t="shared" si="421"/>
        <v>#N/A</v>
      </c>
      <c r="H8998" s="79" t="e">
        <f t="shared" si="422"/>
        <v>#VALUE!</v>
      </c>
    </row>
    <row r="8999" spans="6:8">
      <c r="F8999" s="210" t="e">
        <f t="shared" si="420"/>
        <v>#VALUE!</v>
      </c>
      <c r="G8999" s="79" t="e">
        <f t="shared" si="421"/>
        <v>#N/A</v>
      </c>
      <c r="H8999" s="79" t="e">
        <f t="shared" si="422"/>
        <v>#VALUE!</v>
      </c>
    </row>
    <row r="9000" spans="6:8">
      <c r="F9000" s="210" t="e">
        <f t="shared" si="420"/>
        <v>#VALUE!</v>
      </c>
      <c r="G9000" s="79" t="e">
        <f t="shared" si="421"/>
        <v>#N/A</v>
      </c>
      <c r="H9000" s="79" t="e">
        <f t="shared" si="422"/>
        <v>#VALUE!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25/OCT/01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2001-10-25T22:57:02Z</cp:lastPrinted>
  <dcterms:created xsi:type="dcterms:W3CDTF">1998-02-25T20:12:16Z</dcterms:created>
  <dcterms:modified xsi:type="dcterms:W3CDTF">2023-09-10T17:38:28Z</dcterms:modified>
</cp:coreProperties>
</file>