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C9CDA8A-7900-4A98-9EB4-584FAA3BC0F6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Detail'!$B$1:$B$9572</definedName>
    <definedName name="Book_Type">'Run Query'!$A$23:$B$96</definedName>
    <definedName name="BookList">QueryPage!$D$5</definedName>
    <definedName name="BookTypeCd">'GRMS Detail'!$C$2:$C$9572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Detail'!$A$1:$E$4489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Detail'!$A$1:$E$9572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Detail'!$C$2:$C$9572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Detail'!$A$1:$A$9572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쑼˯_x000d__x0000_폪_x0012__x000e__x0000_쓐˯_x000f__x0000__x000b__x0000_Ꜥ΂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<sst xmlns="http://schemas.openxmlformats.org/spreadsheetml/2006/main" count="9294" uniqueCount="216">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</sst>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D194C6CC-AFEC-8A7A-1FF4-C90D7F280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6F53529E-0B44-9185-1078-A2B6E22DD93C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A4E11F42-AFF2-79FC-60BE-7CE20AD22436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EFCC6ADA-8772-4580-58E8-72812A9FF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E48BC335-A51D-961E-4A51-EFD5F5BD6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6901997C-8F70-9482-41CB-75630113D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all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61.422957199999971</v>
          </cell>
          <cell r="U17">
            <v>-54.786248209999876</v>
          </cell>
          <cell r="W17">
            <v>2631.1192547599999</v>
          </cell>
          <cell r="Y17">
            <v>1171.8221890300001</v>
          </cell>
          <cell r="AA17">
            <v>951.70019662999937</v>
          </cell>
          <cell r="AC17">
            <v>4761.2783494099995</v>
          </cell>
        </row>
        <row r="18">
          <cell r="Q18">
            <v>-137.86642840999997</v>
          </cell>
          <cell r="S18">
            <v>-2371.7368369600003</v>
          </cell>
          <cell r="U18">
            <v>-8035.803462769999</v>
          </cell>
          <cell r="W18">
            <v>-5411.6108875299997</v>
          </cell>
          <cell r="Y18">
            <v>-751.91202028999987</v>
          </cell>
          <cell r="AA18">
            <v>-369.46045133000007</v>
          </cell>
          <cell r="AC18">
            <v>-16940.52365888</v>
          </cell>
        </row>
        <row r="19">
          <cell r="Q19">
            <v>-94.290921760000003</v>
          </cell>
          <cell r="S19">
            <v>774.75944148042447</v>
          </cell>
          <cell r="U19">
            <v>1428.3200793454553</v>
          </cell>
          <cell r="W19">
            <v>-1492.630322603713</v>
          </cell>
          <cell r="Y19">
            <v>-616.60288790000004</v>
          </cell>
          <cell r="AA19">
            <v>-3153.2690492799998</v>
          </cell>
          <cell r="AC19">
            <v>-3059.4227389578332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-123.8607739199996</v>
          </cell>
          <cell r="Y20">
            <v>1627.9434494799998</v>
          </cell>
          <cell r="AA20">
            <v>20779.091122990005</v>
          </cell>
          <cell r="AC20">
            <v>24329.415455320006</v>
          </cell>
        </row>
        <row r="21">
          <cell r="Q21">
            <v>-140.15814932999999</v>
          </cell>
          <cell r="S21">
            <v>-1024.65075028</v>
          </cell>
          <cell r="U21">
            <v>-6572.1746226499999</v>
          </cell>
          <cell r="W21">
            <v>-353.51666708999983</v>
          </cell>
          <cell r="Y21">
            <v>1098.08153513</v>
          </cell>
          <cell r="AA21">
            <v>506.56796213000166</v>
          </cell>
          <cell r="AC21">
            <v>-6345.6925427599981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690.16055472999994</v>
          </cell>
          <cell r="U23">
            <v>2687.4386161700008</v>
          </cell>
          <cell r="W23">
            <v>-880.81429275999983</v>
          </cell>
          <cell r="Y23">
            <v>-934.29424185000005</v>
          </cell>
          <cell r="AA23">
            <v>-2656.6207457999999</v>
          </cell>
          <cell r="AC23">
            <v>-1094.1301095099989</v>
          </cell>
        </row>
        <row r="24">
          <cell r="Q24">
            <v>396.20865417000005</v>
          </cell>
          <cell r="S24">
            <v>2044.3544071600002</v>
          </cell>
          <cell r="U24">
            <v>3382.8621692400006</v>
          </cell>
          <cell r="W24">
            <v>2074.1875040200011</v>
          </cell>
          <cell r="Y24">
            <v>-1691.99602716</v>
          </cell>
          <cell r="AA24">
            <v>-11939.516033690003</v>
          </cell>
          <cell r="AC24">
            <v>-6130.1079804300007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14.519033570000003</v>
          </cell>
          <cell r="U26">
            <v>416.34310507999993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477.50737542999991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240.20125411000006</v>
          </cell>
          <cell r="S28">
            <v>474.97907909042425</v>
          </cell>
          <cell r="U28">
            <v>-4746.8038905845433</v>
          </cell>
          <cell r="W28">
            <v>-7064.4517795937109</v>
          </cell>
          <cell r="Y28">
            <v>560.51184239999964</v>
          </cell>
          <cell r="AA28">
            <v>4820.2979122799998</v>
          </cell>
          <cell r="AC28">
            <v>-5955.4668364078252</v>
          </cell>
        </row>
        <row r="30">
          <cell r="Q30">
            <v>0.70883686999999995</v>
          </cell>
          <cell r="S30">
            <v>40.474123400000003</v>
          </cell>
          <cell r="U30">
            <v>-1256.3612383899997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-2302.6629112299997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415.23452515000002</v>
          </cell>
          <cell r="U33">
            <v>187.70270318999997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-799.61110704000021</v>
          </cell>
        </row>
        <row r="40">
          <cell r="Q40">
            <v>-217.44233858999996</v>
          </cell>
          <cell r="S40">
            <v>-1248.834862959576</v>
          </cell>
          <cell r="U40">
            <v>-4902.7475501845438</v>
          </cell>
          <cell r="W40">
            <v>-4396.9827292937125</v>
          </cell>
          <cell r="Y40">
            <v>1431.25073032</v>
          </cell>
          <cell r="AA40">
            <v>18208.061819010003</v>
          </cell>
          <cell r="AC40">
            <v>9090.7474068921729</v>
          </cell>
        </row>
        <row r="41">
          <cell r="Q41">
            <v>-94.290921760000003</v>
          </cell>
          <cell r="S41">
            <v>774.75944148042447</v>
          </cell>
          <cell r="U41">
            <v>1428.3200793454553</v>
          </cell>
          <cell r="W41">
            <v>-1492.630322603713</v>
          </cell>
          <cell r="Y41">
            <v>-616.60288790000004</v>
          </cell>
          <cell r="AA41">
            <v>-3153.2690492799998</v>
          </cell>
          <cell r="AC41">
            <v>-3059.4227389578332</v>
          </cell>
        </row>
        <row r="42">
          <cell r="Q42">
            <v>14.715011580000017</v>
          </cell>
          <cell r="S42">
            <v>348.14253251999997</v>
          </cell>
          <cell r="U42">
            <v>1704.7358332399997</v>
          </cell>
          <cell r="W42">
            <v>2507.2584808400002</v>
          </cell>
          <cell r="Y42">
            <v>2799.7656385099999</v>
          </cell>
          <cell r="AA42">
            <v>21730.791319620002</v>
          </cell>
          <cell r="AC42">
            <v>29090.693804730006</v>
          </cell>
        </row>
        <row r="43">
          <cell r="Q43">
            <v>-137.86642840999997</v>
          </cell>
          <cell r="S43">
            <v>-2371.7368369600003</v>
          </cell>
          <cell r="U43">
            <v>-8035.803462769999</v>
          </cell>
          <cell r="W43">
            <v>-5411.6108875299997</v>
          </cell>
          <cell r="Y43">
            <v>-751.91202028999987</v>
          </cell>
          <cell r="AA43">
            <v>-369.46045133000007</v>
          </cell>
          <cell r="AC43">
            <v>-16940.52365888</v>
          </cell>
        </row>
        <row r="44">
          <cell r="Q44">
            <v>-239.08356948999997</v>
          </cell>
          <cell r="S44">
            <v>-609.98552825999991</v>
          </cell>
          <cell r="U44">
            <v>-6142.9975276999994</v>
          </cell>
          <cell r="W44">
            <v>-5132.8189467700013</v>
          </cell>
          <cell r="Y44">
            <v>1638.47188035</v>
          </cell>
          <cell r="AA44">
            <v>1148.2354865500013</v>
          </cell>
          <cell r="AC44">
            <v>-9099.0946358299989</v>
          </cell>
        </row>
        <row r="45">
          <cell r="Q45">
            <v>0.70883686999999995</v>
          </cell>
          <cell r="S45">
            <v>40.474123400000003</v>
          </cell>
          <cell r="U45">
            <v>-1256.3612383899997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-2302.6629112299997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-1046.76051467</v>
          </cell>
          <cell r="U47">
            <v>-6413.4539458299996</v>
          </cell>
          <cell r="W47">
            <v>-3879.5884953300006</v>
          </cell>
          <cell r="Y47">
            <v>1748.23391229</v>
          </cell>
          <cell r="AA47">
            <v>1148.2354865500013</v>
          </cell>
          <cell r="AC47">
            <v>-8443.3335569899991</v>
          </cell>
        </row>
        <row r="48">
          <cell r="Q48">
            <v>725.43599906000009</v>
          </cell>
          <cell r="S48">
            <v>2749.0339954599999</v>
          </cell>
          <cell r="U48">
            <v>6486.6438904900015</v>
          </cell>
          <cell r="W48">
            <v>1172.5635930300014</v>
          </cell>
          <cell r="Y48">
            <v>-2618.9728002100001</v>
          </cell>
          <cell r="AA48">
            <v>-14535.999393280003</v>
          </cell>
          <cell r="AC48">
            <v>-6746.7307145099994</v>
          </cell>
        </row>
        <row r="49">
          <cell r="Q49">
            <v>396.20865417000005</v>
          </cell>
          <cell r="S49">
            <v>2044.3544071600002</v>
          </cell>
          <cell r="U49">
            <v>3382.8621692400006</v>
          </cell>
          <cell r="W49">
            <v>2074.1875040200011</v>
          </cell>
          <cell r="Y49">
            <v>-1691.99602716</v>
          </cell>
          <cell r="AA49">
            <v>-11939.516033690003</v>
          </cell>
          <cell r="AC49">
            <v>-6130.1079804300007</v>
          </cell>
        </row>
        <row r="50">
          <cell r="Q50">
            <v>292.81095971000002</v>
          </cell>
          <cell r="S50">
            <v>690.16055472999994</v>
          </cell>
          <cell r="U50">
            <v>2687.4386161700008</v>
          </cell>
          <cell r="W50">
            <v>-880.81429275999983</v>
          </cell>
          <cell r="Y50">
            <v>-934.29424185000005</v>
          </cell>
          <cell r="AA50">
            <v>-2656.6207457999999</v>
          </cell>
          <cell r="AC50">
            <v>-1094.1301095099989</v>
          </cell>
        </row>
        <row r="51">
          <cell r="Q51">
            <v>36.416385179999999</v>
          </cell>
          <cell r="S51">
            <v>14.519033570000003</v>
          </cell>
          <cell r="U51">
            <v>416.34310507999993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477.50737542999991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Detail'!$D$2:$D$14580)/10000)+(SUMIF(Reference,CONCATENATE(Q$13,$I$17),'GRMS Detail'!$D$2:$D$14580)/10000)+(SUMIF(Reference,CONCATENATE(Q$13,$J$17),'GRMS Detail'!$D$2:$D$14580)/10000)</f>
        <v>22.437064970000016</v>
      </c>
      <c r="R17" s="136">
        <f>Q17-[16]Sheet1!Q17</f>
        <v>-7.2424363599999992</v>
      </c>
      <c r="S17" s="165">
        <f>(SUMIF(Reference,CONCATENATE(S$13,$H$17),'GRMS Detail'!$D$2:$D$14580)/10000)+(SUMIF(Reference,CONCATENATE(S$13,$I$17),'GRMS Detail'!$D$2:$D$14580)/10000)+(SUMIF(Reference,CONCATENATE(S$13,$J$17),'GRMS Detail'!$D$2:$D$14580)/10000)</f>
        <v>-12.575786030000005</v>
      </c>
      <c r="T17" s="136">
        <f>S17-[16]Sheet1!S17</f>
        <v>-73.998743229999974</v>
      </c>
      <c r="U17" s="165">
        <f>(SUMIF(Reference,CONCATENATE(U$13,$H$17),'GRMS Detail'!$D$2:$D$14580)/10000)+(SUMIF(Reference,CONCATENATE(U$13,$I$17),'GRMS Detail'!$D$2:$D$14580)/10000)+(SUMIF(Reference,CONCATENATE(U$13,$J$17),'GRMS Detail'!$D$2:$D$14580)/10000)</f>
        <v>-404.53845220000034</v>
      </c>
      <c r="V17" s="136">
        <f>U17-[16]Sheet1!U17</f>
        <v>-349.75220399000045</v>
      </c>
      <c r="W17" s="165">
        <f>(SUMIF(Reference,CONCATENATE(W$13,$H$17),'GRMS Detail'!$D$2:$D$14580)/10000)+(SUMIF(Reference,CONCATENATE(W$13,$I$17),'GRMS Detail'!$D$2:$D$14580)/10000)+(SUMIF(Reference,CONCATENATE(W$13,$J$17),'GRMS Detail'!$D$2:$D$14580)/10000)</f>
        <v>2368.1213961700005</v>
      </c>
      <c r="X17" s="136">
        <f>W17-[16]Sheet1!W17</f>
        <v>-262.9978585899994</v>
      </c>
      <c r="Y17" s="165">
        <f>(SUMIF(Reference,CONCATENATE(Y$13,$H$17),'GRMS Detail'!$D$2:$D$14580)/10000)+(SUMIF(Reference,CONCATENATE(Y$13,$I$17),'GRMS Detail'!$D$2:$D$14580)/10000)+(SUMIF(Reference,CONCATENATE(Y$13,$J$17),'GRMS Detail'!$D$2:$D$14580)/10000)</f>
        <v>1162.76397529</v>
      </c>
      <c r="Z17" s="136">
        <f>Y17-[16]Sheet1!Y17</f>
        <v>-9.0582137400001557</v>
      </c>
      <c r="AA17" s="165">
        <f>(SUMIF(Reference,CONCATENATE(AA$13,$H$17),'GRMS Detail'!$D$2:$D$14580)/10000)+(SUMIF(Reference,CONCATENATE(AA$13,$I$17),'GRMS Detail'!$D$2:$D$14580)/10000)+(SUMIF(Reference,CONCATENATE(AA$13,$J$17),'GRMS Detail'!$D$2:$D$14580)/10000)</f>
        <v>953.95688725999969</v>
      </c>
      <c r="AB17" s="136">
        <f>AA17-[16]Sheet1!AA17</f>
        <v>2.2566906300003211</v>
      </c>
      <c r="AC17" s="166">
        <f t="shared" ref="AC17:AC26" si="0">$S17+$U17+$W17+$Y17+$AA17</f>
        <v>4067.7280204899998</v>
      </c>
      <c r="AD17" s="136">
        <f>AC17-[16]Sheet1!AC17</f>
        <v>-693.55032891999963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Detail'!$D$2:$D$14580)/10000)+(SUMIF(Reference,CONCATENATE(Q$13,$I$18),'GRMS Detail'!$D$2:$D$14580)/10000)</f>
        <v>-133.17436046</v>
      </c>
      <c r="R18" s="136">
        <f>Q18-[16]Sheet1!Q18</f>
        <v>4.6920679499999665</v>
      </c>
      <c r="S18" s="165">
        <f>(SUMIF(Reference,CONCATENATE(S$13,$H$18),'GRMS Detail'!$D$2:$D$14580)/10000)+(SUMIF(Reference,CONCATENATE(S$13,$I$18),'GRMS Detail'!$D$2:$D$14580)/10000)</f>
        <v>-2317.6247724100003</v>
      </c>
      <c r="T18" s="136">
        <f>S18-[16]Sheet1!S18</f>
        <v>54.112064550000014</v>
      </c>
      <c r="U18" s="165">
        <f>(SUMIF(Reference,CONCATENATE(U$13,$H$18),'GRMS Detail'!$D$2:$D$14580)/10000)+(SUMIF(Reference,CONCATENATE(U$13,$I$18),'GRMS Detail'!$D$2:$D$14580)/10000)</f>
        <v>-8164.9880564900013</v>
      </c>
      <c r="V18" s="136">
        <f>U18-[16]Sheet1!U18</f>
        <v>-129.18459372000234</v>
      </c>
      <c r="W18" s="165">
        <f>(SUMIF(Reference,CONCATENATE(W$13,$H$18),'GRMS Detail'!$D$2:$D$14580)/10000)+(SUMIF(Reference,CONCATENATE(W$13,$I$18),'GRMS Detail'!$D$2:$D$14580)/10000)</f>
        <v>-5550.2476334700013</v>
      </c>
      <c r="X18" s="136">
        <f>W18-[16]Sheet1!W18</f>
        <v>-138.63674594000167</v>
      </c>
      <c r="Y18" s="165">
        <f>(SUMIF(Reference,CONCATENATE(Y$13,$H$18),'GRMS Detail'!$D$2:$D$14580)/10000)+(SUMIF(Reference,CONCATENATE(Y$13,$I$18),'GRMS Detail'!$D$2:$D$14580)/10000)</f>
        <v>-752.45647941999994</v>
      </c>
      <c r="Z18" s="136">
        <f>Y18-[16]Sheet1!Y18</f>
        <v>-0.54445913000006385</v>
      </c>
      <c r="AA18" s="165">
        <f>(SUMIF(Reference,CONCATENATE(AA$13,$H$18),'GRMS Detail'!$D$2:$D$14580)/10000)+(SUMIF(Reference,CONCATENATE(AA$13,$I$18),'GRMS Detail'!$D$2:$D$14580)/10000)</f>
        <v>-369.60271094000012</v>
      </c>
      <c r="AB18" s="136">
        <f>AA18-[16]Sheet1!AA18</f>
        <v>-0.14225961000005327</v>
      </c>
      <c r="AC18" s="166">
        <f t="shared" si="0"/>
        <v>-17154.919652730001</v>
      </c>
      <c r="AD18" s="136">
        <f>AC18-[16]Sheet1!AC18</f>
        <v>-214.3959938500011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Detail'!$D$2:$D$14580)/10000)+(SUMIF(Reference,CONCATENATE(Q$13,$I$19),'GRMS Detail'!$D$2:$D$14580)/10000)+(SUMIF(Reference,CONCATENATE(Q$13,$G$19),'GRMS Detail'!$D$2:$D$14580)/10000)</f>
        <v>-95.035382619999993</v>
      </c>
      <c r="R19" s="136">
        <f>Q19-[16]Sheet1!Q19</f>
        <v>-0.74446085999998957</v>
      </c>
      <c r="S19" s="165">
        <f>(SUMIF(Reference,CONCATENATE(S$13,$H$19),'GRMS Detail'!$D$2:$D$14580)/10000)+(SUMIF(Reference,CONCATENATE(S$13,$I$19),'GRMS Detail'!$D$2:$D$14580)/10000)+(SUMIF(Reference,CONCATENATE(S$13,$G$19),'GRMS Detail'!$D$2:$D$14580)/10000)</f>
        <v>937.74127415384896</v>
      </c>
      <c r="T19" s="136">
        <f>S19-[16]Sheet1!S19</f>
        <v>162.98183267342449</v>
      </c>
      <c r="U19" s="165">
        <f>(SUMIF(Reference,CONCATENATE(U$13,$H$19),'GRMS Detail'!$D$2:$D$14580)/10000)+(SUMIF(Reference,CONCATENATE(U$13,$I$19),'GRMS Detail'!$D$2:$D$14580)/10000)+(SUMIF(Reference,CONCATENATE(U$13,$G$19),'GRMS Detail'!$D$2:$D$14580)/10000)</f>
        <v>1254.597922343635</v>
      </c>
      <c r="V19" s="136">
        <f>U19-[16]Sheet1!U19</f>
        <v>-173.72215700182028</v>
      </c>
      <c r="W19" s="165">
        <f>(SUMIF(Reference,CONCATENATE(W$13,$H$19),'GRMS Detail'!$D$2:$D$14580)/10000)+(SUMIF(Reference,CONCATENATE(W$13,$I$19),'GRMS Detail'!$D$2:$D$14580)/10000)+(SUMIF(Reference,CONCATENATE(W$13,$G$19),'GRMS Detail'!$D$2:$D$14580)/10000)</f>
        <v>-1072.5527949877899</v>
      </c>
      <c r="X19" s="136">
        <f>W19-[16]Sheet1!W19</f>
        <v>420.07752761592315</v>
      </c>
      <c r="Y19" s="165">
        <f>(SUMIF(Reference,CONCATENATE(Y$13,$H$19),'GRMS Detail'!$D$2:$D$14580)/10000)+(SUMIF(Reference,CONCATENATE(Y$13,$I$19),'GRMS Detail'!$D$2:$D$14580)/10000)+(SUMIF(Reference,CONCATENATE(Y$13,$G$19),'GRMS Detail'!$D$2:$D$14580)/10000)</f>
        <v>-501.27881377999989</v>
      </c>
      <c r="Z19" s="136">
        <f>Y19-[16]Sheet1!Y19</f>
        <v>115.32407412000015</v>
      </c>
      <c r="AA19" s="165">
        <f>(SUMIF(Reference,CONCATENATE(AA$13,$H$19),'GRMS Detail'!$D$2:$D$14580)/10000)+(SUMIF(Reference,CONCATENATE(AA$13,$I$19),'GRMS Detail'!$D$2:$D$14580)/10000)+(SUMIF(Reference,CONCATENATE(AA$13,$G$19),'GRMS Detail'!$D$2:$D$14580)/10000)</f>
        <v>-3028.2393711899995</v>
      </c>
      <c r="AB19" s="136">
        <f>AA19-[16]Sheet1!AA19</f>
        <v>125.02967809000029</v>
      </c>
      <c r="AC19" s="166">
        <f t="shared" si="0"/>
        <v>-2409.7317834603055</v>
      </c>
      <c r="AD19" s="136">
        <f>AC19-[16]Sheet1!AC19</f>
        <v>649.69095549752774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Detail'!$D$2:$D$14580)/10000)</f>
        <v>-12.827641499999999</v>
      </c>
      <c r="R20" s="136">
        <f>Q20-[16]Sheet1!Q20</f>
        <v>2.1368482499999999</v>
      </c>
      <c r="S20" s="165">
        <f>(SUMIF(Reference,CONCATENATE(S$13,$H$20),'GRMS Detail'!$D$2:$D$14580)/10000)</f>
        <v>378.12104483000002</v>
      </c>
      <c r="T20" s="136">
        <f>S20-[16]Sheet1!S20</f>
        <v>91.401469510000027</v>
      </c>
      <c r="U20" s="165">
        <f>(SUMIF(Reference,CONCATENATE(U$13,$H$20),'GRMS Detail'!$D$2:$D$14580)/10000)</f>
        <v>2009.9781353700005</v>
      </c>
      <c r="V20" s="136">
        <f>U20-[16]Sheet1!U20</f>
        <v>250.45605392000084</v>
      </c>
      <c r="W20" s="165">
        <f>(SUMIF(Reference,CONCATENATE(W$13,$H$20),'GRMS Detail'!$D$2:$D$14580)/10000)</f>
        <v>-92.710597580000012</v>
      </c>
      <c r="X20" s="136">
        <f>W20-[16]Sheet1!W20</f>
        <v>31.150176339999589</v>
      </c>
      <c r="Y20" s="165">
        <f>(SUMIF(Reference,CONCATENATE(Y$13,$H$20),'GRMS Detail'!$D$2:$D$14580)/10000)</f>
        <v>1639.2711319000002</v>
      </c>
      <c r="Z20" s="136">
        <f>Y20-[16]Sheet1!Y20</f>
        <v>11.327682420000428</v>
      </c>
      <c r="AA20" s="165">
        <f>(SUMIF(Reference,CONCATENATE(AA$13,$H$20),'GRMS Detail'!$D$2:$D$14580)/10000)</f>
        <v>20818.211293020006</v>
      </c>
      <c r="AB20" s="136">
        <f>AA20-[16]Sheet1!AA20</f>
        <v>39.120170030000736</v>
      </c>
      <c r="AC20" s="166">
        <f t="shared" si="0"/>
        <v>24752.871007540005</v>
      </c>
      <c r="AD20" s="136">
        <f>AC20-[16]Sheet1!AC20</f>
        <v>423.45555221999894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Detail'!$D$2:$D$14580)/10000)+(SUMIF(Reference,CONCATENATE(Q$13,$I$21),'GRMS Detail'!$D$2:$D$14580)/10000)+(SUMIF(Reference,CONCATENATE(Q$13,$J$21),'GRMS Detail'!$D$2:$D$14580)/10000)+(SUMIF(Reference,CONCATENATE(Q$13,$M$21),'GRMS Detail'!$D$2:$D$14580)/10000)+(SUMIF(Reference,CONCATENATE(Q$13,$K$21),'GRMS Detail'!$D$2:$D$14580)/10000)+(SUMIF(Reference,CONCATENATE(Q$13,$L$21),'GRMS Detail'!$D$2:$D$14580)/10000)+(SUMIF(Reference,CONCATENATE(Q$13,$E$21),'GRMS Detail'!$D$2:$D$14580)/10000)</f>
        <v>-102.04358656000001</v>
      </c>
      <c r="R21" s="136">
        <f>Q21-[16]Sheet1!Q21</f>
        <v>38.114562769999978</v>
      </c>
      <c r="S21" s="165">
        <f>(SUMIF(Reference,CONCATENATE(S$13,$H$21),'GRMS Detail'!$D$2:$D$14580)/10000)+(SUMIF(Reference,CONCATENATE(S$13,$I$21),'GRMS Detail'!$D$2:$D$14580)/10000)+(SUMIF(Reference,CONCATENATE(S$13,$J$21),'GRMS Detail'!$D$2:$D$14580)/10000)+(SUMIF(Reference,CONCATENATE(S$13,$M$21),'GRMS Detail'!$D$2:$D$14580)/10000)+(SUMIF(Reference,CONCATENATE(S$13,$K$21),'GRMS Detail'!$D$2:$D$14580)/10000)+(SUMIF(Reference,CONCATENATE(S$13,$L$21),'GRMS Detail'!$D$2:$D$14580)/10000)+(SUMIF(Reference,CONCATENATE(S$13,$E$21),'GRMS Detail'!$D$2:$D$14580)/10000)</f>
        <v>-960.48947812000017</v>
      </c>
      <c r="T21" s="136">
        <f>S21-[16]Sheet1!S21</f>
        <v>64.161272159999839</v>
      </c>
      <c r="U21" s="165">
        <f>(SUMIF(Reference,CONCATENATE(U$13,$H$21),'GRMS Detail'!$D$2:$D$14580)/10000)+(SUMIF(Reference,CONCATENATE(U$13,$I$21),'GRMS Detail'!$D$2:$D$14580)/10000)+(SUMIF(Reference,CONCATENATE(U$13,$J$21),'GRMS Detail'!$D$2:$D$14580)/10000)+(SUMIF(Reference,CONCATENATE(U$13,$M$21),'GRMS Detail'!$D$2:$D$14580)/10000)+(SUMIF(Reference,CONCATENATE(U$13,$K$21),'GRMS Detail'!$D$2:$D$14580)/10000)+(SUMIF(Reference,CONCATENATE(U$13,$L$21),'GRMS Detail'!$D$2:$D$14580)/10000)+(SUMIF(Reference,CONCATENATE(U$13,$E$21),'GRMS Detail'!$D$2:$D$14580)/10000)</f>
        <v>-6151.6913157600002</v>
      </c>
      <c r="V21" s="136">
        <f>U21-[16]Sheet1!U21</f>
        <v>420.48330688999977</v>
      </c>
      <c r="W21" s="165">
        <f>(SUMIF(Reference,CONCATENATE(W$13,$H$21),'GRMS Detail'!$D$2:$D$14580)/10000)+(SUMIF(Reference,CONCATENATE(W$13,$I$21),'GRMS Detail'!$D$2:$D$14580)/10000)+(SUMIF(Reference,CONCATENATE(W$13,$J$21),'GRMS Detail'!$D$2:$D$14580)/10000)+(SUMIF(Reference,CONCATENATE(W$13,$M$21),'GRMS Detail'!$D$2:$D$14580)/10000)+(SUMIF(Reference,CONCATENATE(W$13,$K$21),'GRMS Detail'!$D$2:$D$14580)/10000)+(SUMIF(Reference,CONCATENATE(W$13,$L$21),'GRMS Detail'!$D$2:$D$14580)/10000)+(SUMIF(Reference,CONCATENATE(W$13,$E$21),'GRMS Detail'!$D$2:$D$14580)/10000)</f>
        <v>-143.00156267999989</v>
      </c>
      <c r="X21" s="136">
        <f>W21-[16]Sheet1!W21</f>
        <v>210.51510440999994</v>
      </c>
      <c r="Y21" s="165">
        <f>(SUMIF(Reference,CONCATENATE(Y$13,$H$21),'GRMS Detail'!$D$2:$D$14580)/10000)+(SUMIF(Reference,CONCATENATE(Y$13,$I$21),'GRMS Detail'!$D$2:$D$14580)/10000)+(SUMIF(Reference,CONCATENATE(Y$13,$J$21),'GRMS Detail'!$D$2:$D$14580)/10000)+(SUMIF(Reference,CONCATENATE(Y$13,$M$21),'GRMS Detail'!$D$2:$D$14580)/10000)+(SUMIF(Reference,CONCATENATE(Y$13,$K$21),'GRMS Detail'!$D$2:$D$14580)/10000)+(SUMIF(Reference,CONCATENATE(Y$13,$L$21),'GRMS Detail'!$D$2:$D$14580)/10000)+(SUMIF(Reference,CONCATENATE(Y$13,$E$21),'GRMS Detail'!$D$2:$D$14580)/10000)</f>
        <v>1202.9090911399994</v>
      </c>
      <c r="Z21" s="136">
        <f>Y21-[16]Sheet1!Y21</f>
        <v>104.8275560099994</v>
      </c>
      <c r="AA21" s="165">
        <f>(SUMIF(Reference,CONCATENATE(AA$13,$H$21),'GRMS Detail'!$D$2:$D$14580)/10000)+(SUMIF(Reference,CONCATENATE(AA$13,$I$21),'GRMS Detail'!$D$2:$D$14580)/10000)+(SUMIF(Reference,CONCATENATE(AA$13,$J$21),'GRMS Detail'!$D$2:$D$14580)/10000)+(SUMIF(Reference,CONCATENATE(AA$13,$M$21),'GRMS Detail'!$D$2:$D$14580)/10000)+(SUMIF(Reference,CONCATENATE(AA$13,$K$21),'GRMS Detail'!$D$2:$D$14580)/10000)+(SUMIF(Reference,CONCATENATE(AA$13,$L$21),'GRMS Detail'!$D$2:$D$14580)/10000)+(SUMIF(Reference,CONCATENATE(AA$13,$E$21),'GRMS Detail'!$D$2:$D$14580)/10000)</f>
        <v>497.81600633999921</v>
      </c>
      <c r="AB21" s="136">
        <f>AA21-[16]Sheet1!AA21</f>
        <v>-8.7519557900024552</v>
      </c>
      <c r="AC21" s="166">
        <f t="shared" si="0"/>
        <v>-5554.4572590800017</v>
      </c>
      <c r="AD21" s="136">
        <f>AC21-[16]Sheet1!AC21</f>
        <v>791.23528367999643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Detail'!$D$2:$D$14580)/10000)+(SUMIF(Reference,CONCATENATE(Q$13,$D$22),'GRMS Detail'!$D$2:$D$14580)/10000)+(SUMIF(Reference,CONCATENATE(Q$13,$E$22),'GRMS Detail'!$D$2:$D$14580)/10000)+(SUMIF(Reference,CONCATENATE(Q$13,$F$22),'GRMS Detail'!$D$2:$D$14580)/10000)+(SUMIF(Reference,CONCATENATE(Q$13,$G$22),'GRMS Detail'!$D$2:$D$14580)/10000)+(SUMIF(Reference,CONCATENATE(Q$13,$H$22),'GRMS Detail'!$D$2:$D$14580)/10000)+(SUMIF(Reference,CONCATENATE(Q$13,$I$22),'GRMS Detail'!$D$2:$D$14580)/10000)+(SUMIF(Reference,CONCATENATE(Q$13,$J$22),'GRMS Detail'!$D$2:$D$14580)/10000)+(SUMIF(Reference,CONCATENATE(Q$13,$L$22),'GRMS Detail'!$D$2:$D$14580)/10000)</f>
        <v>-109.35778368</v>
      </c>
      <c r="R22" s="136">
        <f>Q22-[16]Sheet1!Q22</f>
        <v>18.276473350000018</v>
      </c>
      <c r="S22" s="165">
        <f>(SUMIF(Reference,CONCATENATE(S$13,$C$22),'GRMS Detail'!$D$2:$D$14580)/10000)+(SUMIF(Reference,CONCATENATE(S$13,$D$22),'GRMS Detail'!$D$2:$D$14580)/10000)+(SUMIF(Reference,CONCATENATE(S$13,$E$22),'GRMS Detail'!$D$2:$D$14580)/10000)+(SUMIF(Reference,CONCATENATE(S$13,$F$22),'GRMS Detail'!$D$2:$D$14580)/10000)+(SUMIF(Reference,CONCATENATE(S$13,$G$22),'GRMS Detail'!$D$2:$D$14580)/10000)+(SUMIF(Reference,CONCATENATE(S$13,$H$22),'GRMS Detail'!$D$2:$D$14580)/10000)+(SUMIF(Reference,CONCATENATE(S$13,$I$22),'GRMS Detail'!$D$2:$D$14580)/10000)+(SUMIF(Reference,CONCATENATE(S$13,$J$22),'GRMS Detail'!$D$2:$D$14580)/10000)+(SUMIF(Reference,CONCATENATE(S$13,$L$22),'GRMS Detail'!$D$2:$D$14580)/10000)</f>
        <v>-10.717814460000003</v>
      </c>
      <c r="T22" s="136">
        <f>S22-[16]Sheet1!S22</f>
        <v>11.391949929999992</v>
      </c>
      <c r="U22" s="165">
        <f>(SUMIF(Reference,CONCATENATE(U$13,$C$22),'GRMS Detail'!$D$2:$D$14580)/10000)+(SUMIF(Reference,CONCATENATE(U$13,$D$22),'GRMS Detail'!$D$2:$D$14580)/10000)+(SUMIF(Reference,CONCATENATE(U$13,$E$22),'GRMS Detail'!$D$2:$D$14580)/10000)+(SUMIF(Reference,CONCATENATE(U$13,$F$22),'GRMS Detail'!$D$2:$D$14580)/10000)+(SUMIF(Reference,CONCATENATE(U$13,$G$22),'GRMS Detail'!$D$2:$D$14580)/10000)+(SUMIF(Reference,CONCATENATE(U$13,$H$22),'GRMS Detail'!$D$2:$D$14580)/10000)+(SUMIF(Reference,CONCATENATE(U$13,$I$22),'GRMS Detail'!$D$2:$D$14580)/10000)+(SUMIF(Reference,CONCATENATE(U$13,$J$22),'GRMS Detail'!$D$2:$D$14580)/10000)+(SUMIF(Reference,CONCATENATE(U$13,$L$22),'GRMS Detail'!$D$2:$D$14580)/10000)</f>
        <v>180.40984640000005</v>
      </c>
      <c r="V22" s="136">
        <f>U22-[16]Sheet1!U22</f>
        <v>21.689169580000083</v>
      </c>
      <c r="W22" s="165">
        <f>(SUMIF(Reference,CONCATENATE(W$13,$C$22),'GRMS Detail'!$D$2:$D$14580)/10000)+(SUMIF(Reference,CONCATENATE(W$13,$D$22),'GRMS Detail'!$D$2:$D$14580)/10000)+(SUMIF(Reference,CONCATENATE(W$13,$E$22),'GRMS Detail'!$D$2:$D$14580)/10000)+(SUMIF(Reference,CONCATENATE(W$13,$F$22),'GRMS Detail'!$D$2:$D$14580)/10000)+(SUMIF(Reference,CONCATENATE(W$13,$G$22),'GRMS Detail'!$D$2:$D$14580)/10000)+(SUMIF(Reference,CONCATENATE(W$13,$H$22),'GRMS Detail'!$D$2:$D$14580)/10000)+(SUMIF(Reference,CONCATENATE(W$13,$I$22),'GRMS Detail'!$D$2:$D$14580)/10000)+(SUMIF(Reference,CONCATENATE(W$13,$J$22),'GRMS Detail'!$D$2:$D$14580)/10000)+(SUMIF(Reference,CONCATENATE(W$13,$L$22),'GRMS Detail'!$D$2:$D$14580)/10000)</f>
        <v>-3527.3265868499993</v>
      </c>
      <c r="X22" s="136">
        <f>W22-[16]Sheet1!W22</f>
        <v>-1.2547586099985892</v>
      </c>
      <c r="Y22" s="165">
        <f>(SUMIF(Reference,CONCATENATE(Y$13,$C$22),'GRMS Detail'!$D$2:$D$14580)/10000)+(SUMIF(Reference,CONCATENATE(Y$13,$D$22),'GRMS Detail'!$D$2:$D$14580)/10000)+(SUMIF(Reference,CONCATENATE(Y$13,$E$22),'GRMS Detail'!$D$2:$D$14580)/10000)+(SUMIF(Reference,CONCATENATE(Y$13,$F$22),'GRMS Detail'!$D$2:$D$14580)/10000)+(SUMIF(Reference,CONCATENATE(Y$13,$G$22),'GRMS Detail'!$D$2:$D$14580)/10000)+(SUMIF(Reference,CONCATENATE(Y$13,$H$22),'GRMS Detail'!$D$2:$D$14580)/10000)+(SUMIF(Reference,CONCATENATE(Y$13,$I$22),'GRMS Detail'!$D$2:$D$14580)/10000)+(SUMIF(Reference,CONCATENATE(Y$13,$J$22),'GRMS Detail'!$D$2:$D$14580)/10000)+(SUMIF(Reference,CONCATENATE(Y$13,$L$22),'GRMS Detail'!$D$2:$D$14580)/10000)</f>
        <v>658.41872897000007</v>
      </c>
      <c r="Z22" s="136">
        <f>Y22-[16]Sheet1!Y22</f>
        <v>8.2663518100000601</v>
      </c>
      <c r="AA22" s="165">
        <f>(SUMIF(Reference,CONCATENATE(AA$13,$C$22),'GRMS Detail'!$D$2:$D$14580)/10000)+(SUMIF(Reference,CONCATENATE(AA$13,$D$22),'GRMS Detail'!$D$2:$D$14580)/10000)+(SUMIF(Reference,CONCATENATE(AA$13,$E$22),'GRMS Detail'!$D$2:$D$14580)/10000)+(SUMIF(Reference,CONCATENATE(AA$13,$F$22),'GRMS Detail'!$D$2:$D$14580)/10000)+(SUMIF(Reference,CONCATENATE(AA$13,$G$22),'GRMS Detail'!$D$2:$D$14580)/10000)+(SUMIF(Reference,CONCATENATE(AA$13,$H$22),'GRMS Detail'!$D$2:$D$14580)/10000)+(SUMIF(Reference,CONCATENATE(AA$13,$I$22),'GRMS Detail'!$D$2:$D$14580)/10000)+(SUMIF(Reference,CONCATENATE(AA$13,$J$22),'GRMS Detail'!$D$2:$D$14580)/10000)+(SUMIF(Reference,CONCATENATE(AA$13,$L$22),'GRMS Detail'!$D$2:$D$14580)/10000)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Detail'!$D$2:$D$14580)/10000)+(SUMIF(Reference,CONCATENATE(Q$13,$I$23),'GRMS Detail'!$D$2:$D$14580)/10000)+(SUMIF(Reference,CONCATENATE(Q$13,$J$23),'GRMS Detail'!$D$2:$D$14580)/10000)</f>
        <v>244.97943491999999</v>
      </c>
      <c r="R23" s="136">
        <f>Q23-[16]Sheet1!Q23</f>
        <v>-47.831524790000032</v>
      </c>
      <c r="S23" s="165">
        <f>(SUMIF(Reference,CONCATENATE(S$13,$H$23),'GRMS Detail'!$D$2:$D$14580)/10000)+(SUMIF(Reference,CONCATENATE(S$13,$I$23),'GRMS Detail'!$D$2:$D$14580)/10000)+(SUMIF(Reference,CONCATENATE(S$13,$J$23),'GRMS Detail'!$D$2:$D$14580)/10000)</f>
        <v>531.30013237000003</v>
      </c>
      <c r="T23" s="136">
        <f>S23-[16]Sheet1!S23</f>
        <v>-158.86042235999992</v>
      </c>
      <c r="U23" s="165">
        <f>(SUMIF(Reference,CONCATENATE(U$13,$H$23),'GRMS Detail'!$D$2:$D$14580)/10000)+(SUMIF(Reference,CONCATENATE(U$13,$I$23),'GRMS Detail'!$D$2:$D$14580)/10000)+(SUMIF(Reference,CONCATENATE(U$13,$J$23),'GRMS Detail'!$D$2:$D$14580)/10000)</f>
        <v>2332.7439894099994</v>
      </c>
      <c r="V23" s="136">
        <f>U23-[16]Sheet1!U23</f>
        <v>-354.69462676000148</v>
      </c>
      <c r="W23" s="165">
        <f>(SUMIF(Reference,CONCATENATE(W$13,$H$23),'GRMS Detail'!$D$2:$D$14580)/10000)+(SUMIF(Reference,CONCATENATE(W$13,$I$23),'GRMS Detail'!$D$2:$D$14580)/10000)+(SUMIF(Reference,CONCATENATE(W$13,$J$23),'GRMS Detail'!$D$2:$D$14580)/10000)</f>
        <v>-881.12349977999997</v>
      </c>
      <c r="X23" s="136">
        <f>W23-[16]Sheet1!W23</f>
        <v>-0.30920702000014444</v>
      </c>
      <c r="Y23" s="165">
        <f>(SUMIF(Reference,CONCATENATE(Y$13,$H$23),'GRMS Detail'!$D$2:$D$14580)/10000)+(SUMIF(Reference,CONCATENATE(Y$13,$I$23),'GRMS Detail'!$D$2:$D$14580)/10000)+(SUMIF(Reference,CONCATENATE(Y$13,$J$23),'GRMS Detail'!$D$2:$D$14580)/10000)</f>
        <v>-934.95065186000022</v>
      </c>
      <c r="Z23" s="136">
        <f>Y23-[16]Sheet1!Y23</f>
        <v>-0.65641001000017241</v>
      </c>
      <c r="AA23" s="165">
        <f>(SUMIF(Reference,CONCATENATE(AA$13,$H$23),'GRMS Detail'!$D$2:$D$14580)/10000)+(SUMIF(Reference,CONCATENATE(AA$13,$I$23),'GRMS Detail'!$D$2:$D$14580)/10000)+(SUMIF(Reference,CONCATENATE(AA$13,$J$23),'GRMS Detail'!$D$2:$D$14580)/10000)</f>
        <v>-2661.23130997</v>
      </c>
      <c r="AB23" s="136">
        <f>AA23-[16]Sheet1!AA23</f>
        <v>-4.6105641700000888</v>
      </c>
      <c r="AC23" s="166">
        <f>$S23+$U23+$W23+$Y23+$AA23</f>
        <v>-1613.2613398300009</v>
      </c>
      <c r="AD23" s="136">
        <f>AC23-[16]Sheet1!AC23</f>
        <v>-519.13123032000203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Detail'!$D$2:$D$14580)/10000)+(SUMIF(Reference,CONCATENATE(Q$13,$E$24),'GRMS Detail'!$D$2:$D$14580)/10000)+(SUMIF(Reference,CONCATENATE(Q$13,$F$24),'GRMS Detail'!$D$2:$D$14580)/10000)+(SUMIF(Reference,CONCATENATE(Q$13,$H$24),'GRMS Detail'!$D$2:$D$14580)/10000)+(SUMIF(Reference,CONCATENATE(Q$13,$J$24),'GRMS Detail'!$D$2:$D$14580)/10000)</f>
        <v>351.62418715999996</v>
      </c>
      <c r="R24" s="136">
        <f>Q24-[16]Sheet1!Q24</f>
        <v>-44.584467010000083</v>
      </c>
      <c r="S24" s="165">
        <f>(SUMIF(Reference,CONCATENATE(S$13,$D$24),'GRMS Detail'!$D$2:$D$14580)/10000)+(SUMIF(Reference,CONCATENATE(S$13,$E$24),'GRMS Detail'!$D$2:$D$14580)/10000)+(SUMIF(Reference,CONCATENATE(S$13,$F$24),'GRMS Detail'!$D$2:$D$14580)/10000)+(SUMIF(Reference,CONCATENATE(S$13,$H$24),'GRMS Detail'!$D$2:$D$14580)/10000)+(SUMIF(Reference,CONCATENATE(S$13,$J$24),'GRMS Detail'!$D$2:$D$14580)/10000)</f>
        <v>2254.0270477499998</v>
      </c>
      <c r="T24" s="136">
        <f>S24-[16]Sheet1!S24</f>
        <v>209.67264058999967</v>
      </c>
      <c r="U24" s="165">
        <f>(SUMIF(Reference,CONCATENATE(U$13,$D$24),'GRMS Detail'!$D$2:$D$14580)/10000)+(SUMIF(Reference,CONCATENATE(U$13,$E$24),'GRMS Detail'!$D$2:$D$14580)/10000)+(SUMIF(Reference,CONCATENATE(U$13,$F$24),'GRMS Detail'!$D$2:$D$14580)/10000)+(SUMIF(Reference,CONCATENATE(U$13,$H$24),'GRMS Detail'!$D$2:$D$14580)/10000)+(SUMIF(Reference,CONCATENATE(U$13,$J$24),'GRMS Detail'!$D$2:$D$14580)/10000)</f>
        <v>4112.5256527800002</v>
      </c>
      <c r="V24" s="136">
        <f>U24-[16]Sheet1!U24</f>
        <v>729.66348353999956</v>
      </c>
      <c r="W24" s="165">
        <f>(SUMIF(Reference,CONCATENATE(W$13,$D$24),'GRMS Detail'!$D$2:$D$14580)/10000)+(SUMIF(Reference,CONCATENATE(W$13,$E$24),'GRMS Detail'!$D$2:$D$14580)/10000)+(SUMIF(Reference,CONCATENATE(W$13,$F$24),'GRMS Detail'!$D$2:$D$14580)/10000)+(SUMIF(Reference,CONCATENATE(W$13,$H$24),'GRMS Detail'!$D$2:$D$14580)/10000)+(SUMIF(Reference,CONCATENATE(W$13,$J$24),'GRMS Detail'!$D$2:$D$14580)/10000)</f>
        <v>2704.9709356300004</v>
      </c>
      <c r="X24" s="136">
        <f>W24-[16]Sheet1!W24</f>
        <v>630.7834316099993</v>
      </c>
      <c r="Y24" s="165">
        <f>(SUMIF(Reference,CONCATENATE(Y$13,$D$24),'GRMS Detail'!$D$2:$D$14580)/10000)+(SUMIF(Reference,CONCATENATE(Y$13,$E$24),'GRMS Detail'!$D$2:$D$14580)/10000)+(SUMIF(Reference,CONCATENATE(Y$13,$F$24),'GRMS Detail'!$D$2:$D$14580)/10000)+(SUMIF(Reference,CONCATENATE(Y$13,$H$24),'GRMS Detail'!$D$2:$D$14580)/10000)+(SUMIF(Reference,CONCATENATE(Y$13,$J$24),'GRMS Detail'!$D$2:$D$14580)/10000)</f>
        <v>-1693.2796622799999</v>
      </c>
      <c r="Z24" s="136">
        <f>Y24-[16]Sheet1!Y24</f>
        <v>-1.2836351199998717</v>
      </c>
      <c r="AA24" s="165">
        <f>(SUMIF(Reference,CONCATENATE(AA$13,$D$24),'GRMS Detail'!$D$2:$D$14580)/10000)+(SUMIF(Reference,CONCATENATE(AA$13,$E$24),'GRMS Detail'!$D$2:$D$14580)/10000)+(SUMIF(Reference,CONCATENATE(AA$13,$F$24),'GRMS Detail'!$D$2:$D$14580)/10000)+(SUMIF(Reference,CONCATENATE(AA$13,$H$24),'GRMS Detail'!$D$2:$D$14580)/10000)+(SUMIF(Reference,CONCATENATE(AA$13,$J$24),'GRMS Detail'!$D$2:$D$14580)/10000)</f>
        <v>-11961.428614</v>
      </c>
      <c r="AB24" s="136">
        <f>AA24-[16]Sheet1!AA24</f>
        <v>-21.912580309997793</v>
      </c>
      <c r="AC24" s="166">
        <f t="shared" si="0"/>
        <v>-4583.18464012</v>
      </c>
      <c r="AD24" s="136">
        <f>AC24-[16]Sheet1!AC24</f>
        <v>1546.9233403100006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Detail'!$D$2:$D$14580)/10000)</f>
        <v>0</v>
      </c>
      <c r="R25" s="136">
        <f>Q25-[16]Sheet1!Q25</f>
        <v>0</v>
      </c>
      <c r="S25" s="165">
        <f>(SUMIF(Reference,CONCATENATE(S$13,$H$25),'GRMS Detail'!$D$2:$D$14580)/10000)</f>
        <v>27.181180089999998</v>
      </c>
      <c r="T25" s="136">
        <f>S25-[16]Sheet1!S25</f>
        <v>5.6407188299999973</v>
      </c>
      <c r="U25" s="165">
        <f>(SUMIF(Reference,CONCATENATE(U$13,$H$25),'GRMS Detail'!$D$2:$D$14580)/10000)</f>
        <v>89.078047019999985</v>
      </c>
      <c r="V25" s="136">
        <f>U25-[16]Sheet1!U25</f>
        <v>6.3243320799999907</v>
      </c>
      <c r="W25" s="165">
        <f>(SUMIF(Reference,CONCATENATE(W$13,$H$25),'GRMS Detail'!$D$2:$D$14580)/10000)</f>
        <v>72.470065780000013</v>
      </c>
      <c r="X25" s="136">
        <f>W25-[16]Sheet1!W25</f>
        <v>32.914213780000011</v>
      </c>
      <c r="Y25" s="165">
        <f>(SUMIF(Reference,CONCATENATE(Y$13,$H$25),'GRMS Detail'!$D$2:$D$14580)/10000)</f>
        <v>0</v>
      </c>
      <c r="Z25" s="136">
        <f>Y25-[16]Sheet1!Y25</f>
        <v>0</v>
      </c>
      <c r="AA25" s="165">
        <f>(SUMIF(Reference,CONCATENATE(AA$13,$H$25),'GRMS Detail'!$D$2:$D$14580)/10000)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Detail'!$D$2:$D$14580)/10000)+(SUMIF(Reference,CONCATENATE(Q$13,$G$26),'GRMS Detail'!$D$2:$D$14580)/10000)+(SUMIF(Reference,CONCATENATE(Q$13,$H$26),'GRMS Detail'!$D$2:$D$14580)/10000)+(SUMIF(Reference,CONCATENATE(Q$13,$I$26),'GRMS Detail'!$D$2:$D$14580)/10000)</f>
        <v>43.213607640000006</v>
      </c>
      <c r="R26" s="136">
        <f>Q26-[16]Sheet1!Q26</f>
        <v>6.7972224600000075</v>
      </c>
      <c r="S26" s="165">
        <f>(SUMIF(Reference,CONCATENATE(S$13,$F$26),'GRMS Detail'!$D$2:$D$14580)/10000)+(SUMIF(Reference,CONCATENATE(S$13,$G$26),'GRMS Detail'!$D$2:$D$14580)/10000)+(SUMIF(Reference,CONCATENATE(S$13,$H$26),'GRMS Detail'!$D$2:$D$14580)/10000)+(SUMIF(Reference,CONCATENATE(S$13,$I$26),'GRMS Detail'!$D$2:$D$14580)/10000)</f>
        <v>14.863004799999999</v>
      </c>
      <c r="T26" s="136">
        <f>S26-[16]Sheet1!S26</f>
        <v>0.34397122999999574</v>
      </c>
      <c r="U26" s="165">
        <f>(SUMIF(Reference,CONCATENATE(U$13,$F$26),'GRMS Detail'!$D$2:$D$14580)/10000)+(SUMIF(Reference,CONCATENATE(U$13,$G$26),'GRMS Detail'!$D$2:$D$14580)/10000)+(SUMIF(Reference,CONCATENATE(U$13,$H$26),'GRMS Detail'!$D$2:$D$14580)/10000)+(SUMIF(Reference,CONCATENATE(U$13,$I$26),'GRMS Detail'!$D$2:$D$14580)/10000)</f>
        <v>412.69513612000009</v>
      </c>
      <c r="V26" s="136">
        <f>U26-[16]Sheet1!U26</f>
        <v>-3.6479689599998437</v>
      </c>
      <c r="W26" s="165">
        <f>(SUMIF(Reference,CONCATENATE(W$13,$F$26),'GRMS Detail'!$D$2:$D$14580)/10000)+(SUMIF(Reference,CONCATENATE(W$13,$G$26),'GRMS Detail'!$D$2:$D$14580)/10000)+(SUMIF(Reference,CONCATENATE(W$13,$H$26),'GRMS Detail'!$D$2:$D$14580)/10000)+(SUMIF(Reference,CONCATENATE(W$13,$I$26),'GRMS Detail'!$D$2:$D$14580)/10000)</f>
        <v>191.39453356999999</v>
      </c>
      <c r="X26" s="136">
        <f>W26-[16]Sheet1!W26</f>
        <v>212.20415179999998</v>
      </c>
      <c r="Y26" s="165">
        <f>(SUMIF(Reference,CONCATENATE(Y$13,$F$26),'GRMS Detail'!$D$2:$D$14580)/10000)+(SUMIF(Reference,CONCATENATE(Y$13,$G$26),'GRMS Detail'!$D$2:$D$14580)/10000)+(SUMIF(Reference,CONCATENATE(Y$13,$H$26),'GRMS Detail'!$D$2:$D$14580)/10000)+(SUMIF(Reference,CONCATENATE(Y$13,$I$26),'GRMS Detail'!$D$2:$D$14580)/10000)</f>
        <v>7.323090210000001</v>
      </c>
      <c r="Z26" s="136">
        <f>Y26-[16]Sheet1!Y26</f>
        <v>5.6214099999998268E-3</v>
      </c>
      <c r="AA26" s="165">
        <f>(SUMIF(Reference,CONCATENATE(AA$13,$F$26),'GRMS Detail'!$D$2:$D$14580)/10000)+(SUMIF(Reference,CONCATENATE(AA$13,$G$26),'GRMS Detail'!$D$2:$D$14580)/10000)+(SUMIF(Reference,CONCATENATE(AA$13,$H$26),'GRMS Detail'!$D$2:$D$14580)/10000)+(SUMIF(Reference,CONCATENATE(AA$13,$I$26),'GRMS Detail'!$D$2:$D$14580)/10000)</f>
        <v>60.260628009999984</v>
      </c>
      <c r="AB26" s="136">
        <f>AA26-[16]Sheet1!AA26</f>
        <v>0.12324179999999529</v>
      </c>
      <c r="AC26" s="166">
        <f t="shared" si="0"/>
        <v>686.53639271000009</v>
      </c>
      <c r="AD26" s="136">
        <f>AC26-[16]Sheet1!AC26</f>
        <v>209.02901728000018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Detail'!$D$2:$D$14580)/10000)+(SUMIF(Reference,CONCATENATE(Q$13,$I$27),'GRMS Detail'!$D$2:$D$14580)/10000)</f>
        <v>0</v>
      </c>
      <c r="R27" s="136">
        <f>Q27-[16]Sheet1!Q27</f>
        <v>0</v>
      </c>
      <c r="S27" s="165">
        <f>(SUMIF(Reference,CONCATENATE(S$13,$H$27),'GRMS Detail'!$D$2:$D$14580)/10000)+(SUMIF(Reference,CONCATENATE(S$13,$I$27),'GRMS Detail'!$D$2:$D$14580)/10000)</f>
        <v>0</v>
      </c>
      <c r="T27" s="136">
        <f>S27-[16]Sheet1!S27</f>
        <v>0</v>
      </c>
      <c r="U27" s="165">
        <f>(SUMIF(Reference,CONCATENATE(U$13,$H$27),'GRMS Detail'!$D$2:$D$14580)/10000)+(SUMIF(Reference,CONCATENATE(U$13,$I$27),'GRMS Detail'!$D$2:$D$14580)/10000)</f>
        <v>0</v>
      </c>
      <c r="V27" s="136">
        <f>U27-[16]Sheet1!U27</f>
        <v>0</v>
      </c>
      <c r="W27" s="165">
        <f>(SUMIF(Reference,CONCATENATE(W$13,$H$27),'GRMS Detail'!$D$2:$D$14580)/10000)+(SUMIF(Reference,CONCATENATE(W$13,$I$27),'GRMS Detail'!$D$2:$D$14580)/10000)</f>
        <v>0</v>
      </c>
      <c r="X27" s="136">
        <f>W27-[16]Sheet1!W27</f>
        <v>0</v>
      </c>
      <c r="Y27" s="165">
        <f>(SUMIF(Reference,CONCATENATE(Y$13,$H$27),'GRMS Detail'!$D$2:$D$14580)/10000)+(SUMIF(Reference,CONCATENATE(Y$13,$I$27),'GRMS Detail'!$D$2:$D$14580)/10000)</f>
        <v>0</v>
      </c>
      <c r="Z27" s="136">
        <f>Y27-[16]Sheet1!Y27</f>
        <v>0</v>
      </c>
      <c r="AA27" s="165">
        <f>(SUMIF(Reference,CONCATENATE(AA$13,$H$27),'GRMS Detail'!$D$2:$D$14580)/10000)+(SUMIF(Reference,CONCATENATE(AA$13,$I$27),'GRMS Detail'!$D$2:$D$14580)/10000)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209.81553986999995</v>
      </c>
      <c r="R28" s="183">
        <f>Q28-[16]Sheet1!Q28</f>
        <v>-30.385714240000112</v>
      </c>
      <c r="S28" s="183">
        <f>SUM(S17:S27)</f>
        <v>841.82583297384849</v>
      </c>
      <c r="T28" s="183">
        <f>S28-[16]Sheet1!S28</f>
        <v>366.84675388342424</v>
      </c>
      <c r="U28" s="183">
        <f>SUM(U17:U27)</f>
        <v>-4329.1890950063689</v>
      </c>
      <c r="V28" s="183">
        <f>U28-[16]Sheet1!U28</f>
        <v>417.61479557817438</v>
      </c>
      <c r="W28" s="183">
        <f>SUM(W17:W27)</f>
        <v>-5930.005744197787</v>
      </c>
      <c r="X28" s="183">
        <f>W28-[16]Sheet1!W28</f>
        <v>1134.4460353959239</v>
      </c>
      <c r="Y28" s="183">
        <f>SUM(Y17:Y27)</f>
        <v>788.72041017000026</v>
      </c>
      <c r="Z28" s="183">
        <f>Y28-[16]Sheet1!Y28</f>
        <v>228.20856777000063</v>
      </c>
      <c r="AA28" s="183">
        <f>SUM(AA17:AA27)</f>
        <v>4952.2753889100049</v>
      </c>
      <c r="AB28" s="183">
        <f>AA28-[16]Sheet1!AA28</f>
        <v>131.97747663000519</v>
      </c>
      <c r="AC28" s="183">
        <f>SUM(AC17:AC27)</f>
        <v>-3676.3732071503041</v>
      </c>
      <c r="AD28" s="183">
        <f>AC28-[16]Sheet1!AC28</f>
        <v>2279.0936292575211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Detail'!$D$2:$D$14580)/10000)+(SUMIF(Reference,CONCATENATE(Q$13,$I$30),'GRMS Detail'!$D$2:$D$14580)/10000)+(SUMIF(Reference,CONCATENATE(Q$13,$J$30),'GRMS Detail'!$D$2:$D$14580)/10000)</f>
        <v>3.6076188</v>
      </c>
      <c r="R30" s="136">
        <f>Q30-[16]Sheet1!Q30</f>
        <v>2.8987819300000002</v>
      </c>
      <c r="S30" s="165">
        <f>(SUMIF(Reference,CONCATENATE(S$13,$F$30),'GRMS Detail'!$D$2:$D$14580)/10000)</f>
        <v>25.485529540000005</v>
      </c>
      <c r="T30" s="136">
        <f>S30-[16]Sheet1!S30</f>
        <v>-14.988593859999998</v>
      </c>
      <c r="U30" s="165">
        <f>(SUMIF(Reference,CONCATENATE(U$13,$F$30),'GRMS Detail'!$D$2:$D$14580)/10000)</f>
        <v>-1316.6579881499999</v>
      </c>
      <c r="V30" s="136">
        <f>U30-[16]Sheet1!U30</f>
        <v>-60.296749760000239</v>
      </c>
      <c r="W30" s="165">
        <f>(SUMIF(Reference,CONCATENATE(W$13,$F$30),'GRMS Detail'!$D$2:$D$14580)/10000)</f>
        <v>-977.35772125999983</v>
      </c>
      <c r="X30" s="136">
        <f>W30-[16]Sheet1!W30</f>
        <v>-0.34395695999967302</v>
      </c>
      <c r="Y30" s="165">
        <f>(SUMIF(Reference,CONCATENATE(Y$13,$F$30),'GRMS Detail'!$D$2:$D$14580)/10000)</f>
        <v>-109.84635293000001</v>
      </c>
      <c r="Z30" s="136">
        <f>Y30-[16]Sheet1!Y30</f>
        <v>-8.4320990000023244E-2</v>
      </c>
      <c r="AA30" s="165">
        <f>(SUMIF(Reference,CONCATENATE(AA$13,$F$30),'GRMS Detail'!$D$2:$D$14580)/10000)</f>
        <v>0</v>
      </c>
      <c r="AB30" s="136">
        <f>AA30-[16]Sheet1!AA30</f>
        <v>0</v>
      </c>
      <c r="AC30" s="166">
        <f>$S30+$U30+$W30+$Y30+$AA30</f>
        <v>-2378.3765327999999</v>
      </c>
      <c r="AD30" s="136">
        <f>AC30-[16]Sheet1!AC30</f>
        <v>-75.713621570000214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Detail'!$D$2:$D$14580)/10000)+(SUMIF(Reference,CONCATENATE(Q$13,$H$31),'GRMS Detail'!$D$2:$D$14580)/10000)+(SUMIF(Reference,CONCATENATE(Q$13,$I$31),'GRMS Detail'!$D$2:$D$14580)/10000)+(SUMIF(Reference,CONCATENATE(Q$13,$J$31),'GRMS Detail'!$D$2:$D$14580)/10000)+(SUMIF(Reference,CONCATENATE(Q$13,$K$31),'GRMS Detail'!$D$2:$D$14580)/10000)+(SUMIF(Reference,CONCATENATE(Q$13,$L$31),'GRMS Detail'!$D$2:$D$14580)/10000)</f>
        <v>26.84345094</v>
      </c>
      <c r="R31" s="136">
        <f>Q31-[16]Sheet1!Q31</f>
        <v>-1.1565490599999997</v>
      </c>
      <c r="S31" s="165">
        <f>(SUMIF(Reference,CONCATENATE(S$13,$F$31),'GRMS Detail'!$D$2:$D$14580)/10000)+(SUMIF(Reference,CONCATENATE(S$13,$H$31),'GRMS Detail'!$D$2:$D$14580)/10000)+(SUMIF(Reference,CONCATENATE(S$13,$I$31),'GRMS Detail'!$D$2:$D$14580)/10000)+(SUMIF(Reference,CONCATENATE(S$13,$J$31),'GRMS Detail'!$D$2:$D$14580)/10000)+(SUMIF(Reference,CONCATENATE(S$13,$K$31),'GRMS Detail'!$D$2:$D$14580)/10000)+(SUMIF(Reference,CONCATENATE(S$13,$L$31),'GRMS Detail'!$D$2:$D$14580)/10000)</f>
        <v>374.78719903000001</v>
      </c>
      <c r="T31" s="136">
        <f>S31-[16]Sheet1!S31</f>
        <v>2.6797279999982493E-2</v>
      </c>
      <c r="U31" s="165">
        <f>(SUMIF(Reference,CONCATENATE(U$13,$F$31),'GRMS Detail'!$D$2:$D$14580)/10000)+(SUMIF(Reference,CONCATENATE(U$13,$H$31),'GRMS Detail'!$D$2:$D$14580)/10000)+(SUMIF(Reference,CONCATENATE(U$13,$I$31),'GRMS Detail'!$D$2:$D$14580)/10000)+(SUMIF(Reference,CONCATENATE(U$13,$J$31),'GRMS Detail'!$D$2:$D$14580)/10000)+(SUMIF(Reference,CONCATENATE(U$13,$K$31),'GRMS Detail'!$D$2:$D$14580)/10000)+(SUMIF(Reference,CONCATENATE(U$13,$L$31),'GRMS Detail'!$D$2:$D$14580)/10000)</f>
        <v>1444.2254726400001</v>
      </c>
      <c r="V31" s="136">
        <f>U31-[16]Sheet1!U31</f>
        <v>0.16153106000047046</v>
      </c>
      <c r="W31" s="165">
        <f>(SUMIF(Reference,CONCATENATE(W$13,$F$31),'GRMS Detail'!$D$2:$D$14580)/10000)+(SUMIF(Reference,CONCATENATE(W$13,$H$31),'GRMS Detail'!$D$2:$D$14580)/10000)+(SUMIF(Reference,CONCATENATE(W$13,$I$31),'GRMS Detail'!$D$2:$D$14580)/10000)+(SUMIF(Reference,CONCATENATE(W$13,$J$31),'GRMS Detail'!$D$2:$D$14580)/10000)+(SUMIF(Reference,CONCATENATE(W$13,$K$31),'GRMS Detail'!$D$2:$D$14580)/10000)+(SUMIF(Reference,CONCATENATE(W$13,$L$31),'GRMS Detail'!$D$2:$D$14580)/10000)</f>
        <v>-315.88516780000003</v>
      </c>
      <c r="X31" s="136">
        <f>W31-[16]Sheet1!W31</f>
        <v>-0.11262865999998439</v>
      </c>
      <c r="Y31" s="165">
        <f>(SUMIF(Reference,CONCATENATE(Y$13,$F$31),'GRMS Detail'!$D$2:$D$14580)/10000)+(SUMIF(Reference,CONCATENATE(Y$13,$H$31),'GRMS Detail'!$D$2:$D$14580)/10000)+(SUMIF(Reference,CONCATENATE(Y$13,$I$31),'GRMS Detail'!$D$2:$D$14580)/10000)+(SUMIF(Reference,CONCATENATE(Y$13,$J$31),'GRMS Detail'!$D$2:$D$14580)/10000)+(SUMIF(Reference,CONCATENATE(Y$13,$K$31),'GRMS Detail'!$D$2:$D$14580)/10000)+(SUMIF(Reference,CONCATENATE(Y$13,$L$31),'GRMS Detail'!$D$2:$D$14580)/10000)</f>
        <v>0</v>
      </c>
      <c r="Z31" s="136">
        <f>Y31-[16]Sheet1!Y31</f>
        <v>0</v>
      </c>
      <c r="AA31" s="165">
        <f>(SUMIF(Reference,CONCATENATE(AA$13,$F$31),'GRMS Detail'!$D$2:$D$14580)/10000)+(SUMIF(Reference,CONCATENATE(AA$13,$H$31),'GRMS Detail'!$D$2:$D$14580)/10000)+(SUMIF(Reference,CONCATENATE(AA$13,$I$31),'GRMS Detail'!$D$2:$D$14580)/10000)+(SUMIF(Reference,CONCATENATE(AA$13,$J$31),'GRMS Detail'!$D$2:$D$14580)/10000)+(SUMIF(Reference,CONCATENATE(AA$13,$K$31),'GRMS Detail'!$D$2:$D$14580)/10000)+(SUMIF(Reference,CONCATENATE(AA$13,$L$31),'GRMS Detail'!$D$2:$D$14580)/10000)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400.27272857000003</v>
      </c>
      <c r="T33" s="183">
        <f>S33-[16]Sheet1!S33</f>
        <v>-14.961796579999998</v>
      </c>
      <c r="U33" s="183">
        <f>SUM(U30:U32)</f>
        <v>127.5674844900002</v>
      </c>
      <c r="V33" s="183">
        <f>U33-[16]Sheet1!U33</f>
        <v>-60.135218699999768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-875.24902892999989</v>
      </c>
      <c r="AD33" s="199">
        <f>AC33-[16]Sheet1!AC33</f>
        <v>-75.637921889999689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Q40-[16]Sheet1!Q40</f>
        <v>-1.1579810200000225</v>
      </c>
      <c r="S40" s="221">
        <f>SUM(S41:S43)</f>
        <v>-1014.3382394561513</v>
      </c>
      <c r="T40" s="221">
        <f>S40-[16]Sheet1!S40</f>
        <v>234.49662350342464</v>
      </c>
      <c r="U40" s="221">
        <f>SUM(U41:U43)</f>
        <v>-5304.9504509763665</v>
      </c>
      <c r="V40" s="221">
        <f>U40-[16]Sheet1!U40</f>
        <v>-402.20290079182269</v>
      </c>
      <c r="W40" s="221">
        <f>SUM(W41:W43)</f>
        <v>-4347.389629867791</v>
      </c>
      <c r="X40" s="221">
        <f>W40-[16]Sheet1!W40</f>
        <v>49.593099425921537</v>
      </c>
      <c r="Y40" s="221">
        <f>SUM(Y41:Y43)</f>
        <v>1548.2998139900005</v>
      </c>
      <c r="Z40" s="221">
        <f>Y40-[16]Sheet1!Y40</f>
        <v>117.04908367000053</v>
      </c>
      <c r="AA40" s="221">
        <f>SUM(AA41:AA43)</f>
        <v>18374.326098150006</v>
      </c>
      <c r="AB40" s="221">
        <f>AA40-[16]Sheet1!AA40</f>
        <v>166.26427914000305</v>
      </c>
      <c r="AC40" s="221">
        <f>SUM(AC41:AC43)</f>
        <v>9255.9475918396965</v>
      </c>
      <c r="AD40" s="221">
        <f>AC40-[16]Sheet1!AC40</f>
        <v>165.20018494752367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Q41-[16]Sheet1!Q41</f>
        <v>-0.74446085999998957</v>
      </c>
      <c r="S41" s="222">
        <f t="shared" ref="S41:AC41" si="1">S19</f>
        <v>937.74127415384896</v>
      </c>
      <c r="T41" s="222">
        <f>S41-[16]Sheet1!S41</f>
        <v>162.98183267342449</v>
      </c>
      <c r="U41" s="222">
        <f t="shared" si="1"/>
        <v>1254.597922343635</v>
      </c>
      <c r="V41" s="222">
        <f>U41-[16]Sheet1!U41</f>
        <v>-173.72215700182028</v>
      </c>
      <c r="W41" s="222">
        <f t="shared" si="1"/>
        <v>-1072.5527949877899</v>
      </c>
      <c r="X41" s="222">
        <f>W41-[16]Sheet1!W41</f>
        <v>420.07752761592315</v>
      </c>
      <c r="Y41" s="222">
        <f t="shared" si="1"/>
        <v>-501.27881377999989</v>
      </c>
      <c r="Z41" s="222">
        <f>Y41-[16]Sheet1!Y41</f>
        <v>115.32407412000015</v>
      </c>
      <c r="AA41" s="222">
        <f t="shared" si="1"/>
        <v>-3028.2393711899995</v>
      </c>
      <c r="AB41" s="222">
        <f>AA41-[16]Sheet1!AA41</f>
        <v>125.02967809000029</v>
      </c>
      <c r="AC41" s="222">
        <f t="shared" si="1"/>
        <v>-2409.7317834603055</v>
      </c>
      <c r="AD41" s="222">
        <f>AC41-[16]Sheet1!AC41</f>
        <v>649.69095549752774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Q42-[16]Sheet1!Q42</f>
        <v>-5.1055881099999993</v>
      </c>
      <c r="S42" s="222">
        <f t="shared" ref="S42:AC42" si="2">S17+S20</f>
        <v>365.5452588</v>
      </c>
      <c r="T42" s="222">
        <f>S42-[16]Sheet1!S42</f>
        <v>17.402726280000024</v>
      </c>
      <c r="U42" s="222">
        <f t="shared" si="2"/>
        <v>1605.4396831700001</v>
      </c>
      <c r="V42" s="222">
        <f>U42-[16]Sheet1!U42</f>
        <v>-99.296150069999612</v>
      </c>
      <c r="W42" s="222">
        <f t="shared" si="2"/>
        <v>2275.4107985900005</v>
      </c>
      <c r="X42" s="222">
        <f>W42-[16]Sheet1!W42</f>
        <v>-231.84768224999971</v>
      </c>
      <c r="Y42" s="222">
        <f t="shared" si="2"/>
        <v>2802.0351071900004</v>
      </c>
      <c r="Z42" s="222">
        <f>Y42-[16]Sheet1!Y42</f>
        <v>2.2694686800005002</v>
      </c>
      <c r="AA42" s="222">
        <f t="shared" si="2"/>
        <v>21772.168180280005</v>
      </c>
      <c r="AB42" s="222">
        <f>AA42-[16]Sheet1!AA42</f>
        <v>41.376860660002421</v>
      </c>
      <c r="AC42" s="222">
        <f t="shared" si="2"/>
        <v>28820.599028030003</v>
      </c>
      <c r="AD42" s="222">
        <f>AC42-[16]Sheet1!AC42</f>
        <v>-270.09477670000342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Q43-[16]Sheet1!Q43</f>
        <v>4.6920679499999665</v>
      </c>
      <c r="S43" s="222">
        <f t="shared" ref="S43:AC43" si="3">S18</f>
        <v>-2317.6247724100003</v>
      </c>
      <c r="T43" s="222">
        <f>S43-[16]Sheet1!S43</f>
        <v>54.112064550000014</v>
      </c>
      <c r="U43" s="222">
        <f t="shared" si="3"/>
        <v>-8164.9880564900013</v>
      </c>
      <c r="V43" s="222">
        <f>U43-[16]Sheet1!U43</f>
        <v>-129.18459372000234</v>
      </c>
      <c r="W43" s="222">
        <f t="shared" si="3"/>
        <v>-5550.2476334700013</v>
      </c>
      <c r="X43" s="222">
        <f>W43-[16]Sheet1!W43</f>
        <v>-138.63674594000167</v>
      </c>
      <c r="Y43" s="222">
        <f t="shared" si="3"/>
        <v>-752.45647941999994</v>
      </c>
      <c r="Z43" s="222">
        <f>Y43-[16]Sheet1!Y43</f>
        <v>-0.54445913000006385</v>
      </c>
      <c r="AA43" s="222">
        <f t="shared" si="3"/>
        <v>-369.60271094000012</v>
      </c>
      <c r="AB43" s="222">
        <f>AA43-[16]Sheet1!AA43</f>
        <v>-0.14225961000005327</v>
      </c>
      <c r="AC43" s="222">
        <f t="shared" si="3"/>
        <v>-17154.919652730001</v>
      </c>
      <c r="AD43" s="222">
        <f>AC43-[16]Sheet1!AC43</f>
        <v>-214.3959938500011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Q44-[16]Sheet1!Q44</f>
        <v>58.133268989999976</v>
      </c>
      <c r="S44" s="224">
        <f t="shared" ref="S44:AC44" si="4">SUM(S45:S47)</f>
        <v>-543.75338392000015</v>
      </c>
      <c r="T44" s="224">
        <f>S44-[16]Sheet1!S44</f>
        <v>66.232144339999763</v>
      </c>
      <c r="U44" s="224">
        <f t="shared" si="4"/>
        <v>-5754.6359378500001</v>
      </c>
      <c r="V44" s="224">
        <f>U44-[16]Sheet1!U44</f>
        <v>388.36158984999929</v>
      </c>
      <c r="W44" s="224">
        <f t="shared" si="4"/>
        <v>-4891.1009728099989</v>
      </c>
      <c r="X44" s="224">
        <f>W44-[16]Sheet1!W44</f>
        <v>241.71797396000238</v>
      </c>
      <c r="Y44" s="224">
        <f t="shared" si="4"/>
        <v>1751.4814671799995</v>
      </c>
      <c r="Z44" s="224">
        <f>Y44-[16]Sheet1!Y44</f>
        <v>113.00958682999953</v>
      </c>
      <c r="AA44" s="224">
        <f t="shared" si="4"/>
        <v>1140.3485867199988</v>
      </c>
      <c r="AB44" s="224">
        <f>AA44-[16]Sheet1!AA44</f>
        <v>-7.8868998300024487</v>
      </c>
      <c r="AC44" s="224">
        <f t="shared" si="4"/>
        <v>-8297.6602406800012</v>
      </c>
      <c r="AD44" s="224">
        <f>AC44-[16]Sheet1!AC44</f>
        <v>801.43439514999773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Q45-[16]Sheet1!Q45</f>
        <v>2.8987819300000002</v>
      </c>
      <c r="S45" s="222">
        <f>S30</f>
        <v>25.485529540000005</v>
      </c>
      <c r="T45" s="222">
        <f>S45-[16]Sheet1!S45</f>
        <v>-14.988593859999998</v>
      </c>
      <c r="U45" s="222">
        <f>U30</f>
        <v>-1316.6579881499999</v>
      </c>
      <c r="V45" s="222">
        <f>U45-[16]Sheet1!U45</f>
        <v>-60.296749760000239</v>
      </c>
      <c r="W45" s="222">
        <f>W30</f>
        <v>-977.35772125999983</v>
      </c>
      <c r="X45" s="222">
        <f>W45-[16]Sheet1!W45</f>
        <v>-0.34395695999967302</v>
      </c>
      <c r="Y45" s="222">
        <f>Y30</f>
        <v>-109.84635293000001</v>
      </c>
      <c r="Z45" s="222">
        <f>Y45-[16]Sheet1!Y45</f>
        <v>-8.4320990000023244E-2</v>
      </c>
      <c r="AA45" s="222">
        <f>AA30</f>
        <v>0</v>
      </c>
      <c r="AB45" s="222">
        <f>AA45-[16]Sheet1!AA45</f>
        <v>0</v>
      </c>
      <c r="AC45" s="222">
        <f>AC30</f>
        <v>-2378.3765327999999</v>
      </c>
      <c r="AD45" s="222">
        <f>AC45-[16]Sheet1!AC45</f>
        <v>-75.713621570000214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Q46-[16]Sheet1!Q46</f>
        <v>-1.1565490599999997</v>
      </c>
      <c r="S46" s="222">
        <f>S31+S25</f>
        <v>401.96837912000001</v>
      </c>
      <c r="T46" s="222">
        <f>S46-[16]Sheet1!S46</f>
        <v>5.6675161099999514</v>
      </c>
      <c r="U46" s="222">
        <f>U31+U25</f>
        <v>1533.3035196600001</v>
      </c>
      <c r="V46" s="222">
        <f>U46-[16]Sheet1!U46</f>
        <v>6.4858631400004469</v>
      </c>
      <c r="W46" s="222">
        <f>W31+W25</f>
        <v>-243.41510202000001</v>
      </c>
      <c r="X46" s="222">
        <f>W46-[16]Sheet1!W46</f>
        <v>32.801585120000027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1691.8567967600002</v>
      </c>
      <c r="AD46" s="222">
        <f>AC46-[16]Sheet1!AC46</f>
        <v>44.954964370000653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Q47-[16]Sheet1!Q47</f>
        <v>56.391036119999967</v>
      </c>
      <c r="S47" s="222">
        <f>S21+S22</f>
        <v>-971.20729258000017</v>
      </c>
      <c r="T47" s="222">
        <f>S47-[16]Sheet1!S47</f>
        <v>75.553222089999849</v>
      </c>
      <c r="U47" s="222">
        <f>U21+U22</f>
        <v>-5971.2814693600003</v>
      </c>
      <c r="V47" s="222">
        <f>U47-[16]Sheet1!U47</f>
        <v>442.17247646999931</v>
      </c>
      <c r="W47" s="222">
        <f>W21+W22</f>
        <v>-3670.3281495299993</v>
      </c>
      <c r="X47" s="222">
        <f>W47-[16]Sheet1!W47</f>
        <v>209.26034580000123</v>
      </c>
      <c r="Y47" s="222">
        <f>Y21+Y22</f>
        <v>1861.3278201099995</v>
      </c>
      <c r="Z47" s="222">
        <f>Y47-[16]Sheet1!Y47</f>
        <v>113.09390781999946</v>
      </c>
      <c r="AA47" s="222">
        <f>AA21+AA22</f>
        <v>1140.3485867199988</v>
      </c>
      <c r="AB47" s="222">
        <f>AA47-[16]Sheet1!AA47</f>
        <v>-7.8868998300024487</v>
      </c>
      <c r="AC47" s="222">
        <f>AC21+AC22</f>
        <v>-7611.1405046400014</v>
      </c>
      <c r="AD47" s="222">
        <f>AC47-[16]Sheet1!AC47</f>
        <v>832.19305234999774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639.81722971999989</v>
      </c>
      <c r="R48" s="221">
        <f>Q48-[16]Sheet1!Q48</f>
        <v>-85.618769340000199</v>
      </c>
      <c r="S48" s="221">
        <f t="shared" ref="S48:AC48" si="5">SUM(S49:S51)</f>
        <v>2800.1901849199999</v>
      </c>
      <c r="T48" s="221">
        <f>S48-[16]Sheet1!S48</f>
        <v>51.15618945999995</v>
      </c>
      <c r="U48" s="221">
        <f t="shared" si="5"/>
        <v>6857.9647783099999</v>
      </c>
      <c r="V48" s="221">
        <f>U48-[16]Sheet1!U48</f>
        <v>371.32088781999846</v>
      </c>
      <c r="W48" s="221">
        <f t="shared" si="5"/>
        <v>2015.2419694200005</v>
      </c>
      <c r="X48" s="221">
        <f>W48-[16]Sheet1!W48</f>
        <v>842.67837638999913</v>
      </c>
      <c r="Y48" s="221">
        <f t="shared" si="5"/>
        <v>-2620.9072239300003</v>
      </c>
      <c r="Z48" s="221">
        <f>Y48-[16]Sheet1!Y48</f>
        <v>-1.9344237200002681</v>
      </c>
      <c r="AA48" s="221">
        <f t="shared" si="5"/>
        <v>-14562.39929596</v>
      </c>
      <c r="AB48" s="221">
        <f>AA48-[16]Sheet1!AA48</f>
        <v>-26.399902679997467</v>
      </c>
      <c r="AC48" s="221">
        <f t="shared" si="5"/>
        <v>-5509.9095872400012</v>
      </c>
      <c r="AD48" s="221">
        <f>AC48-[16]Sheet1!AC48</f>
        <v>1236.8211272699982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351.62418715999996</v>
      </c>
      <c r="R49" s="222">
        <f>Q49-[16]Sheet1!Q49</f>
        <v>-44.584467010000083</v>
      </c>
      <c r="S49" s="222">
        <f>S24</f>
        <v>2254.0270477499998</v>
      </c>
      <c r="T49" s="222">
        <f>S49-[16]Sheet1!S49</f>
        <v>209.67264058999967</v>
      </c>
      <c r="U49" s="222">
        <f>U24</f>
        <v>4112.5256527800002</v>
      </c>
      <c r="V49" s="222">
        <f>U49-[16]Sheet1!U49</f>
        <v>729.66348353999956</v>
      </c>
      <c r="W49" s="222">
        <f>W24</f>
        <v>2704.9709356300004</v>
      </c>
      <c r="X49" s="222">
        <f>W49-[16]Sheet1!W49</f>
        <v>630.7834316099993</v>
      </c>
      <c r="Y49" s="222">
        <f>Y24</f>
        <v>-1693.2796622799999</v>
      </c>
      <c r="Z49" s="222">
        <f>Y49-[16]Sheet1!Y49</f>
        <v>-1.2836351199998717</v>
      </c>
      <c r="AA49" s="222">
        <f>AA24</f>
        <v>-11961.428614</v>
      </c>
      <c r="AB49" s="222">
        <f>AA49-[16]Sheet1!AA49</f>
        <v>-21.912580309997793</v>
      </c>
      <c r="AC49" s="222">
        <f>AC24</f>
        <v>-4583.18464012</v>
      </c>
      <c r="AD49" s="222">
        <f>AC49-[16]Sheet1!AC49</f>
        <v>1546.9233403100006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Q50-[16]Sheet1!Q50</f>
        <v>-47.831524790000032</v>
      </c>
      <c r="S50" s="222">
        <f>S23</f>
        <v>531.30013237000003</v>
      </c>
      <c r="T50" s="222">
        <f>S50-[16]Sheet1!S50</f>
        <v>-158.86042235999992</v>
      </c>
      <c r="U50" s="222">
        <f>U23</f>
        <v>2332.7439894099994</v>
      </c>
      <c r="V50" s="222">
        <f>U50-[16]Sheet1!U50</f>
        <v>-354.69462676000148</v>
      </c>
      <c r="W50" s="222">
        <f>W23</f>
        <v>-881.12349977999997</v>
      </c>
      <c r="X50" s="222">
        <f>W50-[16]Sheet1!W50</f>
        <v>-0.30920702000014444</v>
      </c>
      <c r="Y50" s="222">
        <f>Y23</f>
        <v>-934.95065186000022</v>
      </c>
      <c r="Z50" s="222">
        <f>Y50-[16]Sheet1!Y50</f>
        <v>-0.65641001000017241</v>
      </c>
      <c r="AA50" s="222">
        <f>AA23</f>
        <v>-2661.23130997</v>
      </c>
      <c r="AB50" s="222">
        <f>AA50-[16]Sheet1!AA50</f>
        <v>-4.6105641700000888</v>
      </c>
      <c r="AC50" s="222">
        <f>AC23</f>
        <v>-1613.2613398300009</v>
      </c>
      <c r="AD50" s="222">
        <f>AC50-[16]Sheet1!AC50</f>
        <v>-519.13123032000203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Q51-[16]Sheet1!Q51</f>
        <v>6.7972224600000075</v>
      </c>
      <c r="S51" s="222">
        <f>S26</f>
        <v>14.863004799999999</v>
      </c>
      <c r="T51" s="222">
        <f>S51-[16]Sheet1!S51</f>
        <v>0.34397122999999574</v>
      </c>
      <c r="U51" s="222">
        <f>U26</f>
        <v>412.69513612000009</v>
      </c>
      <c r="V51" s="222">
        <f>U51-[16]Sheet1!U51</f>
        <v>-3.6479689599998437</v>
      </c>
      <c r="W51" s="222">
        <f>W26</f>
        <v>191.39453356999999</v>
      </c>
      <c r="X51" s="222">
        <f>W51-[16]Sheet1!W51</f>
        <v>212.20415179999998</v>
      </c>
      <c r="Y51" s="222">
        <f>Y26</f>
        <v>7.323090210000001</v>
      </c>
      <c r="Z51" s="222">
        <f>Y51-[16]Sheet1!Y51</f>
        <v>5.6214099999998268E-3</v>
      </c>
      <c r="AA51" s="222">
        <f>AA26</f>
        <v>60.260628009999984</v>
      </c>
      <c r="AB51" s="222">
        <f>AA51-[16]Sheet1!AA51</f>
        <v>0.12324179999999529</v>
      </c>
      <c r="AC51" s="222">
        <f>AC26</f>
        <v>686.53639271000009</v>
      </c>
      <c r="AD51" s="222">
        <f>AC51-[16]Sheet1!AC51</f>
        <v>209.02901728000018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37188.878497453705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79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79</v>
      </c>
      <c r="C29" s="79" t="s">
        <v>91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79</v>
      </c>
      <c r="C30" s="79" t="s">
        <v>92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79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79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79</v>
      </c>
      <c r="C33" s="79" t="s">
        <v>98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79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79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79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79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79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79</v>
      </c>
      <c r="C39" s="79" t="s">
        <v>91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79</v>
      </c>
      <c r="C40" s="79" t="s">
        <v>92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79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79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79</v>
      </c>
      <c r="C43" s="79" t="s">
        <v>98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79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79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79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79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79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79</v>
      </c>
      <c r="C49" s="79" t="s">
        <v>91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79</v>
      </c>
      <c r="C50" s="79" t="s">
        <v>92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79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79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79</v>
      </c>
      <c r="C53" s="79" t="s">
        <v>98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79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79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79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79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79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79</v>
      </c>
      <c r="C59" s="79" t="s">
        <v>91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79</v>
      </c>
      <c r="C60" s="79" t="s">
        <v>92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79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79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79</v>
      </c>
      <c r="C63" s="79" t="s">
        <v>98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79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79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79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79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79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79</v>
      </c>
      <c r="C69" s="79" t="s">
        <v>92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79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79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79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79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79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79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79</v>
      </c>
      <c r="C76" s="79" t="s">
        <v>92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79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79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79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79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79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79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79</v>
      </c>
      <c r="C83" s="79" t="s">
        <v>92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79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79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79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79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79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79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79</v>
      </c>
      <c r="C90" s="79" t="s">
        <v>92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79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79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79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79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79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79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79</v>
      </c>
      <c r="C97" s="79" t="s">
        <v>92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79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79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79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79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79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79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79</v>
      </c>
      <c r="C104" s="79" t="s">
        <v>92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79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79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79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79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79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79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79</v>
      </c>
      <c r="C111" s="79" t="s">
        <v>92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79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79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79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79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79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79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79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79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79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79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79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79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79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79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79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79</v>
      </c>
      <c r="C127" s="79" t="s">
        <v>92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79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79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79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79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79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79</v>
      </c>
      <c r="C133" s="79" t="s">
        <v>92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79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79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79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79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79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79</v>
      </c>
      <c r="C139" s="79" t="s">
        <v>92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79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79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79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79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79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79</v>
      </c>
      <c r="C145" s="79" t="s">
        <v>92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79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79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79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79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79</v>
      </c>
      <c r="C150" s="79" t="s">
        <v>92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79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79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79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79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79</v>
      </c>
      <c r="C155" s="79" t="s">
        <v>92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79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79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79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79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79</v>
      </c>
      <c r="C160" s="79" t="s">
        <v>92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79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79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79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79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79</v>
      </c>
      <c r="C165" s="79" t="s">
        <v>92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79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79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79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79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79</v>
      </c>
      <c r="C170" s="79" t="s">
        <v>92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79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79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79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79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79</v>
      </c>
      <c r="C175" s="79" t="s">
        <v>92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79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79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79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79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79</v>
      </c>
      <c r="C180" s="79" t="s">
        <v>92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79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79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79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79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79</v>
      </c>
      <c r="C185" s="79" t="s">
        <v>92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79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79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79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79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79</v>
      </c>
      <c r="C190" s="79" t="s">
        <v>92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79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79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79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79</v>
      </c>
      <c r="C194" s="79" t="s">
        <v>92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79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79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79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79</v>
      </c>
      <c r="C198" s="79" t="s">
        <v>92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79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79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79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79</v>
      </c>
      <c r="C202" s="79" t="s">
        <v>92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79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79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79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79</v>
      </c>
      <c r="C206" s="79" t="s">
        <v>92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79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79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79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79</v>
      </c>
      <c r="C210" s="79" t="s">
        <v>92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79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79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79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79</v>
      </c>
      <c r="C214" s="79" t="s">
        <v>92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79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79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79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79</v>
      </c>
      <c r="C218" s="79" t="s">
        <v>92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79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79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79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79</v>
      </c>
      <c r="C222" s="79" t="s">
        <v>92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79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79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79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79</v>
      </c>
      <c r="C226" s="79" t="s">
        <v>92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79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79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79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79</v>
      </c>
      <c r="C230" s="79" t="s">
        <v>92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79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79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79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79</v>
      </c>
      <c r="C234" s="79" t="s">
        <v>92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79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79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79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79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79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79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79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79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79</v>
      </c>
      <c r="C250" s="79" t="s">
        <v>92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79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79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79</v>
      </c>
      <c r="C253" s="79" t="s">
        <v>92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79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79</v>
      </c>
      <c r="C259" s="79" t="s">
        <v>92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79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79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79</v>
      </c>
      <c r="C262" s="79" t="s">
        <v>92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79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79</v>
      </c>
      <c r="C265" s="79" t="s">
        <v>92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79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79</v>
      </c>
      <c r="C268" s="79" t="s">
        <v>92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79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79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79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79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79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79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79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79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79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79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79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79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79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79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79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79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79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79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79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79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79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79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79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79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79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79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79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79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79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79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79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79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79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79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79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79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79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79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79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160</v>
      </c>
      <c r="C318" s="79" t="s">
        <v>175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160</v>
      </c>
      <c r="C319" s="79" t="s">
        <v>152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160</v>
      </c>
      <c r="C320" s="79" t="s">
        <v>123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160</v>
      </c>
      <c r="C321" s="79" t="s">
        <v>176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160</v>
      </c>
      <c r="C322" s="79" t="s">
        <v>130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160</v>
      </c>
      <c r="C323" s="79" t="s">
        <v>133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160</v>
      </c>
      <c r="C324" s="79" t="s">
        <v>137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160</v>
      </c>
      <c r="C325" s="79" t="s">
        <v>177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160</v>
      </c>
      <c r="C326" s="79" t="s">
        <v>127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160</v>
      </c>
      <c r="C327" s="79" t="s">
        <v>121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160</v>
      </c>
      <c r="C328" s="79" t="s">
        <v>148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160</v>
      </c>
      <c r="C329" s="79" t="s">
        <v>120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160</v>
      </c>
      <c r="C330" s="79" t="s">
        <v>178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160</v>
      </c>
      <c r="C331" s="79" t="s">
        <v>143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160</v>
      </c>
      <c r="C332" s="79" t="s">
        <v>175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160</v>
      </c>
      <c r="C333" s="79" t="s">
        <v>152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160</v>
      </c>
      <c r="C334" s="79" t="s">
        <v>123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160</v>
      </c>
      <c r="C335" s="79" t="s">
        <v>176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160</v>
      </c>
      <c r="C336" s="79" t="s">
        <v>130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160</v>
      </c>
      <c r="C337" s="79" t="s">
        <v>133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160</v>
      </c>
      <c r="C338" s="79" t="s">
        <v>137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160</v>
      </c>
      <c r="C339" s="79" t="s">
        <v>177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160</v>
      </c>
      <c r="C340" s="79" t="s">
        <v>127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160</v>
      </c>
      <c r="C341" s="79" t="s">
        <v>121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160</v>
      </c>
      <c r="C342" s="79" t="s">
        <v>148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160</v>
      </c>
      <c r="C343" s="79" t="s">
        <v>120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160</v>
      </c>
      <c r="C344" s="79" t="s">
        <v>178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160</v>
      </c>
      <c r="C345" s="79" t="s">
        <v>143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160</v>
      </c>
      <c r="C346" s="79" t="s">
        <v>175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160</v>
      </c>
      <c r="C347" s="79" t="s">
        <v>152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160</v>
      </c>
      <c r="C348" s="79" t="s">
        <v>123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160</v>
      </c>
      <c r="C349" s="79" t="s">
        <v>176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160</v>
      </c>
      <c r="C350" s="79" t="s">
        <v>130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160</v>
      </c>
      <c r="C351" s="79" t="s">
        <v>133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160</v>
      </c>
      <c r="C352" s="79" t="s">
        <v>137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160</v>
      </c>
      <c r="C353" s="79" t="s">
        <v>177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160</v>
      </c>
      <c r="C354" s="79" t="s">
        <v>127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160</v>
      </c>
      <c r="C355" s="79" t="s">
        <v>121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160</v>
      </c>
      <c r="C356" s="79" t="s">
        <v>148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160</v>
      </c>
      <c r="C357" s="79" t="s">
        <v>120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160</v>
      </c>
      <c r="C358" s="79" t="s">
        <v>178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160</v>
      </c>
      <c r="C359" s="79" t="s">
        <v>143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160</v>
      </c>
      <c r="C360" s="79" t="s">
        <v>175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160</v>
      </c>
      <c r="C361" s="79" t="s">
        <v>152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160</v>
      </c>
      <c r="C362" s="79" t="s">
        <v>123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160</v>
      </c>
      <c r="C363" s="79" t="s">
        <v>176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160</v>
      </c>
      <c r="C364" s="79" t="s">
        <v>130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160</v>
      </c>
      <c r="C365" s="79" t="s">
        <v>133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160</v>
      </c>
      <c r="C366" s="79" t="s">
        <v>137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160</v>
      </c>
      <c r="C367" s="79" t="s">
        <v>177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160</v>
      </c>
      <c r="C368" s="79" t="s">
        <v>127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160</v>
      </c>
      <c r="C369" s="79" t="s">
        <v>121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160</v>
      </c>
      <c r="C370" s="79" t="s">
        <v>148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160</v>
      </c>
      <c r="C371" s="79" t="s">
        <v>120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160</v>
      </c>
      <c r="C372" s="79" t="s">
        <v>178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160</v>
      </c>
      <c r="C373" s="79" t="s">
        <v>143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160</v>
      </c>
      <c r="C374" s="79" t="s">
        <v>175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160</v>
      </c>
      <c r="C375" s="79" t="s">
        <v>152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160</v>
      </c>
      <c r="C376" s="79" t="s">
        <v>123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160</v>
      </c>
      <c r="C377" s="79" t="s">
        <v>176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160</v>
      </c>
      <c r="C378" s="79" t="s">
        <v>130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160</v>
      </c>
      <c r="C379" s="79" t="s">
        <v>133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160</v>
      </c>
      <c r="C380" s="79" t="s">
        <v>137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160</v>
      </c>
      <c r="C381" s="79" t="s">
        <v>177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160</v>
      </c>
      <c r="C382" s="79" t="s">
        <v>127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160</v>
      </c>
      <c r="C383" s="79" t="s">
        <v>121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160</v>
      </c>
      <c r="C384" s="79" t="s">
        <v>148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160</v>
      </c>
      <c r="C385" s="79" t="s">
        <v>120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160</v>
      </c>
      <c r="C386" s="79" t="s">
        <v>178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160</v>
      </c>
      <c r="C387" s="79" t="s">
        <v>143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160</v>
      </c>
      <c r="C388" s="79" t="s">
        <v>175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160</v>
      </c>
      <c r="C389" s="79" t="s">
        <v>152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160</v>
      </c>
      <c r="C390" s="79" t="s">
        <v>123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160</v>
      </c>
      <c r="C391" s="79" t="s">
        <v>176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160</v>
      </c>
      <c r="C392" s="79" t="s">
        <v>130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160</v>
      </c>
      <c r="C393" s="79" t="s">
        <v>133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160</v>
      </c>
      <c r="C394" s="79" t="s">
        <v>137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160</v>
      </c>
      <c r="C395" s="79" t="s">
        <v>177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160</v>
      </c>
      <c r="C396" s="79" t="s">
        <v>127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160</v>
      </c>
      <c r="C397" s="79" t="s">
        <v>121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160</v>
      </c>
      <c r="C398" s="79" t="s">
        <v>148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160</v>
      </c>
      <c r="C399" s="79" t="s">
        <v>120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160</v>
      </c>
      <c r="C400" s="79" t="s">
        <v>178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160</v>
      </c>
      <c r="C401" s="79" t="s">
        <v>143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160</v>
      </c>
      <c r="C402" s="79" t="s">
        <v>175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160</v>
      </c>
      <c r="C404" s="79" t="s">
        <v>123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160</v>
      </c>
      <c r="C405" s="79" t="s">
        <v>176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160</v>
      </c>
      <c r="C406" s="79" t="s">
        <v>130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160</v>
      </c>
      <c r="C407" s="79" t="s">
        <v>133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160</v>
      </c>
      <c r="C408" s="79" t="s">
        <v>137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160</v>
      </c>
      <c r="C409" s="79" t="s">
        <v>177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160</v>
      </c>
      <c r="C410" s="79" t="s">
        <v>127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160</v>
      </c>
      <c r="C411" s="79" t="s">
        <v>121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160</v>
      </c>
      <c r="C412" s="79" t="s">
        <v>148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160</v>
      </c>
      <c r="C413" s="79" t="s">
        <v>120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160</v>
      </c>
      <c r="C414" s="79" t="s">
        <v>178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160</v>
      </c>
      <c r="C415" s="79" t="s">
        <v>143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160</v>
      </c>
      <c r="C541" s="79" t="s">
        <v>175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160</v>
      </c>
      <c r="C542" s="79" t="s">
        <v>179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160</v>
      </c>
      <c r="C543" s="79" t="s">
        <v>152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160</v>
      </c>
      <c r="C544" s="79" t="s">
        <v>180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160</v>
      </c>
      <c r="C545" s="79" t="s">
        <v>148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160</v>
      </c>
      <c r="C546" s="79" t="s">
        <v>175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160</v>
      </c>
      <c r="C547" s="79" t="s">
        <v>179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160</v>
      </c>
      <c r="C548" s="79" t="s">
        <v>152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160</v>
      </c>
      <c r="C549" s="79" t="s">
        <v>180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160</v>
      </c>
      <c r="C550" s="79" t="s">
        <v>148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160</v>
      </c>
      <c r="C551" s="79" t="s">
        <v>175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160</v>
      </c>
      <c r="C552" s="79" t="s">
        <v>179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160</v>
      </c>
      <c r="C553" s="79" t="s">
        <v>152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160</v>
      </c>
      <c r="C554" s="79" t="s">
        <v>180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160</v>
      </c>
      <c r="C555" s="79" t="s">
        <v>148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160</v>
      </c>
      <c r="C556" s="79" t="s">
        <v>175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160</v>
      </c>
      <c r="C557" s="79" t="s">
        <v>179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160</v>
      </c>
      <c r="C558" s="79" t="s">
        <v>152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160</v>
      </c>
      <c r="C559" s="79" t="s">
        <v>180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160</v>
      </c>
      <c r="C560" s="79" t="s">
        <v>148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160</v>
      </c>
      <c r="C561" s="79" t="s">
        <v>175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160</v>
      </c>
      <c r="C562" s="79" t="s">
        <v>179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160</v>
      </c>
      <c r="C563" s="79" t="s">
        <v>152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160</v>
      </c>
      <c r="C564" s="79" t="s">
        <v>180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160</v>
      </c>
      <c r="C565" s="79" t="s">
        <v>148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160</v>
      </c>
      <c r="C566" s="79" t="s">
        <v>148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160</v>
      </c>
      <c r="C567" s="79" t="s">
        <v>148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160</v>
      </c>
      <c r="C568" s="79" t="s">
        <v>148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160</v>
      </c>
      <c r="C569" s="79" t="s">
        <v>148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160</v>
      </c>
      <c r="C570" s="79" t="s">
        <v>148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160</v>
      </c>
      <c r="C571" s="79" t="s">
        <v>148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160</v>
      </c>
      <c r="C572" s="79" t="s">
        <v>148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160</v>
      </c>
      <c r="C573" s="79" t="s">
        <v>148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160</v>
      </c>
      <c r="C574" s="79" t="s">
        <v>148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160</v>
      </c>
      <c r="C575" s="79" t="s">
        <v>148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160</v>
      </c>
      <c r="C576" s="79" t="s">
        <v>148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160</v>
      </c>
      <c r="C577" s="79" t="s">
        <v>148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160</v>
      </c>
      <c r="C578" s="79" t="s">
        <v>148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160</v>
      </c>
      <c r="C579" s="79" t="s">
        <v>148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160</v>
      </c>
      <c r="C580" s="79" t="s">
        <v>148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160</v>
      </c>
      <c r="C581" s="79" t="s">
        <v>148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160</v>
      </c>
      <c r="C582" s="79" t="s">
        <v>148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160</v>
      </c>
      <c r="C583" s="79" t="s">
        <v>148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160</v>
      </c>
      <c r="C584" s="79" t="s">
        <v>148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160</v>
      </c>
      <c r="C585" s="79" t="s">
        <v>148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160</v>
      </c>
      <c r="C586" s="79" t="s">
        <v>148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160</v>
      </c>
      <c r="C587" s="79" t="s">
        <v>148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160</v>
      </c>
      <c r="C588" s="79" t="s">
        <v>148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160</v>
      </c>
      <c r="C589" s="79" t="s">
        <v>148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160</v>
      </c>
      <c r="C590" s="79" t="s">
        <v>148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160</v>
      </c>
      <c r="C591" s="79" t="s">
        <v>148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160</v>
      </c>
      <c r="C592" s="79" t="s">
        <v>148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160</v>
      </c>
      <c r="C593" s="79" t="s">
        <v>148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160</v>
      </c>
      <c r="C594" s="79" t="s">
        <v>148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160</v>
      </c>
      <c r="C595" s="79" t="s">
        <v>148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160</v>
      </c>
      <c r="C596" s="79" t="s">
        <v>148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160</v>
      </c>
      <c r="C597" s="79" t="s">
        <v>148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160</v>
      </c>
      <c r="C598" s="79" t="s">
        <v>148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160</v>
      </c>
      <c r="C599" s="79" t="s">
        <v>148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160</v>
      </c>
      <c r="C600" s="79" t="s">
        <v>148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160</v>
      </c>
      <c r="C601" s="79" t="s">
        <v>148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160</v>
      </c>
      <c r="C602" s="79" t="s">
        <v>148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160</v>
      </c>
      <c r="C603" s="79" t="s">
        <v>148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160</v>
      </c>
      <c r="C604" s="79" t="s">
        <v>148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160</v>
      </c>
      <c r="C605" s="79" t="s">
        <v>148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160</v>
      </c>
      <c r="C606" s="79" t="s">
        <v>148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160</v>
      </c>
      <c r="C607" s="79" t="s">
        <v>148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160</v>
      </c>
      <c r="C608" s="79" t="s">
        <v>148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160</v>
      </c>
      <c r="C609" s="79" t="s">
        <v>148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160</v>
      </c>
      <c r="C610" s="79" t="s">
        <v>148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160</v>
      </c>
      <c r="C611" s="79" t="s">
        <v>148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160</v>
      </c>
      <c r="C612" s="79" t="s">
        <v>148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160</v>
      </c>
      <c r="C613" s="79" t="s">
        <v>148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160</v>
      </c>
      <c r="C614" s="79" t="s">
        <v>148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160</v>
      </c>
      <c r="C615" s="79" t="s">
        <v>148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160</v>
      </c>
      <c r="C616" s="79" t="s">
        <v>148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160</v>
      </c>
      <c r="C617" s="79" t="s">
        <v>148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160</v>
      </c>
      <c r="C618" s="79" t="s">
        <v>148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160</v>
      </c>
      <c r="C619" s="79" t="s">
        <v>148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160</v>
      </c>
      <c r="C620" s="79" t="s">
        <v>148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160</v>
      </c>
      <c r="C621" s="79" t="s">
        <v>148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160</v>
      </c>
      <c r="C622" s="79" t="s">
        <v>148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160</v>
      </c>
      <c r="C623" s="79" t="s">
        <v>148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160</v>
      </c>
      <c r="C624" s="79" t="s">
        <v>148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160</v>
      </c>
      <c r="C625" s="79" t="s">
        <v>148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160</v>
      </c>
      <c r="C626" s="79" t="s">
        <v>148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160</v>
      </c>
      <c r="C627" s="79" t="s">
        <v>148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160</v>
      </c>
      <c r="C628" s="79" t="s">
        <v>148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160</v>
      </c>
      <c r="C629" s="79" t="s">
        <v>148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160</v>
      </c>
      <c r="C630" s="79" t="s">
        <v>148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160</v>
      </c>
      <c r="C631" s="79" t="s">
        <v>148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160</v>
      </c>
      <c r="C632" s="79" t="s">
        <v>148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160</v>
      </c>
      <c r="C633" s="79" t="s">
        <v>148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160</v>
      </c>
      <c r="C634" s="79" t="s">
        <v>148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160</v>
      </c>
      <c r="C635" s="79" t="s">
        <v>148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160</v>
      </c>
      <c r="C636" s="79" t="s">
        <v>148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160</v>
      </c>
      <c r="C637" s="79" t="s">
        <v>148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160</v>
      </c>
      <c r="C638" s="79" t="s">
        <v>148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160</v>
      </c>
      <c r="C639" s="79" t="s">
        <v>148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160</v>
      </c>
      <c r="C640" s="79" t="s">
        <v>148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160</v>
      </c>
      <c r="C641" s="79" t="s">
        <v>148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160</v>
      </c>
      <c r="C642" s="79" t="s">
        <v>148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160</v>
      </c>
      <c r="C643" s="79" t="s">
        <v>148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160</v>
      </c>
      <c r="C644" s="79" t="s">
        <v>148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160</v>
      </c>
      <c r="C645" s="79" t="s">
        <v>148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160</v>
      </c>
      <c r="C646" s="79" t="s">
        <v>148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160</v>
      </c>
      <c r="C647" s="79" t="s">
        <v>148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160</v>
      </c>
      <c r="C648" s="79" t="s">
        <v>148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160</v>
      </c>
      <c r="C649" s="79" t="s">
        <v>148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160</v>
      </c>
      <c r="C650" s="79" t="s">
        <v>148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160</v>
      </c>
      <c r="C651" s="79" t="s">
        <v>148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160</v>
      </c>
      <c r="C652" s="79" t="s">
        <v>148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160</v>
      </c>
      <c r="C653" s="79" t="s">
        <v>148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160</v>
      </c>
      <c r="C654" s="79" t="s">
        <v>148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160</v>
      </c>
      <c r="C655" s="79" t="s">
        <v>148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160</v>
      </c>
      <c r="C656" s="79" t="s">
        <v>148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160</v>
      </c>
      <c r="C657" s="79" t="s">
        <v>148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160</v>
      </c>
      <c r="C658" s="79" t="s">
        <v>148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160</v>
      </c>
      <c r="C659" s="79" t="s">
        <v>148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160</v>
      </c>
      <c r="C660" s="79" t="s">
        <v>148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160</v>
      </c>
      <c r="C661" s="79" t="s">
        <v>148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160</v>
      </c>
      <c r="C662" s="79" t="s">
        <v>148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160</v>
      </c>
      <c r="C663" s="79" t="s">
        <v>148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160</v>
      </c>
      <c r="C664" s="79" t="s">
        <v>148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160</v>
      </c>
      <c r="C665" s="79" t="s">
        <v>148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160</v>
      </c>
      <c r="C666" s="79" t="s">
        <v>148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160</v>
      </c>
      <c r="C667" s="79" t="s">
        <v>148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160</v>
      </c>
      <c r="C668" s="79" t="s">
        <v>148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160</v>
      </c>
      <c r="C669" s="79" t="s">
        <v>148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160</v>
      </c>
      <c r="C670" s="79" t="s">
        <v>148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160</v>
      </c>
      <c r="C671" s="79" t="s">
        <v>148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160</v>
      </c>
      <c r="C672" s="79" t="s">
        <v>148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160</v>
      </c>
      <c r="C673" s="79" t="s">
        <v>148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160</v>
      </c>
      <c r="C674" s="79" t="s">
        <v>148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160</v>
      </c>
      <c r="C675" s="79" t="s">
        <v>148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160</v>
      </c>
      <c r="C676" s="79" t="s">
        <v>148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160</v>
      </c>
      <c r="C677" s="79" t="s">
        <v>148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160</v>
      </c>
      <c r="C678" s="79" t="s">
        <v>148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160</v>
      </c>
      <c r="C679" s="79" t="s">
        <v>148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160</v>
      </c>
      <c r="C680" s="79" t="s">
        <v>148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160</v>
      </c>
      <c r="C681" s="79" t="s">
        <v>148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160</v>
      </c>
      <c r="C682" s="79" t="s">
        <v>148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160</v>
      </c>
      <c r="C683" s="79" t="s">
        <v>148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160</v>
      </c>
      <c r="C684" s="79" t="s">
        <v>148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160</v>
      </c>
      <c r="C685" s="79" t="s">
        <v>148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160</v>
      </c>
      <c r="C686" s="79" t="s">
        <v>148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160</v>
      </c>
      <c r="C687" s="79" t="s">
        <v>148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160</v>
      </c>
      <c r="C701" s="79" t="s">
        <v>148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160</v>
      </c>
      <c r="C704" s="79" t="s">
        <v>148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160</v>
      </c>
      <c r="C705" s="79" t="s">
        <v>148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160</v>
      </c>
      <c r="C706" s="79" t="s">
        <v>148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160</v>
      </c>
      <c r="C707" s="79" t="s">
        <v>148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160</v>
      </c>
      <c r="C708" s="79" t="s">
        <v>148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160</v>
      </c>
      <c r="C709" s="79" t="s">
        <v>148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160</v>
      </c>
      <c r="C710" s="79" t="s">
        <v>148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160</v>
      </c>
      <c r="C711" s="79" t="s">
        <v>148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160</v>
      </c>
      <c r="C712" s="79" t="s">
        <v>148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160</v>
      </c>
      <c r="C713" s="79" t="s">
        <v>148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160</v>
      </c>
      <c r="C714" s="79" t="s">
        <v>148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160</v>
      </c>
      <c r="C715" s="79" t="s">
        <v>148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160</v>
      </c>
      <c r="C716" s="79" t="s">
        <v>148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81</v>
      </c>
      <c r="C717" s="79" t="s">
        <v>90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81</v>
      </c>
      <c r="C718" s="79" t="s">
        <v>91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81</v>
      </c>
      <c r="C719" s="79" t="s">
        <v>92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81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81</v>
      </c>
      <c r="C721" s="79" t="s">
        <v>93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81</v>
      </c>
      <c r="C722" s="79" t="s">
        <v>99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81</v>
      </c>
      <c r="C723" s="79" t="s">
        <v>95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81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81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81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81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81</v>
      </c>
      <c r="C728" s="79" t="s">
        <v>90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81</v>
      </c>
      <c r="C729" s="79" t="s">
        <v>91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81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81</v>
      </c>
      <c r="C731" s="79" t="s">
        <v>95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81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81</v>
      </c>
      <c r="C733" s="79" t="s">
        <v>101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81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81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81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81</v>
      </c>
      <c r="C737" s="79" t="s">
        <v>90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81</v>
      </c>
      <c r="C738" s="79" t="s">
        <v>91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81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81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81</v>
      </c>
      <c r="C741" s="79" t="s">
        <v>101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81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81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81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81</v>
      </c>
      <c r="C745" s="79" t="s">
        <v>90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81</v>
      </c>
      <c r="C746" s="79" t="s">
        <v>91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81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81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81</v>
      </c>
      <c r="C749" s="79" t="s">
        <v>101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81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81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81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81</v>
      </c>
      <c r="C753" s="79" t="s">
        <v>90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81</v>
      </c>
      <c r="C754" s="79" t="s">
        <v>91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81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81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81</v>
      </c>
      <c r="C757" s="79" t="s">
        <v>101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81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81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81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81</v>
      </c>
      <c r="C761" s="79" t="s">
        <v>90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81</v>
      </c>
      <c r="C762" s="79" t="s">
        <v>91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81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81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81</v>
      </c>
      <c r="C765" s="79" t="s">
        <v>101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81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81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81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81</v>
      </c>
      <c r="C769" s="79" t="s">
        <v>90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81</v>
      </c>
      <c r="C770" s="79" t="s">
        <v>95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81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81</v>
      </c>
      <c r="C772" s="79" t="s">
        <v>90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81</v>
      </c>
      <c r="C773" s="79" t="s">
        <v>95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81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81</v>
      </c>
      <c r="C775" s="79" t="s">
        <v>90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81</v>
      </c>
      <c r="C776" s="79" t="s">
        <v>95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81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81</v>
      </c>
      <c r="C778" s="79" t="s">
        <v>90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81</v>
      </c>
      <c r="C779" s="79" t="s">
        <v>95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81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81</v>
      </c>
      <c r="C781" s="79" t="s">
        <v>90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81</v>
      </c>
      <c r="C782" s="79" t="s">
        <v>95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81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81</v>
      </c>
      <c r="C784" s="79" t="s">
        <v>90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81</v>
      </c>
      <c r="C785" s="79" t="s">
        <v>95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81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81</v>
      </c>
      <c r="C787" s="79" t="s">
        <v>90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81</v>
      </c>
      <c r="C788" s="79" t="s">
        <v>95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81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162</v>
      </c>
      <c r="C790" s="79" t="s">
        <v>123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162</v>
      </c>
      <c r="C791" s="79" t="s">
        <v>130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162</v>
      </c>
      <c r="C792" s="79" t="s">
        <v>137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162</v>
      </c>
      <c r="C793" s="79" t="s">
        <v>177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162</v>
      </c>
      <c r="C794" s="79" t="s">
        <v>127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162</v>
      </c>
      <c r="C795" s="79" t="s">
        <v>123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162</v>
      </c>
      <c r="C796" s="79" t="s">
        <v>130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162</v>
      </c>
      <c r="C797" s="79" t="s">
        <v>137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162</v>
      </c>
      <c r="C798" s="79" t="s">
        <v>177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162</v>
      </c>
      <c r="C799" s="79" t="s">
        <v>127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162</v>
      </c>
      <c r="C800" s="79" t="s">
        <v>123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162</v>
      </c>
      <c r="C801" s="79" t="s">
        <v>130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162</v>
      </c>
      <c r="C802" s="79" t="s">
        <v>137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162</v>
      </c>
      <c r="C803" s="79" t="s">
        <v>177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162</v>
      </c>
      <c r="C804" s="79" t="s">
        <v>127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162</v>
      </c>
      <c r="C805" s="79" t="s">
        <v>123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162</v>
      </c>
      <c r="C806" s="79" t="s">
        <v>130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162</v>
      </c>
      <c r="C807" s="79" t="s">
        <v>137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162</v>
      </c>
      <c r="C808" s="79" t="s">
        <v>177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162</v>
      </c>
      <c r="C809" s="79" t="s">
        <v>127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162</v>
      </c>
      <c r="C810" s="79" t="s">
        <v>123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162</v>
      </c>
      <c r="C811" s="79" t="s">
        <v>130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162</v>
      </c>
      <c r="C812" s="79" t="s">
        <v>137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162</v>
      </c>
      <c r="C813" s="79" t="s">
        <v>177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162</v>
      </c>
      <c r="C814" s="79" t="s">
        <v>127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162</v>
      </c>
      <c r="C815" s="79" t="s">
        <v>123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162</v>
      </c>
      <c r="C816" s="79" t="s">
        <v>130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162</v>
      </c>
      <c r="C817" s="79" t="s">
        <v>137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162</v>
      </c>
      <c r="C818" s="79" t="s">
        <v>177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162</v>
      </c>
      <c r="C819" s="79" t="s">
        <v>127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162</v>
      </c>
      <c r="C820" s="79" t="s">
        <v>123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162</v>
      </c>
      <c r="C821" s="79" t="s">
        <v>130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162</v>
      </c>
      <c r="C822" s="79" t="s">
        <v>137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162</v>
      </c>
      <c r="C823" s="79" t="s">
        <v>177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162</v>
      </c>
      <c r="C824" s="79" t="s">
        <v>127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86</v>
      </c>
      <c r="C825" s="79" t="s">
        <v>91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86</v>
      </c>
      <c r="C826" s="79" t="s">
        <v>92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86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86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86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86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86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86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86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86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86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86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86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86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86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86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86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86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86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86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86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86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86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86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86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86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86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86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86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166</v>
      </c>
      <c r="C854" s="79" t="s">
        <v>123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166</v>
      </c>
      <c r="C855" s="79" t="s">
        <v>176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166</v>
      </c>
      <c r="C856" s="79" t="s">
        <v>133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166</v>
      </c>
      <c r="C857" s="79" t="s">
        <v>137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166</v>
      </c>
      <c r="C858" s="79" t="s">
        <v>177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166</v>
      </c>
      <c r="C859" s="79" t="s">
        <v>127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166</v>
      </c>
      <c r="C860" s="79" t="s">
        <v>123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166</v>
      </c>
      <c r="C861" s="79" t="s">
        <v>176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166</v>
      </c>
      <c r="C862" s="79" t="s">
        <v>130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166</v>
      </c>
      <c r="C863" s="79" t="s">
        <v>133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166</v>
      </c>
      <c r="C864" s="79" t="s">
        <v>137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166</v>
      </c>
      <c r="C865" s="79" t="s">
        <v>177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166</v>
      </c>
      <c r="C866" s="79" t="s">
        <v>127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166</v>
      </c>
      <c r="C867" s="79" t="s">
        <v>123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166</v>
      </c>
      <c r="C868" s="79" t="s">
        <v>176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166</v>
      </c>
      <c r="C869" s="79" t="s">
        <v>130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166</v>
      </c>
      <c r="C870" s="79" t="s">
        <v>133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166</v>
      </c>
      <c r="C871" s="79" t="s">
        <v>137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166</v>
      </c>
      <c r="C872" s="79" t="s">
        <v>177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166</v>
      </c>
      <c r="C873" s="79" t="s">
        <v>127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166</v>
      </c>
      <c r="C874" s="79" t="s">
        <v>123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166</v>
      </c>
      <c r="C875" s="79" t="s">
        <v>176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166</v>
      </c>
      <c r="C876" s="79" t="s">
        <v>130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166</v>
      </c>
      <c r="C877" s="79" t="s">
        <v>133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166</v>
      </c>
      <c r="C878" s="79" t="s">
        <v>137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166</v>
      </c>
      <c r="C879" s="79" t="s">
        <v>177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166</v>
      </c>
      <c r="C880" s="79" t="s">
        <v>127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166</v>
      </c>
      <c r="C881" s="79" t="s">
        <v>123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166</v>
      </c>
      <c r="C882" s="79" t="s">
        <v>176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166</v>
      </c>
      <c r="C883" s="79" t="s">
        <v>130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166</v>
      </c>
      <c r="C884" s="79" t="s">
        <v>133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166</v>
      </c>
      <c r="C885" s="79" t="s">
        <v>137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166</v>
      </c>
      <c r="C886" s="79" t="s">
        <v>177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166</v>
      </c>
      <c r="C887" s="79" t="s">
        <v>127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166</v>
      </c>
      <c r="C888" s="79" t="s">
        <v>123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166</v>
      </c>
      <c r="C889" s="79" t="s">
        <v>176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166</v>
      </c>
      <c r="C890" s="79" t="s">
        <v>130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166</v>
      </c>
      <c r="C891" s="79" t="s">
        <v>133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166</v>
      </c>
      <c r="C892" s="79" t="s">
        <v>137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166</v>
      </c>
      <c r="C893" s="79" t="s">
        <v>177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166</v>
      </c>
      <c r="C894" s="79" t="s">
        <v>127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166</v>
      </c>
      <c r="C895" s="79" t="s">
        <v>123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166</v>
      </c>
      <c r="C896" s="79" t="s">
        <v>176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166</v>
      </c>
      <c r="C897" s="79" t="s">
        <v>130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166</v>
      </c>
      <c r="C898" s="79" t="s">
        <v>133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166</v>
      </c>
      <c r="C899" s="79" t="s">
        <v>137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166</v>
      </c>
      <c r="C900" s="79" t="s">
        <v>177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166</v>
      </c>
      <c r="C901" s="79" t="s">
        <v>127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80</v>
      </c>
      <c r="C902" s="79" t="s">
        <v>90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80</v>
      </c>
      <c r="C903" s="79" t="s">
        <v>100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80</v>
      </c>
      <c r="C904" s="79" t="s">
        <v>91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80</v>
      </c>
      <c r="C905" s="79" t="s">
        <v>92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80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80</v>
      </c>
      <c r="C907" s="79" t="s">
        <v>93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80</v>
      </c>
      <c r="C908" s="79" t="s">
        <v>94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80</v>
      </c>
      <c r="C909" s="79" t="s">
        <v>95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80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80</v>
      </c>
      <c r="C911" s="79" t="s">
        <v>101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80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80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80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80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80</v>
      </c>
      <c r="C916" s="79" t="s">
        <v>90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80</v>
      </c>
      <c r="C917" s="79" t="s">
        <v>100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80</v>
      </c>
      <c r="C918" s="79" t="s">
        <v>91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80</v>
      </c>
      <c r="C919" s="79" t="s">
        <v>92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80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80</v>
      </c>
      <c r="C921" s="79" t="s">
        <v>93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80</v>
      </c>
      <c r="C922" s="79" t="s">
        <v>99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80</v>
      </c>
      <c r="C923" s="79" t="s">
        <v>95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80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80</v>
      </c>
      <c r="C925" s="79" t="s">
        <v>102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80</v>
      </c>
      <c r="C926" s="79" t="s">
        <v>101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80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80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80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80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80</v>
      </c>
      <c r="C931" s="79" t="s">
        <v>90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80</v>
      </c>
      <c r="C932" s="79" t="s">
        <v>100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80</v>
      </c>
      <c r="C933" s="79" t="s">
        <v>91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80</v>
      </c>
      <c r="C934" s="79" t="s">
        <v>92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80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80</v>
      </c>
      <c r="C936" s="79" t="s">
        <v>93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80</v>
      </c>
      <c r="C937" s="79" t="s">
        <v>99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80</v>
      </c>
      <c r="C938" s="79" t="s">
        <v>95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80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80</v>
      </c>
      <c r="C940" s="79" t="s">
        <v>102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80</v>
      </c>
      <c r="C941" s="79" t="s">
        <v>101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80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80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80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80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80</v>
      </c>
      <c r="C946" s="79" t="s">
        <v>90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80</v>
      </c>
      <c r="C947" s="79" t="s">
        <v>100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80</v>
      </c>
      <c r="C948" s="79" t="s">
        <v>91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80</v>
      </c>
      <c r="C949" s="79" t="s">
        <v>92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80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80</v>
      </c>
      <c r="C951" s="79" t="s">
        <v>93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80</v>
      </c>
      <c r="C952" s="79" t="s">
        <v>99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80</v>
      </c>
      <c r="C953" s="79" t="s">
        <v>95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80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80</v>
      </c>
      <c r="C955" s="79" t="s">
        <v>102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80</v>
      </c>
      <c r="C956" s="79" t="s">
        <v>101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80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80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80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80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80</v>
      </c>
      <c r="C961" s="79" t="s">
        <v>90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80</v>
      </c>
      <c r="C962" s="79" t="s">
        <v>100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80</v>
      </c>
      <c r="C963" s="79" t="s">
        <v>91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80</v>
      </c>
      <c r="C964" s="79" t="s">
        <v>92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80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80</v>
      </c>
      <c r="C966" s="79" t="s">
        <v>93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80</v>
      </c>
      <c r="C967" s="79" t="s">
        <v>99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80</v>
      </c>
      <c r="C968" s="79" t="s">
        <v>95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80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80</v>
      </c>
      <c r="C970" s="79" t="s">
        <v>102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80</v>
      </c>
      <c r="C971" s="79" t="s">
        <v>101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80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80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80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80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80</v>
      </c>
      <c r="C976" s="79" t="s">
        <v>90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80</v>
      </c>
      <c r="C977" s="79" t="s">
        <v>100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80</v>
      </c>
      <c r="C978" s="79" t="s">
        <v>91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80</v>
      </c>
      <c r="C979" s="79" t="s">
        <v>92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80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80</v>
      </c>
      <c r="C981" s="79" t="s">
        <v>93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80</v>
      </c>
      <c r="C982" s="79" t="s">
        <v>99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80</v>
      </c>
      <c r="C983" s="79" t="s">
        <v>95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80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80</v>
      </c>
      <c r="C985" s="79" t="s">
        <v>102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80</v>
      </c>
      <c r="C986" s="79" t="s">
        <v>101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80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80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80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80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80</v>
      </c>
      <c r="C991" s="79" t="s">
        <v>90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80</v>
      </c>
      <c r="C992" s="79" t="s">
        <v>100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80</v>
      </c>
      <c r="C993" s="79" t="s">
        <v>91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80</v>
      </c>
      <c r="C994" s="79" t="s">
        <v>92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80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80</v>
      </c>
      <c r="C996" s="79" t="s">
        <v>99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80</v>
      </c>
      <c r="C997" s="79" t="s">
        <v>95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80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80</v>
      </c>
      <c r="C999" s="79" t="s">
        <v>102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80</v>
      </c>
      <c r="C1000" s="79" t="s">
        <v>101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80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80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80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80</v>
      </c>
      <c r="C1004" s="79" t="s">
        <v>90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80</v>
      </c>
      <c r="C1005" s="79" t="s">
        <v>100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80</v>
      </c>
      <c r="C1006" s="79" t="s">
        <v>91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80</v>
      </c>
      <c r="C1007" s="79" t="s">
        <v>92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80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80</v>
      </c>
      <c r="C1009" s="79" t="s">
        <v>99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80</v>
      </c>
      <c r="C1010" s="79" t="s">
        <v>95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80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80</v>
      </c>
      <c r="C1012" s="79" t="s">
        <v>102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80</v>
      </c>
      <c r="C1013" s="79" t="s">
        <v>101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80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80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80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80</v>
      </c>
      <c r="C1017" s="79" t="s">
        <v>90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80</v>
      </c>
      <c r="C1018" s="79" t="s">
        <v>100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80</v>
      </c>
      <c r="C1019" s="79" t="s">
        <v>91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80</v>
      </c>
      <c r="C1020" s="79" t="s">
        <v>92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80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80</v>
      </c>
      <c r="C1022" s="79" t="s">
        <v>99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80</v>
      </c>
      <c r="C1023" s="79" t="s">
        <v>95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80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80</v>
      </c>
      <c r="C1025" s="79" t="s">
        <v>102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80</v>
      </c>
      <c r="C1026" s="79" t="s">
        <v>101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80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80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80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80</v>
      </c>
      <c r="C1030" s="79" t="s">
        <v>90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80</v>
      </c>
      <c r="C1031" s="79" t="s">
        <v>91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80</v>
      </c>
      <c r="C1032" s="79" t="s">
        <v>92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80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80</v>
      </c>
      <c r="C1034" s="79" t="s">
        <v>99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80</v>
      </c>
      <c r="C1035" s="79" t="s">
        <v>95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80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80</v>
      </c>
      <c r="C1037" s="79" t="s">
        <v>102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80</v>
      </c>
      <c r="C1038" s="79" t="s">
        <v>101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80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80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80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80</v>
      </c>
      <c r="C1042" s="79" t="s">
        <v>90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80</v>
      </c>
      <c r="C1043" s="79" t="s">
        <v>91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80</v>
      </c>
      <c r="C1044" s="79" t="s">
        <v>92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80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80</v>
      </c>
      <c r="C1046" s="79" t="s">
        <v>99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80</v>
      </c>
      <c r="C1047" s="79" t="s">
        <v>95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80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80</v>
      </c>
      <c r="C1049" s="79" t="s">
        <v>102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80</v>
      </c>
      <c r="C1050" s="79" t="s">
        <v>101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80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80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80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80</v>
      </c>
      <c r="C1054" s="79" t="s">
        <v>90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80</v>
      </c>
      <c r="C1055" s="79" t="s">
        <v>91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80</v>
      </c>
      <c r="C1056" s="79" t="s">
        <v>92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80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80</v>
      </c>
      <c r="C1058" s="79" t="s">
        <v>99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80</v>
      </c>
      <c r="C1059" s="79" t="s">
        <v>95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80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80</v>
      </c>
      <c r="C1061" s="79" t="s">
        <v>102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80</v>
      </c>
      <c r="C1062" s="79" t="s">
        <v>101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80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80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80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80</v>
      </c>
      <c r="C1066" s="79" t="s">
        <v>90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80</v>
      </c>
      <c r="C1067" s="79" t="s">
        <v>91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80</v>
      </c>
      <c r="C1068" s="79" t="s">
        <v>92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80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80</v>
      </c>
      <c r="C1070" s="79" t="s">
        <v>99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80</v>
      </c>
      <c r="C1071" s="79" t="s">
        <v>95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80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80</v>
      </c>
      <c r="C1073" s="79" t="s">
        <v>102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80</v>
      </c>
      <c r="C1074" s="79" t="s">
        <v>101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80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80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80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80</v>
      </c>
      <c r="C1078" s="79" t="s">
        <v>91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80</v>
      </c>
      <c r="C1079" s="79" t="s">
        <v>92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80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80</v>
      </c>
      <c r="C1081" s="79" t="s">
        <v>99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80</v>
      </c>
      <c r="C1082" s="79" t="s">
        <v>95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80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80</v>
      </c>
      <c r="C1084" s="79" t="s">
        <v>102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80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80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80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80</v>
      </c>
      <c r="C1088" s="79" t="s">
        <v>91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80</v>
      </c>
      <c r="C1089" s="79" t="s">
        <v>92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80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80</v>
      </c>
      <c r="C1091" s="79" t="s">
        <v>99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80</v>
      </c>
      <c r="C1092" s="79" t="s">
        <v>95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80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80</v>
      </c>
      <c r="C1094" s="79" t="s">
        <v>102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80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80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80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80</v>
      </c>
      <c r="C1098" s="79" t="s">
        <v>91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80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80</v>
      </c>
      <c r="C1100" s="79" t="s">
        <v>99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80</v>
      </c>
      <c r="C1101" s="79" t="s">
        <v>95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80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80</v>
      </c>
      <c r="C1103" s="79" t="s">
        <v>102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80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80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80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80</v>
      </c>
      <c r="C1107" s="79" t="s">
        <v>91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80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80</v>
      </c>
      <c r="C1109" s="79" t="s">
        <v>99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80</v>
      </c>
      <c r="C1110" s="79" t="s">
        <v>95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80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80</v>
      </c>
      <c r="C1112" s="79" t="s">
        <v>102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80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80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80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80</v>
      </c>
      <c r="C1116" s="79" t="s">
        <v>91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80</v>
      </c>
      <c r="C1118" s="79" t="s">
        <v>99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80</v>
      </c>
      <c r="C1119" s="79" t="s">
        <v>95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80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80</v>
      </c>
      <c r="C1121" s="79" t="s">
        <v>102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80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80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80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80</v>
      </c>
      <c r="C1125" s="79" t="s">
        <v>91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80</v>
      </c>
      <c r="C1127" s="79" t="s">
        <v>99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80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80</v>
      </c>
      <c r="C1129" s="79" t="s">
        <v>102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80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80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80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80</v>
      </c>
      <c r="C1133" s="79" t="s">
        <v>91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80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80</v>
      </c>
      <c r="C1135" s="79" t="s">
        <v>99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80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80</v>
      </c>
      <c r="C1137" s="79" t="s">
        <v>102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80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80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80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80</v>
      </c>
      <c r="C1141" s="79" t="s">
        <v>91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80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80</v>
      </c>
      <c r="C1143" s="79" t="s">
        <v>99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80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80</v>
      </c>
      <c r="C1145" s="79" t="s">
        <v>102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80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80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80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80</v>
      </c>
      <c r="C1149" s="79" t="s">
        <v>91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80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80</v>
      </c>
      <c r="C1151" s="79" t="s">
        <v>99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80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80</v>
      </c>
      <c r="C1153" s="79" t="s">
        <v>102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80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80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80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80</v>
      </c>
      <c r="C1157" s="79" t="s">
        <v>91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80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80</v>
      </c>
      <c r="C1159" s="79" t="s">
        <v>99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80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80</v>
      </c>
      <c r="C1161" s="79" t="s">
        <v>102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80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80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80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80</v>
      </c>
      <c r="C1165" s="79" t="s">
        <v>91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80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80</v>
      </c>
      <c r="C1167" s="79" t="s">
        <v>99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80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80</v>
      </c>
      <c r="C1169" s="79" t="s">
        <v>102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80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80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80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80</v>
      </c>
      <c r="C1173" s="79" t="s">
        <v>91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80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80</v>
      </c>
      <c r="C1175" s="79" t="s">
        <v>99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80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80</v>
      </c>
      <c r="C1177" s="79" t="s">
        <v>102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80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80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80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80</v>
      </c>
      <c r="C1181" s="79" t="s">
        <v>91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80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80</v>
      </c>
      <c r="C1183" s="79" t="s">
        <v>99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80</v>
      </c>
      <c r="C1184" s="79" t="s">
        <v>95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80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80</v>
      </c>
      <c r="C1186" s="79" t="s">
        <v>102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80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80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80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80</v>
      </c>
      <c r="C1190" s="79" t="s">
        <v>91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80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80</v>
      </c>
      <c r="C1192" s="79" t="s">
        <v>99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80</v>
      </c>
      <c r="C1193" s="79" t="s">
        <v>95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80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80</v>
      </c>
      <c r="C1195" s="79" t="s">
        <v>102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80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80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80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80</v>
      </c>
      <c r="C1199" s="79" t="s">
        <v>91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80</v>
      </c>
      <c r="C1200" s="79" t="s">
        <v>92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80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80</v>
      </c>
      <c r="C1202" s="79" t="s">
        <v>99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80</v>
      </c>
      <c r="C1203" s="79" t="s">
        <v>95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80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80</v>
      </c>
      <c r="C1205" s="79" t="s">
        <v>102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80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80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80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80</v>
      </c>
      <c r="C1209" s="79" t="s">
        <v>91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80</v>
      </c>
      <c r="C1210" s="79" t="s">
        <v>92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80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80</v>
      </c>
      <c r="C1212" s="79" t="s">
        <v>99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80</v>
      </c>
      <c r="C1213" s="79" t="s">
        <v>95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80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80</v>
      </c>
      <c r="C1215" s="79" t="s">
        <v>102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80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80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80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80</v>
      </c>
      <c r="C1219" s="79" t="s">
        <v>91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80</v>
      </c>
      <c r="C1220" s="79" t="s">
        <v>92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80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80</v>
      </c>
      <c r="C1222" s="79" t="s">
        <v>99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80</v>
      </c>
      <c r="C1223" s="79" t="s">
        <v>95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80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80</v>
      </c>
      <c r="C1225" s="79" t="s">
        <v>102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80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80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80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80</v>
      </c>
      <c r="C1229" s="79" t="s">
        <v>91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80</v>
      </c>
      <c r="C1230" s="79" t="s">
        <v>92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80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80</v>
      </c>
      <c r="C1232" s="79" t="s">
        <v>99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80</v>
      </c>
      <c r="C1233" s="79" t="s">
        <v>95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80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80</v>
      </c>
      <c r="C1235" s="79" t="s">
        <v>102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80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80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80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80</v>
      </c>
      <c r="C1239" s="79" t="s">
        <v>91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80</v>
      </c>
      <c r="C1240" s="79" t="s">
        <v>92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80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80</v>
      </c>
      <c r="C1242" s="79" t="s">
        <v>99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80</v>
      </c>
      <c r="C1243" s="79" t="s">
        <v>95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80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80</v>
      </c>
      <c r="C1245" s="79" t="s">
        <v>102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80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80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80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80</v>
      </c>
      <c r="C1249" s="79" t="s">
        <v>91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80</v>
      </c>
      <c r="C1250" s="79" t="s">
        <v>92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80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80</v>
      </c>
      <c r="C1252" s="79" t="s">
        <v>99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80</v>
      </c>
      <c r="C1253" s="79" t="s">
        <v>95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80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80</v>
      </c>
      <c r="C1255" s="79" t="s">
        <v>102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80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80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80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80</v>
      </c>
      <c r="C1259" s="79" t="s">
        <v>91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80</v>
      </c>
      <c r="C1260" s="79" t="s">
        <v>92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80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80</v>
      </c>
      <c r="C1262" s="79" t="s">
        <v>99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80</v>
      </c>
      <c r="C1263" s="79" t="s">
        <v>95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80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80</v>
      </c>
      <c r="C1265" s="79" t="s">
        <v>102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80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80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80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80</v>
      </c>
      <c r="C1269" s="79" t="s">
        <v>91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80</v>
      </c>
      <c r="C1270" s="79" t="s">
        <v>92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80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80</v>
      </c>
      <c r="C1272" s="79" t="s">
        <v>99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80</v>
      </c>
      <c r="C1273" s="79" t="s">
        <v>95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80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80</v>
      </c>
      <c r="C1275" s="79" t="s">
        <v>102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80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80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80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80</v>
      </c>
      <c r="C1279" s="79" t="s">
        <v>91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80</v>
      </c>
      <c r="C1280" s="79" t="s">
        <v>92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80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80</v>
      </c>
      <c r="C1282" s="79" t="s">
        <v>99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80</v>
      </c>
      <c r="C1283" s="79" t="s">
        <v>95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80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80</v>
      </c>
      <c r="C1285" s="79" t="s">
        <v>102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80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80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80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80</v>
      </c>
      <c r="C1289" s="79" t="s">
        <v>91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80</v>
      </c>
      <c r="C1290" s="79" t="s">
        <v>92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80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80</v>
      </c>
      <c r="C1292" s="79" t="s">
        <v>99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80</v>
      </c>
      <c r="C1293" s="79" t="s">
        <v>95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80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80</v>
      </c>
      <c r="C1295" s="79" t="s">
        <v>102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80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80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80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80</v>
      </c>
      <c r="C1299" s="79" t="s">
        <v>91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80</v>
      </c>
      <c r="C1300" s="79" t="s">
        <v>92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80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80</v>
      </c>
      <c r="C1302" s="79" t="s">
        <v>99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80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80</v>
      </c>
      <c r="C1304" s="79" t="s">
        <v>102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80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80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80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80</v>
      </c>
      <c r="C1308" s="79" t="s">
        <v>91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80</v>
      </c>
      <c r="C1309" s="79" t="s">
        <v>92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80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80</v>
      </c>
      <c r="C1311" s="79" t="s">
        <v>99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80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80</v>
      </c>
      <c r="C1313" s="79" t="s">
        <v>102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80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80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80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80</v>
      </c>
      <c r="C1317" s="79" t="s">
        <v>91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80</v>
      </c>
      <c r="C1318" s="79" t="s">
        <v>92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80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80</v>
      </c>
      <c r="C1320" s="79" t="s">
        <v>99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80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80</v>
      </c>
      <c r="C1322" s="79" t="s">
        <v>102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80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80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80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80</v>
      </c>
      <c r="C1326" s="79" t="s">
        <v>91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80</v>
      </c>
      <c r="C1327" s="79" t="s">
        <v>92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80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80</v>
      </c>
      <c r="C1329" s="79" t="s">
        <v>99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80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80</v>
      </c>
      <c r="C1331" s="79" t="s">
        <v>102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80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80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80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80</v>
      </c>
      <c r="C1335" s="79" t="s">
        <v>91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80</v>
      </c>
      <c r="C1336" s="79" t="s">
        <v>92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80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80</v>
      </c>
      <c r="C1338" s="79" t="s">
        <v>99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80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80</v>
      </c>
      <c r="C1340" s="79" t="s">
        <v>102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80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80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80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80</v>
      </c>
      <c r="C1344" s="79" t="s">
        <v>91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80</v>
      </c>
      <c r="C1345" s="79" t="s">
        <v>92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80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80</v>
      </c>
      <c r="C1347" s="79" t="s">
        <v>99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80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80</v>
      </c>
      <c r="C1349" s="79" t="s">
        <v>102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80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80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80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80</v>
      </c>
      <c r="C1353" s="79" t="s">
        <v>91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80</v>
      </c>
      <c r="C1354" s="79" t="s">
        <v>92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80</v>
      </c>
      <c r="C1356" s="79" t="s">
        <v>99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80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80</v>
      </c>
      <c r="C1358" s="79" t="s">
        <v>102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80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80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80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80</v>
      </c>
      <c r="C1362" s="79" t="s">
        <v>91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80</v>
      </c>
      <c r="C1363" s="79" t="s">
        <v>92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80</v>
      </c>
      <c r="C1365" s="79" t="s">
        <v>99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80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80</v>
      </c>
      <c r="C1367" s="79" t="s">
        <v>102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80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80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80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80</v>
      </c>
      <c r="C1371" s="79" t="s">
        <v>91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80</v>
      </c>
      <c r="C1372" s="79" t="s">
        <v>92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80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80</v>
      </c>
      <c r="C1374" s="79" t="s">
        <v>99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80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80</v>
      </c>
      <c r="C1376" s="79" t="s">
        <v>102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80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80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80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80</v>
      </c>
      <c r="C1380" s="79" t="s">
        <v>91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80</v>
      </c>
      <c r="C1381" s="79" t="s">
        <v>92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80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80</v>
      </c>
      <c r="C1383" s="79" t="s">
        <v>99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80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80</v>
      </c>
      <c r="C1385" s="79" t="s">
        <v>102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80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80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80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80</v>
      </c>
      <c r="C1389" s="79" t="s">
        <v>91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80</v>
      </c>
      <c r="C1390" s="79" t="s">
        <v>92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80</v>
      </c>
      <c r="C1392" s="79" t="s">
        <v>99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80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80</v>
      </c>
      <c r="C1394" s="79" t="s">
        <v>102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80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80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80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80</v>
      </c>
      <c r="C1398" s="79" t="s">
        <v>91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80</v>
      </c>
      <c r="C1399" s="79" t="s">
        <v>92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80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80</v>
      </c>
      <c r="C1401" s="79" t="s">
        <v>99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80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80</v>
      </c>
      <c r="C1403" s="79" t="s">
        <v>102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80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80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80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80</v>
      </c>
      <c r="C1407" s="79" t="s">
        <v>91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80</v>
      </c>
      <c r="C1408" s="79" t="s">
        <v>92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80</v>
      </c>
      <c r="C1410" s="79" t="s">
        <v>99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80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80</v>
      </c>
      <c r="C1412" s="79" t="s">
        <v>102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80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80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80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80</v>
      </c>
      <c r="C1416" s="79" t="s">
        <v>91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80</v>
      </c>
      <c r="C1417" s="79" t="s">
        <v>92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80</v>
      </c>
      <c r="C1419" s="79" t="s">
        <v>99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80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80</v>
      </c>
      <c r="C1421" s="79" t="s">
        <v>102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80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80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80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80</v>
      </c>
      <c r="C1425" s="79" t="s">
        <v>91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80</v>
      </c>
      <c r="C1426" s="79" t="s">
        <v>99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80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80</v>
      </c>
      <c r="C1428" s="79" t="s">
        <v>102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80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80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80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80</v>
      </c>
      <c r="C1432" s="79" t="s">
        <v>91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80</v>
      </c>
      <c r="C1433" s="79" t="s">
        <v>99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80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80</v>
      </c>
      <c r="C1435" s="79" t="s">
        <v>102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80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80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80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80</v>
      </c>
      <c r="C1439" s="79" t="s">
        <v>91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80</v>
      </c>
      <c r="C1440" s="79" t="s">
        <v>99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80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80</v>
      </c>
      <c r="C1442" s="79" t="s">
        <v>102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80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80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80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80</v>
      </c>
      <c r="C1446" s="79" t="s">
        <v>91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80</v>
      </c>
      <c r="C1447" s="79" t="s">
        <v>99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80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80</v>
      </c>
      <c r="C1449" s="79" t="s">
        <v>102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80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80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80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80</v>
      </c>
      <c r="C1453" s="79" t="s">
        <v>91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80</v>
      </c>
      <c r="C1454" s="79" t="s">
        <v>99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80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80</v>
      </c>
      <c r="C1456" s="79" t="s">
        <v>102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80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80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80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80</v>
      </c>
      <c r="C1460" s="79" t="s">
        <v>91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80</v>
      </c>
      <c r="C1461" s="79" t="s">
        <v>99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80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80</v>
      </c>
      <c r="C1463" s="79" t="s">
        <v>102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80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80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80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80</v>
      </c>
      <c r="C1467" s="79" t="s">
        <v>91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80</v>
      </c>
      <c r="C1468" s="79" t="s">
        <v>99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80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80</v>
      </c>
      <c r="C1470" s="79" t="s">
        <v>102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80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80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80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80</v>
      </c>
      <c r="C1474" s="79" t="s">
        <v>91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80</v>
      </c>
      <c r="C1475" s="79" t="s">
        <v>99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80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80</v>
      </c>
      <c r="C1477" s="79" t="s">
        <v>102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80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80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80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80</v>
      </c>
      <c r="C1481" s="79" t="s">
        <v>91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80</v>
      </c>
      <c r="C1482" s="79" t="s">
        <v>99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80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80</v>
      </c>
      <c r="C1484" s="79" t="s">
        <v>102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80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80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80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80</v>
      </c>
      <c r="C1488" s="79" t="s">
        <v>91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80</v>
      </c>
      <c r="C1489" s="79" t="s">
        <v>99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80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80</v>
      </c>
      <c r="C1491" s="79" t="s">
        <v>102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80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80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80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80</v>
      </c>
      <c r="C1495" s="79" t="s">
        <v>91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80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80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80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80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80</v>
      </c>
      <c r="C1500" s="79" t="s">
        <v>91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80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80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80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80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80</v>
      </c>
      <c r="C1505" s="79" t="s">
        <v>91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80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80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80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80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80</v>
      </c>
      <c r="C1510" s="79" t="s">
        <v>91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80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80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80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80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80</v>
      </c>
      <c r="C1515" s="79" t="s">
        <v>91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80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80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80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80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80</v>
      </c>
      <c r="C1520" s="79" t="s">
        <v>91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80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80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80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80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80</v>
      </c>
      <c r="C1525" s="79" t="s">
        <v>91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80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80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80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80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80</v>
      </c>
      <c r="C1530" s="79" t="s">
        <v>91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80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80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80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80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80</v>
      </c>
      <c r="C1535" s="79" t="s">
        <v>91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80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80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80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80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80</v>
      </c>
      <c r="C1540" s="79" t="s">
        <v>91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80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80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80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80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80</v>
      </c>
      <c r="C1545" s="79" t="s">
        <v>91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80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80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80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80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80</v>
      </c>
      <c r="C1550" s="79" t="s">
        <v>91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80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80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80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80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80</v>
      </c>
      <c r="C1555" s="79" t="s">
        <v>91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80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80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80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80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80</v>
      </c>
      <c r="C1560" s="79" t="s">
        <v>91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80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80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80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80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80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80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80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80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80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80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80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80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80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80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80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80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80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80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80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80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80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80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80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80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80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80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80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80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80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80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80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80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80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80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80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80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80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80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80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80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80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80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80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80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80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80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80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80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80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80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80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80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80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80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80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80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80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80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80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80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80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80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80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80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80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80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80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80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80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80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80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80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80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80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80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80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80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80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80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80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80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80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80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80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80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80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80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80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80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80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80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80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80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80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80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80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80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80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80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80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80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80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80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80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80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80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80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80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80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80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80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80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80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80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80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80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80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80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80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80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80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80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80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80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80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80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80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80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80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80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80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161</v>
      </c>
      <c r="C1692" s="79" t="s">
        <v>123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161</v>
      </c>
      <c r="C1693" s="79" t="s">
        <v>176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161</v>
      </c>
      <c r="C1694" s="79" t="s">
        <v>130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161</v>
      </c>
      <c r="C1695" s="79" t="s">
        <v>133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161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161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161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161</v>
      </c>
      <c r="C1699" s="79" t="s">
        <v>120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161</v>
      </c>
      <c r="C1700" s="79" t="s">
        <v>178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161</v>
      </c>
      <c r="C1701" s="79" t="s">
        <v>123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161</v>
      </c>
      <c r="C1702" s="79" t="s">
        <v>176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161</v>
      </c>
      <c r="C1703" s="79" t="s">
        <v>130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161</v>
      </c>
      <c r="C1704" s="79" t="s">
        <v>133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161</v>
      </c>
      <c r="C1705" s="79" t="s">
        <v>137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161</v>
      </c>
      <c r="C1706" s="79" t="s">
        <v>177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161</v>
      </c>
      <c r="C1707" s="79" t="s">
        <v>127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161</v>
      </c>
      <c r="C1708" s="79" t="s">
        <v>120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161</v>
      </c>
      <c r="C1709" s="79" t="s">
        <v>178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161</v>
      </c>
      <c r="C1710" s="79" t="s">
        <v>123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161</v>
      </c>
      <c r="C1711" s="79" t="s">
        <v>176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161</v>
      </c>
      <c r="C1712" s="79" t="s">
        <v>130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161</v>
      </c>
      <c r="C1713" s="79" t="s">
        <v>133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161</v>
      </c>
      <c r="C1714" s="79" t="s">
        <v>137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161</v>
      </c>
      <c r="C1715" s="79" t="s">
        <v>177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161</v>
      </c>
      <c r="C1716" s="79" t="s">
        <v>127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161</v>
      </c>
      <c r="C1717" s="79" t="s">
        <v>120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161</v>
      </c>
      <c r="C1718" s="79" t="s">
        <v>178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161</v>
      </c>
      <c r="C1719" s="79" t="s">
        <v>123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161</v>
      </c>
      <c r="C1720" s="79" t="s">
        <v>176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161</v>
      </c>
      <c r="C1721" s="79" t="s">
        <v>130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161</v>
      </c>
      <c r="C1722" s="79" t="s">
        <v>133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161</v>
      </c>
      <c r="C1723" s="79" t="s">
        <v>137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161</v>
      </c>
      <c r="C1724" s="79" t="s">
        <v>177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161</v>
      </c>
      <c r="C1725" s="79" t="s">
        <v>127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161</v>
      </c>
      <c r="C1726" s="79" t="s">
        <v>120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161</v>
      </c>
      <c r="C1727" s="79" t="s">
        <v>178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161</v>
      </c>
      <c r="C1728" s="79" t="s">
        <v>123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161</v>
      </c>
      <c r="C1729" s="79" t="s">
        <v>176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161</v>
      </c>
      <c r="C1730" s="79" t="s">
        <v>130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161</v>
      </c>
      <c r="C1731" s="79" t="s">
        <v>133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161</v>
      </c>
      <c r="C1732" s="79" t="s">
        <v>137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161</v>
      </c>
      <c r="C1733" s="79" t="s">
        <v>177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161</v>
      </c>
      <c r="C1734" s="79" t="s">
        <v>127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161</v>
      </c>
      <c r="C1735" s="79" t="s">
        <v>120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161</v>
      </c>
      <c r="C1736" s="79" t="s">
        <v>178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161</v>
      </c>
      <c r="C1737" s="79" t="s">
        <v>123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161</v>
      </c>
      <c r="C1738" s="79" t="s">
        <v>176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161</v>
      </c>
      <c r="C1739" s="79" t="s">
        <v>130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161</v>
      </c>
      <c r="C1740" s="79" t="s">
        <v>133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161</v>
      </c>
      <c r="C1741" s="79" t="s">
        <v>137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161</v>
      </c>
      <c r="C1742" s="79" t="s">
        <v>177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161</v>
      </c>
      <c r="C1743" s="79" t="s">
        <v>127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161</v>
      </c>
      <c r="C1744" s="79" t="s">
        <v>120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161</v>
      </c>
      <c r="C1745" s="79" t="s">
        <v>178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161</v>
      </c>
      <c r="C1746" s="79" t="s">
        <v>123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161</v>
      </c>
      <c r="C1747" s="79" t="s">
        <v>176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161</v>
      </c>
      <c r="C1748" s="79" t="s">
        <v>130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161</v>
      </c>
      <c r="C1749" s="79" t="s">
        <v>133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161</v>
      </c>
      <c r="C1750" s="79" t="s">
        <v>137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161</v>
      </c>
      <c r="C1751" s="79" t="s">
        <v>177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161</v>
      </c>
      <c r="C1752" s="79" t="s">
        <v>127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161</v>
      </c>
      <c r="C1753" s="79" t="s">
        <v>120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161</v>
      </c>
      <c r="C1754" s="79" t="s">
        <v>178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84</v>
      </c>
      <c r="C1755" s="79" t="s">
        <v>91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84</v>
      </c>
      <c r="C1756" s="79" t="s">
        <v>92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84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84</v>
      </c>
      <c r="C1758" s="79" t="s">
        <v>95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84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84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84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84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84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84</v>
      </c>
      <c r="C1764" s="79" t="s">
        <v>90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84</v>
      </c>
      <c r="C1765" s="79" t="s">
        <v>91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84</v>
      </c>
      <c r="C1766" s="79" t="s">
        <v>92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84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84</v>
      </c>
      <c r="C1768" s="79" t="s">
        <v>93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84</v>
      </c>
      <c r="C1769" s="79" t="s">
        <v>95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84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84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84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84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84</v>
      </c>
      <c r="C1774" s="79" t="s">
        <v>90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84</v>
      </c>
      <c r="C1775" s="79" t="s">
        <v>91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84</v>
      </c>
      <c r="C1776" s="79" t="s">
        <v>92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84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84</v>
      </c>
      <c r="C1778" s="79" t="s">
        <v>95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84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84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84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84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84</v>
      </c>
      <c r="C1783" s="79" t="s">
        <v>90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84</v>
      </c>
      <c r="C1784" s="79" t="s">
        <v>91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84</v>
      </c>
      <c r="C1785" s="79" t="s">
        <v>92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84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84</v>
      </c>
      <c r="C1787" s="79" t="s">
        <v>95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84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84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84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84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84</v>
      </c>
      <c r="C1792" s="79" t="s">
        <v>90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84</v>
      </c>
      <c r="C1793" s="79" t="s">
        <v>91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84</v>
      </c>
      <c r="C1794" s="79" t="s">
        <v>92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84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84</v>
      </c>
      <c r="C1796" s="79" t="s">
        <v>95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84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84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84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84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84</v>
      </c>
      <c r="C1801" s="79" t="s">
        <v>90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84</v>
      </c>
      <c r="C1802" s="79" t="s">
        <v>91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84</v>
      </c>
      <c r="C1803" s="79" t="s">
        <v>92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84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84</v>
      </c>
      <c r="C1805" s="79" t="s">
        <v>95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84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84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84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84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84</v>
      </c>
      <c r="C1810" s="79" t="s">
        <v>91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84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84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84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84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84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84</v>
      </c>
      <c r="C1816" s="79" t="s">
        <v>91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84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84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84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84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84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84</v>
      </c>
      <c r="C1822" s="79" t="s">
        <v>91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84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84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84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84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84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84</v>
      </c>
      <c r="C1828" s="79" t="s">
        <v>91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84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84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84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84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84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84</v>
      </c>
      <c r="C1834" s="79" t="s">
        <v>91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84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84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84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84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84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84</v>
      </c>
      <c r="C1840" s="79" t="s">
        <v>91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84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84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84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84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84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84</v>
      </c>
      <c r="C1846" s="79" t="s">
        <v>91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84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84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84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84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84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84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84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84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84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84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84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84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84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84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84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84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84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84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84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84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84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84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84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84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84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84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84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84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84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84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84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84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84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84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84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84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84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84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84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84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84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84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84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84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84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84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84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167</v>
      </c>
      <c r="C1896" s="79" t="s">
        <v>123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167</v>
      </c>
      <c r="C1897" s="79" t="s">
        <v>137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167</v>
      </c>
      <c r="C1898" s="79" t="s">
        <v>127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167</v>
      </c>
      <c r="C1899" s="79" t="s">
        <v>120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167</v>
      </c>
      <c r="C1900" s="79" t="s">
        <v>123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167</v>
      </c>
      <c r="C1901" s="79" t="s">
        <v>137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167</v>
      </c>
      <c r="C1902" s="79" t="s">
        <v>127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167</v>
      </c>
      <c r="C1903" s="79" t="s">
        <v>120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167</v>
      </c>
      <c r="C1904" s="79" t="s">
        <v>123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167</v>
      </c>
      <c r="C1905" s="79" t="s">
        <v>137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167</v>
      </c>
      <c r="C1906" s="79" t="s">
        <v>127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167</v>
      </c>
      <c r="C1907" s="79" t="s">
        <v>120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167</v>
      </c>
      <c r="C1908" s="79" t="s">
        <v>123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167</v>
      </c>
      <c r="C1909" s="79" t="s">
        <v>137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167</v>
      </c>
      <c r="C1910" s="79" t="s">
        <v>127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167</v>
      </c>
      <c r="C1911" s="79" t="s">
        <v>120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167</v>
      </c>
      <c r="C1912" s="79" t="s">
        <v>123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167</v>
      </c>
      <c r="C1913" s="79" t="s">
        <v>137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167</v>
      </c>
      <c r="C1914" s="79" t="s">
        <v>127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167</v>
      </c>
      <c r="C1915" s="79" t="s">
        <v>120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167</v>
      </c>
      <c r="C1916" s="79" t="s">
        <v>123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167</v>
      </c>
      <c r="C1917" s="79" t="s">
        <v>137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167</v>
      </c>
      <c r="C1918" s="79" t="s">
        <v>127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167</v>
      </c>
      <c r="C1919" s="79" t="s">
        <v>120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167</v>
      </c>
      <c r="C1920" s="79" t="s">
        <v>123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167</v>
      </c>
      <c r="C1921" s="79" t="s">
        <v>137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167</v>
      </c>
      <c r="C1922" s="79" t="s">
        <v>127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167</v>
      </c>
      <c r="C1923" s="79" t="s">
        <v>120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171</v>
      </c>
      <c r="C1924" s="79" t="s">
        <v>149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171</v>
      </c>
      <c r="C1925" s="79" t="s">
        <v>149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171</v>
      </c>
      <c r="C1926" s="79" t="s">
        <v>149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171</v>
      </c>
      <c r="C1927" s="79" t="s">
        <v>149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171</v>
      </c>
      <c r="C1928" s="79" t="s">
        <v>149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171</v>
      </c>
      <c r="C1929" s="79" t="s">
        <v>149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171</v>
      </c>
      <c r="C1930" s="79" t="s">
        <v>149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85</v>
      </c>
      <c r="C1931" s="79" t="s">
        <v>91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85</v>
      </c>
      <c r="C1932" s="79" t="s">
        <v>92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85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85</v>
      </c>
      <c r="C1934" s="79" t="s">
        <v>93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85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85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85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85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85</v>
      </c>
      <c r="C1939" s="79" t="s">
        <v>90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85</v>
      </c>
      <c r="C1940" s="79" t="s">
        <v>91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85</v>
      </c>
      <c r="C1941" s="79" t="s">
        <v>92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85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85</v>
      </c>
      <c r="C1943" s="79" t="s">
        <v>95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85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85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85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85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85</v>
      </c>
      <c r="C1948" s="79" t="s">
        <v>90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85</v>
      </c>
      <c r="C1949" s="79" t="s">
        <v>91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85</v>
      </c>
      <c r="C1950" s="79" t="s">
        <v>92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85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85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85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85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85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85</v>
      </c>
      <c r="C1956" s="79" t="s">
        <v>90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85</v>
      </c>
      <c r="C1957" s="79" t="s">
        <v>91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85</v>
      </c>
      <c r="C1958" s="79" t="s">
        <v>92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85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85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85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85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85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85</v>
      </c>
      <c r="C1964" s="79" t="s">
        <v>90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85</v>
      </c>
      <c r="C1965" s="79" t="s">
        <v>91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85</v>
      </c>
      <c r="C1966" s="79" t="s">
        <v>92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85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85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85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85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85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85</v>
      </c>
      <c r="C1972" s="79" t="s">
        <v>90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85</v>
      </c>
      <c r="C1973" s="79" t="s">
        <v>91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85</v>
      </c>
      <c r="C1974" s="79" t="s">
        <v>92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85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85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85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85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85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85</v>
      </c>
      <c r="C1980" s="79" t="s">
        <v>90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85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85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85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85</v>
      </c>
      <c r="C1984" s="79" t="s">
        <v>90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85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85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85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85</v>
      </c>
      <c r="C1988" s="79" t="s">
        <v>90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85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85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85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85</v>
      </c>
      <c r="C1992" s="79" t="s">
        <v>90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85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85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85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85</v>
      </c>
      <c r="C1996" s="79" t="s">
        <v>90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85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85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85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85</v>
      </c>
      <c r="C2000" s="79" t="s">
        <v>90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85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85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85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85</v>
      </c>
      <c r="C2004" s="79" t="s">
        <v>90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85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85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85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85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85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85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85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85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85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85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85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85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85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85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85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85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85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85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85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85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165</v>
      </c>
      <c r="C2025" s="79" t="s">
        <v>133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165</v>
      </c>
      <c r="C2026" s="79" t="s">
        <v>137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165</v>
      </c>
      <c r="C2027" s="79" t="s">
        <v>177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165</v>
      </c>
      <c r="C2028" s="79" t="s">
        <v>127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165</v>
      </c>
      <c r="C2029" s="79" t="s">
        <v>121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165</v>
      </c>
      <c r="C2030" s="79" t="s">
        <v>133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165</v>
      </c>
      <c r="C2031" s="79" t="s">
        <v>137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165</v>
      </c>
      <c r="C2032" s="79" t="s">
        <v>177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165</v>
      </c>
      <c r="C2033" s="79" t="s">
        <v>127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165</v>
      </c>
      <c r="C2034" s="79" t="s">
        <v>121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165</v>
      </c>
      <c r="C2035" s="79" t="s">
        <v>133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165</v>
      </c>
      <c r="C2036" s="79" t="s">
        <v>137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165</v>
      </c>
      <c r="C2037" s="79" t="s">
        <v>177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165</v>
      </c>
      <c r="C2038" s="79" t="s">
        <v>127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165</v>
      </c>
      <c r="C2039" s="79" t="s">
        <v>121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165</v>
      </c>
      <c r="C2040" s="79" t="s">
        <v>133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165</v>
      </c>
      <c r="C2041" s="79" t="s">
        <v>137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165</v>
      </c>
      <c r="C2042" s="79" t="s">
        <v>177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165</v>
      </c>
      <c r="C2043" s="79" t="s">
        <v>127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165</v>
      </c>
      <c r="C2044" s="79" t="s">
        <v>121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165</v>
      </c>
      <c r="C2045" s="79" t="s">
        <v>133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165</v>
      </c>
      <c r="C2046" s="79" t="s">
        <v>137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165</v>
      </c>
      <c r="C2047" s="79" t="s">
        <v>177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165</v>
      </c>
      <c r="C2048" s="79" t="s">
        <v>127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165</v>
      </c>
      <c r="C2049" s="79" t="s">
        <v>121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165</v>
      </c>
      <c r="C2050" s="79" t="s">
        <v>133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165</v>
      </c>
      <c r="C2051" s="79" t="s">
        <v>137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165</v>
      </c>
      <c r="C2052" s="79" t="s">
        <v>177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165</v>
      </c>
      <c r="C2053" s="79" t="s">
        <v>127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165</v>
      </c>
      <c r="C2054" s="79" t="s">
        <v>121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165</v>
      </c>
      <c r="C2055" s="79" t="s">
        <v>133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165</v>
      </c>
      <c r="C2056" s="79" t="s">
        <v>137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165</v>
      </c>
      <c r="C2057" s="79" t="s">
        <v>177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165</v>
      </c>
      <c r="C2058" s="79" t="s">
        <v>127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165</v>
      </c>
      <c r="C2059" s="79" t="s">
        <v>121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89</v>
      </c>
      <c r="C2060" s="79" t="s">
        <v>90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89</v>
      </c>
      <c r="C2061" s="79" t="s">
        <v>103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89</v>
      </c>
      <c r="C2062" s="79" t="s">
        <v>91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89</v>
      </c>
      <c r="C2063" s="79" t="s">
        <v>104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89</v>
      </c>
      <c r="C2064" s="79" t="s">
        <v>92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89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89</v>
      </c>
      <c r="C2066" s="79" t="s">
        <v>93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89</v>
      </c>
      <c r="C2067" s="79" t="s">
        <v>105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89</v>
      </c>
      <c r="C2068" s="79" t="s">
        <v>95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89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89</v>
      </c>
      <c r="C2070" s="79" t="s">
        <v>102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89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89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89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89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89</v>
      </c>
      <c r="C2075" s="79" t="s">
        <v>106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89</v>
      </c>
      <c r="C2076" s="79" t="s">
        <v>107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89</v>
      </c>
      <c r="C2077" s="79" t="s">
        <v>103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89</v>
      </c>
      <c r="C2078" s="79" t="s">
        <v>91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89</v>
      </c>
      <c r="C2079" s="79" t="s">
        <v>104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89</v>
      </c>
      <c r="C2080" s="79" t="s">
        <v>92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89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89</v>
      </c>
      <c r="C2082" s="79" t="s">
        <v>93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89</v>
      </c>
      <c r="C2083" s="79" t="s">
        <v>105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89</v>
      </c>
      <c r="C2084" s="79" t="s">
        <v>95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89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89</v>
      </c>
      <c r="C2086" s="79" t="s">
        <v>102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89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89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89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89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89</v>
      </c>
      <c r="C2091" s="79" t="s">
        <v>106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89</v>
      </c>
      <c r="C2092" s="79" t="s">
        <v>103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89</v>
      </c>
      <c r="C2093" s="79" t="s">
        <v>91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89</v>
      </c>
      <c r="C2094" s="79" t="s">
        <v>104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89</v>
      </c>
      <c r="C2095" s="79" t="s">
        <v>92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89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89</v>
      </c>
      <c r="C2097" s="79" t="s">
        <v>93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89</v>
      </c>
      <c r="C2098" s="79" t="s">
        <v>105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89</v>
      </c>
      <c r="C2099" s="79" t="s">
        <v>95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89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89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89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89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89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89</v>
      </c>
      <c r="C2106" s="79" t="s">
        <v>106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89</v>
      </c>
      <c r="C2108" s="79" t="s">
        <v>91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89</v>
      </c>
      <c r="C2109" s="79" t="s">
        <v>104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89</v>
      </c>
      <c r="C2110" s="79" t="s">
        <v>92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89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89</v>
      </c>
      <c r="C2113" s="79" t="s">
        <v>95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89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89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89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89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89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89</v>
      </c>
      <c r="C2120" s="79" t="s">
        <v>106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89</v>
      </c>
      <c r="C2122" s="79" t="s">
        <v>91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89</v>
      </c>
      <c r="C2123" s="79" t="s">
        <v>104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89</v>
      </c>
      <c r="C2124" s="79" t="s">
        <v>92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89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89</v>
      </c>
      <c r="C2127" s="79" t="s">
        <v>95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89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89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89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89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89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89</v>
      </c>
      <c r="C2134" s="79" t="s">
        <v>106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89</v>
      </c>
      <c r="C2136" s="79" t="s">
        <v>91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89</v>
      </c>
      <c r="C2137" s="79" t="s">
        <v>104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89</v>
      </c>
      <c r="C2138" s="79" t="s">
        <v>92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89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89</v>
      </c>
      <c r="C2141" s="79" t="s">
        <v>95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89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89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89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89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89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89</v>
      </c>
      <c r="C2148" s="79" t="s">
        <v>106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89</v>
      </c>
      <c r="C2149" s="79" t="s">
        <v>103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89</v>
      </c>
      <c r="C2150" s="79" t="s">
        <v>91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89</v>
      </c>
      <c r="C2151" s="79" t="s">
        <v>104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89</v>
      </c>
      <c r="C2152" s="79" t="s">
        <v>92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89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89</v>
      </c>
      <c r="C2154" s="79" t="s">
        <v>93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89</v>
      </c>
      <c r="C2155" s="79" t="s">
        <v>95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89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89</v>
      </c>
      <c r="C2157" s="79" t="s">
        <v>102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89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89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89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89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89</v>
      </c>
      <c r="C2162" s="79" t="s">
        <v>106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89</v>
      </c>
      <c r="C2163" s="79" t="s">
        <v>103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89</v>
      </c>
      <c r="C2164" s="79" t="s">
        <v>91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89</v>
      </c>
      <c r="C2165" s="79" t="s">
        <v>104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89</v>
      </c>
      <c r="C2166" s="79" t="s">
        <v>92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89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89</v>
      </c>
      <c r="C2168" s="79" t="s">
        <v>93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89</v>
      </c>
      <c r="C2169" s="79" t="s">
        <v>95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89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89</v>
      </c>
      <c r="C2171" s="79" t="s">
        <v>102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89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89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89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89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89</v>
      </c>
      <c r="C2176" s="79" t="s">
        <v>106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89</v>
      </c>
      <c r="C2177" s="79" t="s">
        <v>103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89</v>
      </c>
      <c r="C2178" s="79" t="s">
        <v>91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89</v>
      </c>
      <c r="C2179" s="79" t="s">
        <v>104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89</v>
      </c>
      <c r="C2180" s="79" t="s">
        <v>92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89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89</v>
      </c>
      <c r="C2182" s="79" t="s">
        <v>93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89</v>
      </c>
      <c r="C2183" s="79" t="s">
        <v>95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89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89</v>
      </c>
      <c r="C2185" s="79" t="s">
        <v>102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89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89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89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89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89</v>
      </c>
      <c r="C2190" s="79" t="s">
        <v>106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89</v>
      </c>
      <c r="C2191" s="79" t="s">
        <v>91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89</v>
      </c>
      <c r="C2192" s="79" t="s">
        <v>104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89</v>
      </c>
      <c r="C2193" s="79" t="s">
        <v>92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89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89</v>
      </c>
      <c r="C2195" s="79" t="s">
        <v>93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89</v>
      </c>
      <c r="C2196" s="79" t="s">
        <v>95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89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89</v>
      </c>
      <c r="C2198" s="79" t="s">
        <v>102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89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89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89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89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89</v>
      </c>
      <c r="C2203" s="79" t="s">
        <v>106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89</v>
      </c>
      <c r="C2204" s="79" t="s">
        <v>91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89</v>
      </c>
      <c r="C2205" s="79" t="s">
        <v>104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89</v>
      </c>
      <c r="C2206" s="79" t="s">
        <v>92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89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89</v>
      </c>
      <c r="C2208" s="79" t="s">
        <v>93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89</v>
      </c>
      <c r="C2209" s="79" t="s">
        <v>95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89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89</v>
      </c>
      <c r="C2211" s="79" t="s">
        <v>102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89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89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89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89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89</v>
      </c>
      <c r="C2216" s="79" t="s">
        <v>106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89</v>
      </c>
      <c r="C2217" s="79" t="s">
        <v>91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89</v>
      </c>
      <c r="C2218" s="79" t="s">
        <v>104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89</v>
      </c>
      <c r="C2219" s="79" t="s">
        <v>92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89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89</v>
      </c>
      <c r="C2221" s="79" t="s">
        <v>93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89</v>
      </c>
      <c r="C2222" s="79" t="s">
        <v>95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89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89</v>
      </c>
      <c r="C2224" s="79" t="s">
        <v>102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89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89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89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89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89</v>
      </c>
      <c r="C2229" s="79" t="s">
        <v>106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89</v>
      </c>
      <c r="C2230" s="79" t="s">
        <v>91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89</v>
      </c>
      <c r="C2231" s="79" t="s">
        <v>104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89</v>
      </c>
      <c r="C2232" s="79" t="s">
        <v>92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89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89</v>
      </c>
      <c r="C2234" s="79" t="s">
        <v>93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89</v>
      </c>
      <c r="C2235" s="79" t="s">
        <v>95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89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89</v>
      </c>
      <c r="C2237" s="79" t="s">
        <v>102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89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89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89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89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89</v>
      </c>
      <c r="C2242" s="79" t="s">
        <v>106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89</v>
      </c>
      <c r="C2243" s="79" t="s">
        <v>91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89</v>
      </c>
      <c r="C2244" s="79" t="s">
        <v>104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89</v>
      </c>
      <c r="C2245" s="79" t="s">
        <v>92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89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89</v>
      </c>
      <c r="C2247" s="79" t="s">
        <v>95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89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89</v>
      </c>
      <c r="C2249" s="79" t="s">
        <v>102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89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89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89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89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89</v>
      </c>
      <c r="C2254" s="79" t="s">
        <v>106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89</v>
      </c>
      <c r="C2255" s="79" t="s">
        <v>91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89</v>
      </c>
      <c r="C2256" s="79" t="s">
        <v>104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89</v>
      </c>
      <c r="C2257" s="79" t="s">
        <v>92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89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89</v>
      </c>
      <c r="C2259" s="79" t="s">
        <v>95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89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89</v>
      </c>
      <c r="C2261" s="79" t="s">
        <v>102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89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89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89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89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89</v>
      </c>
      <c r="C2266" s="79" t="s">
        <v>106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89</v>
      </c>
      <c r="C2267" s="79" t="s">
        <v>91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89</v>
      </c>
      <c r="C2268" s="79" t="s">
        <v>104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89</v>
      </c>
      <c r="C2269" s="79" t="s">
        <v>92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89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89</v>
      </c>
      <c r="C2271" s="79" t="s">
        <v>95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89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89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89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89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89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89</v>
      </c>
      <c r="C2277" s="79" t="s">
        <v>106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89</v>
      </c>
      <c r="C2278" s="79" t="s">
        <v>91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89</v>
      </c>
      <c r="C2279" s="79" t="s">
        <v>104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89</v>
      </c>
      <c r="C2280" s="79" t="s">
        <v>92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89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89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89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89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89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89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89</v>
      </c>
      <c r="C2288" s="79" t="s">
        <v>106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89</v>
      </c>
      <c r="C2289" s="79" t="s">
        <v>91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89</v>
      </c>
      <c r="C2290" s="79" t="s">
        <v>104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89</v>
      </c>
      <c r="C2291" s="79" t="s">
        <v>92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89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89</v>
      </c>
      <c r="C2293" s="79" t="s">
        <v>95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89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89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89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89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89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89</v>
      </c>
      <c r="C2299" s="79" t="s">
        <v>106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89</v>
      </c>
      <c r="C2300" s="79" t="s">
        <v>91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89</v>
      </c>
      <c r="C2301" s="79" t="s">
        <v>104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89</v>
      </c>
      <c r="C2302" s="79" t="s">
        <v>92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89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89</v>
      </c>
      <c r="C2304" s="79" t="s">
        <v>95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89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89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89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89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89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89</v>
      </c>
      <c r="C2310" s="79" t="s">
        <v>106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89</v>
      </c>
      <c r="C2311" s="79" t="s">
        <v>91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89</v>
      </c>
      <c r="C2312" s="79" t="s">
        <v>104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89</v>
      </c>
      <c r="C2313" s="79" t="s">
        <v>92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89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89</v>
      </c>
      <c r="C2315" s="79" t="s">
        <v>95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89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89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89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89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89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89</v>
      </c>
      <c r="C2321" s="79" t="s">
        <v>106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89</v>
      </c>
      <c r="C2322" s="79" t="s">
        <v>91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89</v>
      </c>
      <c r="C2323" s="79" t="s">
        <v>104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89</v>
      </c>
      <c r="C2324" s="79" t="s">
        <v>92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89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89</v>
      </c>
      <c r="C2326" s="79" t="s">
        <v>95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89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89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89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89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89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89</v>
      </c>
      <c r="C2332" s="79" t="s">
        <v>106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89</v>
      </c>
      <c r="C2333" s="79" t="s">
        <v>91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89</v>
      </c>
      <c r="C2334" s="79" t="s">
        <v>104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89</v>
      </c>
      <c r="C2335" s="79" t="s">
        <v>92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89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89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89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89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89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89</v>
      </c>
      <c r="C2343" s="79" t="s">
        <v>106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89</v>
      </c>
      <c r="C2344" s="79" t="s">
        <v>91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89</v>
      </c>
      <c r="C2345" s="79" t="s">
        <v>104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89</v>
      </c>
      <c r="C2346" s="79" t="s">
        <v>92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89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89</v>
      </c>
      <c r="C2348" s="79" t="s">
        <v>95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89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89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89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89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89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89</v>
      </c>
      <c r="C2354" s="79" t="s">
        <v>106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89</v>
      </c>
      <c r="C2355" s="79" t="s">
        <v>91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89</v>
      </c>
      <c r="C2356" s="79" t="s">
        <v>104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89</v>
      </c>
      <c r="C2357" s="79" t="s">
        <v>92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89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89</v>
      </c>
      <c r="C2359" s="79" t="s">
        <v>95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89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89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89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89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89</v>
      </c>
      <c r="C2364" s="79" t="s">
        <v>106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89</v>
      </c>
      <c r="C2365" s="79" t="s">
        <v>91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89</v>
      </c>
      <c r="C2366" s="79" t="s">
        <v>104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89</v>
      </c>
      <c r="C2367" s="79" t="s">
        <v>92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89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89</v>
      </c>
      <c r="C2369" s="79" t="s">
        <v>95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89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89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89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89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89</v>
      </c>
      <c r="C2374" s="79" t="s">
        <v>106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89</v>
      </c>
      <c r="C2375" s="79" t="s">
        <v>91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89</v>
      </c>
      <c r="C2376" s="79" t="s">
        <v>104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89</v>
      </c>
      <c r="C2377" s="79" t="s">
        <v>92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89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89</v>
      </c>
      <c r="C2379" s="79" t="s">
        <v>95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89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89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89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89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89</v>
      </c>
      <c r="C2384" s="79" t="s">
        <v>106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89</v>
      </c>
      <c r="C2385" s="79" t="s">
        <v>91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89</v>
      </c>
      <c r="C2386" s="79" t="s">
        <v>104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89</v>
      </c>
      <c r="C2387" s="79" t="s">
        <v>92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89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89</v>
      </c>
      <c r="C2389" s="79" t="s">
        <v>95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89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89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89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89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89</v>
      </c>
      <c r="C2394" s="79" t="s">
        <v>106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89</v>
      </c>
      <c r="C2395" s="79" t="s">
        <v>91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89</v>
      </c>
      <c r="C2396" s="79" t="s">
        <v>104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89</v>
      </c>
      <c r="C2397" s="79" t="s">
        <v>92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89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89</v>
      </c>
      <c r="C2399" s="79" t="s">
        <v>95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89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89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89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89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89</v>
      </c>
      <c r="C2404" s="79" t="s">
        <v>106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89</v>
      </c>
      <c r="C2405" s="79" t="s">
        <v>91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89</v>
      </c>
      <c r="C2406" s="79" t="s">
        <v>104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89</v>
      </c>
      <c r="C2407" s="79" t="s">
        <v>92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89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89</v>
      </c>
      <c r="C2409" s="79" t="s">
        <v>95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89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89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89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89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89</v>
      </c>
      <c r="C2414" s="79" t="s">
        <v>106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89</v>
      </c>
      <c r="C2415" s="79" t="s">
        <v>91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89</v>
      </c>
      <c r="C2416" s="79" t="s">
        <v>104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89</v>
      </c>
      <c r="C2417" s="79" t="s">
        <v>92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89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89</v>
      </c>
      <c r="C2419" s="79" t="s">
        <v>95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89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89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89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89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89</v>
      </c>
      <c r="C2424" s="79" t="s">
        <v>106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89</v>
      </c>
      <c r="C2425" s="79" t="s">
        <v>91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89</v>
      </c>
      <c r="C2426" s="79" t="s">
        <v>104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89</v>
      </c>
      <c r="C2427" s="79" t="s">
        <v>92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89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89</v>
      </c>
      <c r="C2429" s="79" t="s">
        <v>95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89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89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89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89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89</v>
      </c>
      <c r="C2434" s="79" t="s">
        <v>106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89</v>
      </c>
      <c r="C2435" s="79" t="s">
        <v>91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89</v>
      </c>
      <c r="C2436" s="79" t="s">
        <v>104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89</v>
      </c>
      <c r="C2437" s="79" t="s">
        <v>92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89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89</v>
      </c>
      <c r="C2439" s="79" t="s">
        <v>95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89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89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89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89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89</v>
      </c>
      <c r="C2444" s="79" t="s">
        <v>106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89</v>
      </c>
      <c r="C2445" s="79" t="s">
        <v>91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89</v>
      </c>
      <c r="C2446" s="79" t="s">
        <v>104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89</v>
      </c>
      <c r="C2447" s="79" t="s">
        <v>92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89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89</v>
      </c>
      <c r="C2449" s="79" t="s">
        <v>95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89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89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89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89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89</v>
      </c>
      <c r="C2454" s="79" t="s">
        <v>106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89</v>
      </c>
      <c r="C2455" s="79" t="s">
        <v>91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89</v>
      </c>
      <c r="C2456" s="79" t="s">
        <v>104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89</v>
      </c>
      <c r="C2457" s="79" t="s">
        <v>92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89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89</v>
      </c>
      <c r="C2459" s="79" t="s">
        <v>95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89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89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89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89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89</v>
      </c>
      <c r="C2464" s="79" t="s">
        <v>106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89</v>
      </c>
      <c r="C2465" s="79" t="s">
        <v>91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89</v>
      </c>
      <c r="C2466" s="79" t="s">
        <v>104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89</v>
      </c>
      <c r="C2467" s="79" t="s">
        <v>92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89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89</v>
      </c>
      <c r="C2469" s="79" t="s">
        <v>95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89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89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89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89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89</v>
      </c>
      <c r="C2474" s="79" t="s">
        <v>106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89</v>
      </c>
      <c r="C2475" s="79" t="s">
        <v>91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89</v>
      </c>
      <c r="C2476" s="79" t="s">
        <v>104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89</v>
      </c>
      <c r="C2477" s="79" t="s">
        <v>92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89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89</v>
      </c>
      <c r="C2479" s="79" t="s">
        <v>95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89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89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89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89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89</v>
      </c>
      <c r="C2484" s="79" t="s">
        <v>106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89</v>
      </c>
      <c r="C2485" s="79" t="s">
        <v>91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89</v>
      </c>
      <c r="C2486" s="79" t="s">
        <v>104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89</v>
      </c>
      <c r="C2487" s="79" t="s">
        <v>92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89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89</v>
      </c>
      <c r="C2489" s="79" t="s">
        <v>95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89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89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89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89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89</v>
      </c>
      <c r="C2494" s="79" t="s">
        <v>106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89</v>
      </c>
      <c r="C2495" s="79" t="s">
        <v>91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89</v>
      </c>
      <c r="C2496" s="79" t="s">
        <v>104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89</v>
      </c>
      <c r="C2497" s="79" t="s">
        <v>92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89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89</v>
      </c>
      <c r="C2499" s="79" t="s">
        <v>95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89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89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89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89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89</v>
      </c>
      <c r="C2504" s="79" t="s">
        <v>106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89</v>
      </c>
      <c r="C2505" s="79" t="s">
        <v>104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89</v>
      </c>
      <c r="C2506" s="79" t="s">
        <v>92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89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89</v>
      </c>
      <c r="C2508" s="79" t="s">
        <v>95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89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89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89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89</v>
      </c>
      <c r="C2513" s="79" t="s">
        <v>106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89</v>
      </c>
      <c r="C2514" s="79" t="s">
        <v>104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89</v>
      </c>
      <c r="C2515" s="79" t="s">
        <v>92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89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89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89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89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89</v>
      </c>
      <c r="C2521" s="79" t="s">
        <v>106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89</v>
      </c>
      <c r="C2522" s="79" t="s">
        <v>91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89</v>
      </c>
      <c r="C2523" s="79" t="s">
        <v>104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89</v>
      </c>
      <c r="C2524" s="79" t="s">
        <v>92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89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89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89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89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89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89</v>
      </c>
      <c r="C2530" s="79" t="s">
        <v>106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89</v>
      </c>
      <c r="C2531" s="79" t="s">
        <v>91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89</v>
      </c>
      <c r="C2532" s="79" t="s">
        <v>104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89</v>
      </c>
      <c r="C2533" s="79" t="s">
        <v>92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89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89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89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89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89</v>
      </c>
      <c r="C2539" s="79" t="s">
        <v>106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89</v>
      </c>
      <c r="C2540" s="79" t="s">
        <v>91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89</v>
      </c>
      <c r="C2541" s="79" t="s">
        <v>92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89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89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89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89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89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89</v>
      </c>
      <c r="C2547" s="79" t="s">
        <v>106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89</v>
      </c>
      <c r="C2548" s="79" t="s">
        <v>91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89</v>
      </c>
      <c r="C2549" s="79" t="s">
        <v>92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89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89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89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89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89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89</v>
      </c>
      <c r="C2555" s="79" t="s">
        <v>106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89</v>
      </c>
      <c r="C2556" s="79" t="s">
        <v>91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89</v>
      </c>
      <c r="C2557" s="79" t="s">
        <v>92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89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89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89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89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89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89</v>
      </c>
      <c r="C2563" s="79" t="s">
        <v>106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89</v>
      </c>
      <c r="C2564" s="79" t="s">
        <v>91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89</v>
      </c>
      <c r="C2565" s="79" t="s">
        <v>92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89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89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89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89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89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89</v>
      </c>
      <c r="C2571" s="79" t="s">
        <v>106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89</v>
      </c>
      <c r="C2572" s="79" t="s">
        <v>91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89</v>
      </c>
      <c r="C2573" s="79" t="s">
        <v>92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89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89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89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89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89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89</v>
      </c>
      <c r="C2579" s="79" t="s">
        <v>106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89</v>
      </c>
      <c r="C2580" s="79" t="s">
        <v>91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89</v>
      </c>
      <c r="C2581" s="79" t="s">
        <v>92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89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89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89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89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89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89</v>
      </c>
      <c r="C2587" s="79" t="s">
        <v>106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89</v>
      </c>
      <c r="C2588" s="79" t="s">
        <v>91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89</v>
      </c>
      <c r="C2589" s="79" t="s">
        <v>92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89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89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89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89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89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89</v>
      </c>
      <c r="C2595" s="79" t="s">
        <v>106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89</v>
      </c>
      <c r="C2596" s="79" t="s">
        <v>91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89</v>
      </c>
      <c r="C2597" s="79" t="s">
        <v>92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89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89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89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89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89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89</v>
      </c>
      <c r="C2603" s="79" t="s">
        <v>106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89</v>
      </c>
      <c r="C2604" s="79" t="s">
        <v>92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89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89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89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89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89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89</v>
      </c>
      <c r="C2610" s="79" t="s">
        <v>106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89</v>
      </c>
      <c r="C2611" s="79" t="s">
        <v>92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89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89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89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89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89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89</v>
      </c>
      <c r="C2617" s="79" t="s">
        <v>106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89</v>
      </c>
      <c r="C2618" s="79" t="s">
        <v>91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89</v>
      </c>
      <c r="C2619" s="79" t="s">
        <v>92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89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89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89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89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89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89</v>
      </c>
      <c r="C2625" s="79" t="s">
        <v>106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89</v>
      </c>
      <c r="C2626" s="79" t="s">
        <v>91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89</v>
      </c>
      <c r="C2627" s="79" t="s">
        <v>92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89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89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89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89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89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89</v>
      </c>
      <c r="C2633" s="79" t="s">
        <v>106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89</v>
      </c>
      <c r="C2634" s="79" t="s">
        <v>91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89</v>
      </c>
      <c r="C2635" s="79" t="s">
        <v>92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89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89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89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89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89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89</v>
      </c>
      <c r="C2641" s="79" t="s">
        <v>106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89</v>
      </c>
      <c r="C2642" s="79" t="s">
        <v>91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89</v>
      </c>
      <c r="C2643" s="79" t="s">
        <v>92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89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89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89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89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89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89</v>
      </c>
      <c r="C2649" s="79" t="s">
        <v>106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89</v>
      </c>
      <c r="C2650" s="79" t="s">
        <v>91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89</v>
      </c>
      <c r="C2651" s="79" t="s">
        <v>92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89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89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89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89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89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89</v>
      </c>
      <c r="C2657" s="79" t="s">
        <v>106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89</v>
      </c>
      <c r="C2658" s="79" t="s">
        <v>91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89</v>
      </c>
      <c r="C2659" s="79" t="s">
        <v>92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89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89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89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89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89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89</v>
      </c>
      <c r="C2665" s="79" t="s">
        <v>106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89</v>
      </c>
      <c r="C2666" s="79" t="s">
        <v>91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89</v>
      </c>
      <c r="C2667" s="79" t="s">
        <v>92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89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89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89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89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89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89</v>
      </c>
      <c r="C2673" s="79" t="s">
        <v>106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89</v>
      </c>
      <c r="C2674" s="79" t="s">
        <v>91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89</v>
      </c>
      <c r="C2675" s="79" t="s">
        <v>92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89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89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89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89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89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89</v>
      </c>
      <c r="C2681" s="79" t="s">
        <v>106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89</v>
      </c>
      <c r="C2682" s="79" t="s">
        <v>91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89</v>
      </c>
      <c r="C2683" s="79" t="s">
        <v>92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89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89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89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89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89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89</v>
      </c>
      <c r="C2689" s="79" t="s">
        <v>106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89</v>
      </c>
      <c r="C2690" s="79" t="s">
        <v>91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89</v>
      </c>
      <c r="C2691" s="79" t="s">
        <v>92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89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89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89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89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89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89</v>
      </c>
      <c r="C2697" s="79" t="s">
        <v>106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89</v>
      </c>
      <c r="C2698" s="79" t="s">
        <v>92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89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89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89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89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89</v>
      </c>
      <c r="C2703" s="79" t="s">
        <v>106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89</v>
      </c>
      <c r="C2704" s="79" t="s">
        <v>92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89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89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89</v>
      </c>
      <c r="C2708" s="79" t="s">
        <v>106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89</v>
      </c>
      <c r="C2709" s="79" t="s">
        <v>91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89</v>
      </c>
      <c r="C2710" s="79" t="s">
        <v>92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89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89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89</v>
      </c>
      <c r="C2714" s="79" t="s">
        <v>106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89</v>
      </c>
      <c r="C2715" s="79" t="s">
        <v>91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89</v>
      </c>
      <c r="C2716" s="79" t="s">
        <v>92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89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89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89</v>
      </c>
      <c r="C2720" s="79" t="s">
        <v>106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89</v>
      </c>
      <c r="C2721" s="79" t="s">
        <v>91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89</v>
      </c>
      <c r="C2722" s="79" t="s">
        <v>92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89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89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89</v>
      </c>
      <c r="C2726" s="79" t="s">
        <v>106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89</v>
      </c>
      <c r="C2727" s="79" t="s">
        <v>91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89</v>
      </c>
      <c r="C2728" s="79" t="s">
        <v>92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89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89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89</v>
      </c>
      <c r="C2732" s="79" t="s">
        <v>106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89</v>
      </c>
      <c r="C2733" s="79" t="s">
        <v>91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89</v>
      </c>
      <c r="C2734" s="79" t="s">
        <v>92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89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89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89</v>
      </c>
      <c r="C2738" s="79" t="s">
        <v>106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89</v>
      </c>
      <c r="C2739" s="79" t="s">
        <v>91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89</v>
      </c>
      <c r="C2740" s="79" t="s">
        <v>92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89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89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89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89</v>
      </c>
      <c r="C2744" s="79" t="s">
        <v>106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89</v>
      </c>
      <c r="C2745" s="79" t="s">
        <v>91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89</v>
      </c>
      <c r="C2746" s="79" t="s">
        <v>92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89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89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89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89</v>
      </c>
      <c r="C2750" s="79" t="s">
        <v>106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89</v>
      </c>
      <c r="C2751" s="79" t="s">
        <v>91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89</v>
      </c>
      <c r="C2752" s="79" t="s">
        <v>92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89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89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89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89</v>
      </c>
      <c r="C2756" s="79" t="s">
        <v>106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89</v>
      </c>
      <c r="C2757" s="79" t="s">
        <v>91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89</v>
      </c>
      <c r="C2758" s="79" t="s">
        <v>92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89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89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89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89</v>
      </c>
      <c r="C2762" s="79" t="s">
        <v>106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89</v>
      </c>
      <c r="C2763" s="79" t="s">
        <v>91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89</v>
      </c>
      <c r="C2764" s="79" t="s">
        <v>92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89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89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89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89</v>
      </c>
      <c r="C2768" s="79" t="s">
        <v>106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89</v>
      </c>
      <c r="C2769" s="79" t="s">
        <v>92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89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89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89</v>
      </c>
      <c r="C2773" s="79" t="s">
        <v>106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89</v>
      </c>
      <c r="C2774" s="79" t="s">
        <v>92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89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89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89</v>
      </c>
      <c r="C2778" s="79" t="s">
        <v>106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89</v>
      </c>
      <c r="C2779" s="79" t="s">
        <v>91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89</v>
      </c>
      <c r="C2780" s="79" t="s">
        <v>92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89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89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89</v>
      </c>
      <c r="C2784" s="79" t="s">
        <v>106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89</v>
      </c>
      <c r="C2785" s="79" t="s">
        <v>91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89</v>
      </c>
      <c r="C2786" s="79" t="s">
        <v>92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89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89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89</v>
      </c>
      <c r="C2790" s="79" t="s">
        <v>106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89</v>
      </c>
      <c r="C2791" s="79" t="s">
        <v>91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89</v>
      </c>
      <c r="C2792" s="79" t="s">
        <v>92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89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89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89</v>
      </c>
      <c r="C2796" s="79" t="s">
        <v>106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89</v>
      </c>
      <c r="C2797" s="79" t="s">
        <v>91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89</v>
      </c>
      <c r="C2798" s="79" t="s">
        <v>92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89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89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89</v>
      </c>
      <c r="C2802" s="79" t="s">
        <v>106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89</v>
      </c>
      <c r="C2803" s="79" t="s">
        <v>91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89</v>
      </c>
      <c r="C2804" s="79" t="s">
        <v>92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89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89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89</v>
      </c>
      <c r="C2808" s="79" t="s">
        <v>106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89</v>
      </c>
      <c r="C2809" s="79" t="s">
        <v>91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89</v>
      </c>
      <c r="C2810" s="79" t="s">
        <v>92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89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89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89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89</v>
      </c>
      <c r="C2814" s="79" t="s">
        <v>106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89</v>
      </c>
      <c r="C2815" s="79" t="s">
        <v>91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89</v>
      </c>
      <c r="C2816" s="79" t="s">
        <v>92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89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89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89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89</v>
      </c>
      <c r="C2820" s="79" t="s">
        <v>106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89</v>
      </c>
      <c r="C2821" s="79" t="s">
        <v>91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89</v>
      </c>
      <c r="C2822" s="79" t="s">
        <v>92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89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89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89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89</v>
      </c>
      <c r="C2826" s="79" t="s">
        <v>106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89</v>
      </c>
      <c r="C2827" s="79" t="s">
        <v>91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89</v>
      </c>
      <c r="C2828" s="79" t="s">
        <v>92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89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89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89</v>
      </c>
      <c r="C2832" s="79" t="s">
        <v>106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89</v>
      </c>
      <c r="C2833" s="79" t="s">
        <v>91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89</v>
      </c>
      <c r="C2834" s="79" t="s">
        <v>92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89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89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89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89</v>
      </c>
      <c r="C2838" s="79" t="s">
        <v>106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89</v>
      </c>
      <c r="C2839" s="79" t="s">
        <v>91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89</v>
      </c>
      <c r="C2840" s="79" t="s">
        <v>92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89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89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89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89</v>
      </c>
      <c r="C2844" s="79" t="s">
        <v>106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89</v>
      </c>
      <c r="C2845" s="79" t="s">
        <v>92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89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89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89</v>
      </c>
      <c r="C2849" s="79" t="s">
        <v>106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89</v>
      </c>
      <c r="C2850" s="79" t="s">
        <v>92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89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89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89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89</v>
      </c>
      <c r="C2854" s="79" t="s">
        <v>106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89</v>
      </c>
      <c r="C2855" s="79" t="s">
        <v>92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89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89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89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89</v>
      </c>
      <c r="C2859" s="79" t="s">
        <v>106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89</v>
      </c>
      <c r="C2860" s="79" t="s">
        <v>92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89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89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89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89</v>
      </c>
      <c r="C2864" s="79" t="s">
        <v>106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89</v>
      </c>
      <c r="C2865" s="79" t="s">
        <v>92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89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89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89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89</v>
      </c>
      <c r="C2869" s="79" t="s">
        <v>106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89</v>
      </c>
      <c r="C2870" s="79" t="s">
        <v>92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89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89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89</v>
      </c>
      <c r="C2874" s="79" t="s">
        <v>106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89</v>
      </c>
      <c r="C2875" s="79" t="s">
        <v>92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89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89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89</v>
      </c>
      <c r="C2879" s="79" t="s">
        <v>106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89</v>
      </c>
      <c r="C2880" s="79" t="s">
        <v>92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89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89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89</v>
      </c>
      <c r="C2884" s="79" t="s">
        <v>106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89</v>
      </c>
      <c r="C2885" s="79" t="s">
        <v>92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89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89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89</v>
      </c>
      <c r="C2889" s="79" t="s">
        <v>106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89</v>
      </c>
      <c r="C2890" s="79" t="s">
        <v>92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89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89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89</v>
      </c>
      <c r="C2894" s="79" t="s">
        <v>106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89</v>
      </c>
      <c r="C2895" s="79" t="s">
        <v>92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89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89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89</v>
      </c>
      <c r="C2899" s="79" t="s">
        <v>106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89</v>
      </c>
      <c r="C2900" s="79" t="s">
        <v>92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89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89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89</v>
      </c>
      <c r="C2904" s="79" t="s">
        <v>106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89</v>
      </c>
      <c r="C2905" s="79" t="s">
        <v>92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89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89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89</v>
      </c>
      <c r="C2908" s="79" t="s">
        <v>106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89</v>
      </c>
      <c r="C2909" s="79" t="s">
        <v>92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89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89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89</v>
      </c>
      <c r="C2912" s="79" t="s">
        <v>106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89</v>
      </c>
      <c r="C2913" s="79" t="s">
        <v>92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89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89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89</v>
      </c>
      <c r="C2916" s="79" t="s">
        <v>106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89</v>
      </c>
      <c r="C2917" s="79" t="s">
        <v>92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89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89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89</v>
      </c>
      <c r="C2920" s="79" t="s">
        <v>106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89</v>
      </c>
      <c r="C2921" s="79" t="s">
        <v>92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89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89</v>
      </c>
      <c r="C2924" s="79" t="s">
        <v>92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89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89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89</v>
      </c>
      <c r="C2927" s="79" t="s">
        <v>92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89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89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89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89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89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89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89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89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89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89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89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89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89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89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89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89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89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89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89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89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170</v>
      </c>
      <c r="C2949" s="79" t="s">
        <v>123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170</v>
      </c>
      <c r="C2950" s="79" t="s">
        <v>133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170</v>
      </c>
      <c r="C2951" s="79" t="s">
        <v>137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170</v>
      </c>
      <c r="C2952" s="79" t="s">
        <v>177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170</v>
      </c>
      <c r="C2953" s="79" t="s">
        <v>123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170</v>
      </c>
      <c r="C2954" s="79" t="s">
        <v>133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170</v>
      </c>
      <c r="C2955" s="79" t="s">
        <v>137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170</v>
      </c>
      <c r="C2956" s="79" t="s">
        <v>177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170</v>
      </c>
      <c r="C2957" s="79" t="s">
        <v>123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170</v>
      </c>
      <c r="C2958" s="79" t="s">
        <v>133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170</v>
      </c>
      <c r="C2959" s="79" t="s">
        <v>137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170</v>
      </c>
      <c r="C2960" s="79" t="s">
        <v>177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170</v>
      </c>
      <c r="C2961" s="79" t="s">
        <v>123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170</v>
      </c>
      <c r="C2962" s="79" t="s">
        <v>133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170</v>
      </c>
      <c r="C2963" s="79" t="s">
        <v>137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170</v>
      </c>
      <c r="C2964" s="79" t="s">
        <v>177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170</v>
      </c>
      <c r="C2965" s="79" t="s">
        <v>123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170</v>
      </c>
      <c r="C2966" s="79" t="s">
        <v>133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170</v>
      </c>
      <c r="C2967" s="79" t="s">
        <v>137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170</v>
      </c>
      <c r="C2968" s="79" t="s">
        <v>177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170</v>
      </c>
      <c r="C2969" s="79" t="s">
        <v>123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170</v>
      </c>
      <c r="C2970" s="79" t="s">
        <v>133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170</v>
      </c>
      <c r="C2971" s="79" t="s">
        <v>137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170</v>
      </c>
      <c r="C2972" s="79" t="s">
        <v>177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170</v>
      </c>
      <c r="C2973" s="79" t="s">
        <v>123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170</v>
      </c>
      <c r="C2974" s="79" t="s">
        <v>133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170</v>
      </c>
      <c r="C2975" s="79" t="s">
        <v>137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170</v>
      </c>
      <c r="C2976" s="79" t="s">
        <v>177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184</v>
      </c>
      <c r="C2977" s="79" t="s">
        <v>92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184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184</v>
      </c>
      <c r="C2979" s="79" t="s">
        <v>136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184</v>
      </c>
      <c r="C2980" s="79" t="s">
        <v>105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184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184</v>
      </c>
      <c r="C2982" s="79" t="s">
        <v>96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184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184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184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184</v>
      </c>
      <c r="C2986" s="79" t="s">
        <v>97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184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184</v>
      </c>
      <c r="C2988" s="79" t="s">
        <v>191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184</v>
      </c>
      <c r="C2989" s="79" t="s">
        <v>92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184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184</v>
      </c>
      <c r="C2991" s="79" t="s">
        <v>136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184</v>
      </c>
      <c r="C2992" s="79" t="s">
        <v>105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184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184</v>
      </c>
      <c r="C2994" s="79" t="s">
        <v>96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184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184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184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184</v>
      </c>
      <c r="C2998" s="79" t="s">
        <v>97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184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184</v>
      </c>
      <c r="C3000" s="79" t="s">
        <v>191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184</v>
      </c>
      <c r="C3001" s="79" t="s">
        <v>92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184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184</v>
      </c>
      <c r="C3003" s="79" t="s">
        <v>136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184</v>
      </c>
      <c r="C3004" s="79" t="s">
        <v>105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184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184</v>
      </c>
      <c r="C3006" s="79" t="s">
        <v>96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184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184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184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184</v>
      </c>
      <c r="C3010" s="79" t="s">
        <v>97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184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184</v>
      </c>
      <c r="C3012" s="79" t="s">
        <v>191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184</v>
      </c>
      <c r="C3013" s="79" t="s">
        <v>92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184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184</v>
      </c>
      <c r="C3015" s="79" t="s">
        <v>136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184</v>
      </c>
      <c r="C3016" s="79" t="s">
        <v>105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184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184</v>
      </c>
      <c r="C3018" s="79" t="s">
        <v>96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184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184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184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184</v>
      </c>
      <c r="C3022" s="79" t="s">
        <v>97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184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184</v>
      </c>
      <c r="C3024" s="79" t="s">
        <v>191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184</v>
      </c>
      <c r="C3025" s="79" t="s">
        <v>92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184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184</v>
      </c>
      <c r="C3027" s="79" t="s">
        <v>136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184</v>
      </c>
      <c r="C3028" s="79" t="s">
        <v>105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184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184</v>
      </c>
      <c r="C3030" s="79" t="s">
        <v>96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184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184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184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184</v>
      </c>
      <c r="C3034" s="79" t="s">
        <v>97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184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184</v>
      </c>
      <c r="C3036" s="79" t="s">
        <v>191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184</v>
      </c>
      <c r="C3037" s="79" t="s">
        <v>92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184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184</v>
      </c>
      <c r="C3039" s="79" t="s">
        <v>136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184</v>
      </c>
      <c r="C3040" s="79" t="s">
        <v>105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184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184</v>
      </c>
      <c r="C3042" s="79" t="s">
        <v>96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184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184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184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184</v>
      </c>
      <c r="C3046" s="79" t="s">
        <v>97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184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184</v>
      </c>
      <c r="C3048" s="79" t="s">
        <v>191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188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188</v>
      </c>
      <c r="C3050" s="79" t="s">
        <v>136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188</v>
      </c>
      <c r="C3051" s="79" t="s">
        <v>138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188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188</v>
      </c>
      <c r="C3053" s="79" t="s">
        <v>142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188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188</v>
      </c>
      <c r="C3055" s="79" t="s">
        <v>136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188</v>
      </c>
      <c r="C3056" s="79" t="s">
        <v>138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188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188</v>
      </c>
      <c r="C3058" s="79" t="s">
        <v>142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188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188</v>
      </c>
      <c r="C3060" s="79" t="s">
        <v>136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188</v>
      </c>
      <c r="C3061" s="79" t="s">
        <v>138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188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188</v>
      </c>
      <c r="C3063" s="79" t="s">
        <v>142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188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188</v>
      </c>
      <c r="C3065" s="79" t="s">
        <v>136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188</v>
      </c>
      <c r="C3066" s="79" t="s">
        <v>138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188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188</v>
      </c>
      <c r="C3068" s="79" t="s">
        <v>142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188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188</v>
      </c>
      <c r="C3070" s="79" t="s">
        <v>136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188</v>
      </c>
      <c r="C3071" s="79" t="s">
        <v>138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188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188</v>
      </c>
      <c r="C3073" s="79" t="s">
        <v>142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188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188</v>
      </c>
      <c r="C3075" s="79" t="s">
        <v>136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188</v>
      </c>
      <c r="C3076" s="79" t="s">
        <v>138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188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188</v>
      </c>
      <c r="C3078" s="79" t="s">
        <v>142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185</v>
      </c>
      <c r="C3079" s="79" t="s">
        <v>91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185</v>
      </c>
      <c r="C3080" s="79" t="s">
        <v>108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185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185</v>
      </c>
      <c r="C3082" s="79" t="s">
        <v>105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185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185</v>
      </c>
      <c r="C3084" s="79" t="s">
        <v>101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185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185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185</v>
      </c>
      <c r="C3087" s="79" t="s">
        <v>97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185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185</v>
      </c>
      <c r="C3089" s="79" t="s">
        <v>191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185</v>
      </c>
      <c r="C3090" s="79" t="s">
        <v>192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185</v>
      </c>
      <c r="C3091" s="79" t="s">
        <v>91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185</v>
      </c>
      <c r="C3092" s="79" t="s">
        <v>108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185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185</v>
      </c>
      <c r="C3094" s="79" t="s">
        <v>105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185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185</v>
      </c>
      <c r="C3096" s="79" t="s">
        <v>101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185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185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185</v>
      </c>
      <c r="C3099" s="79" t="s">
        <v>97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185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185</v>
      </c>
      <c r="C3101" s="79" t="s">
        <v>191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185</v>
      </c>
      <c r="C3102" s="79" t="s">
        <v>192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185</v>
      </c>
      <c r="C3103" s="79" t="s">
        <v>91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185</v>
      </c>
      <c r="C3104" s="79" t="s">
        <v>108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185</v>
      </c>
      <c r="C3105" s="79" t="s">
        <v>93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185</v>
      </c>
      <c r="C3106" s="79" t="s">
        <v>105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185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185</v>
      </c>
      <c r="C3108" s="79" t="s">
        <v>101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185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185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185</v>
      </c>
      <c r="C3111" s="79" t="s">
        <v>97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185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185</v>
      </c>
      <c r="C3113" s="79" t="s">
        <v>191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185</v>
      </c>
      <c r="C3114" s="79" t="s">
        <v>192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185</v>
      </c>
      <c r="C3115" s="79" t="s">
        <v>91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185</v>
      </c>
      <c r="C3116" s="79" t="s">
        <v>108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185</v>
      </c>
      <c r="C3117" s="79" t="s">
        <v>93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185</v>
      </c>
      <c r="C3118" s="79" t="s">
        <v>105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185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185</v>
      </c>
      <c r="C3120" s="79" t="s">
        <v>101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185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185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185</v>
      </c>
      <c r="C3123" s="79" t="s">
        <v>97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185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185</v>
      </c>
      <c r="C3125" s="79" t="s">
        <v>191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185</v>
      </c>
      <c r="C3126" s="79" t="s">
        <v>192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185</v>
      </c>
      <c r="C3127" s="79" t="s">
        <v>91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185</v>
      </c>
      <c r="C3128" s="79" t="s">
        <v>108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185</v>
      </c>
      <c r="C3129" s="79" t="s">
        <v>93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185</v>
      </c>
      <c r="C3130" s="79" t="s">
        <v>105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185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185</v>
      </c>
      <c r="C3132" s="79" t="s">
        <v>101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185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185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185</v>
      </c>
      <c r="C3135" s="79" t="s">
        <v>97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185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185</v>
      </c>
      <c r="C3137" s="79" t="s">
        <v>191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185</v>
      </c>
      <c r="C3138" s="79" t="s">
        <v>192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185</v>
      </c>
      <c r="C3139" s="79" t="s">
        <v>91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185</v>
      </c>
      <c r="C3140" s="79" t="s">
        <v>108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185</v>
      </c>
      <c r="C3141" s="79" t="s">
        <v>93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185</v>
      </c>
      <c r="C3142" s="79" t="s">
        <v>105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185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185</v>
      </c>
      <c r="C3144" s="79" t="s">
        <v>101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185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185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185</v>
      </c>
      <c r="C3147" s="79" t="s">
        <v>97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185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185</v>
      </c>
      <c r="C3149" s="79" t="s">
        <v>191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185</v>
      </c>
      <c r="C3150" s="79" t="s">
        <v>192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87</v>
      </c>
      <c r="C3151" s="79" t="s">
        <v>103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87</v>
      </c>
      <c r="C3152" s="79" t="s">
        <v>100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87</v>
      </c>
      <c r="C3153" s="79" t="s">
        <v>91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87</v>
      </c>
      <c r="C3154" s="79" t="s">
        <v>108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87</v>
      </c>
      <c r="C3155" s="79" t="s">
        <v>109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87</v>
      </c>
      <c r="C3156" s="79" t="s">
        <v>104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87</v>
      </c>
      <c r="C3157" s="79" t="s">
        <v>110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87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87</v>
      </c>
      <c r="C3159" s="79" t="s">
        <v>99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87</v>
      </c>
      <c r="C3160" s="79" t="s">
        <v>111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87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87</v>
      </c>
      <c r="C3162" s="79" t="s">
        <v>102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87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87</v>
      </c>
      <c r="C3164" s="79" t="s">
        <v>103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87</v>
      </c>
      <c r="C3165" s="79" t="s">
        <v>100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87</v>
      </c>
      <c r="C3166" s="79" t="s">
        <v>91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87</v>
      </c>
      <c r="C3167" s="79" t="s">
        <v>109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87</v>
      </c>
      <c r="C3168" s="79" t="s">
        <v>110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87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87</v>
      </c>
      <c r="C3170" s="79" t="s">
        <v>99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87</v>
      </c>
      <c r="C3171" s="79" t="s">
        <v>111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87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87</v>
      </c>
      <c r="C3173" s="79" t="s">
        <v>102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87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87</v>
      </c>
      <c r="C3175" s="79" t="s">
        <v>103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87</v>
      </c>
      <c r="C3176" s="79" t="s">
        <v>100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87</v>
      </c>
      <c r="C3177" s="79" t="s">
        <v>196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87</v>
      </c>
      <c r="C3178" s="79" t="s">
        <v>91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87</v>
      </c>
      <c r="C3179" s="79" t="s">
        <v>109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87</v>
      </c>
      <c r="C3180" s="79" t="s">
        <v>110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87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87</v>
      </c>
      <c r="C3182" s="79" t="s">
        <v>99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87</v>
      </c>
      <c r="C3183" s="79" t="s">
        <v>111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87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87</v>
      </c>
      <c r="C3185" s="79" t="s">
        <v>102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87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87</v>
      </c>
      <c r="C3187" s="79" t="s">
        <v>103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87</v>
      </c>
      <c r="C3188" s="79" t="s">
        <v>100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87</v>
      </c>
      <c r="C3189" s="79" t="s">
        <v>196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87</v>
      </c>
      <c r="C3190" s="79" t="s">
        <v>91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87</v>
      </c>
      <c r="C3191" s="79" t="s">
        <v>109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87</v>
      </c>
      <c r="C3192" s="79" t="s">
        <v>110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87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87</v>
      </c>
      <c r="C3194" s="79" t="s">
        <v>99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87</v>
      </c>
      <c r="C3195" s="79" t="s">
        <v>111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87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87</v>
      </c>
      <c r="C3197" s="79" t="s">
        <v>102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87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87</v>
      </c>
      <c r="C3199" s="79" t="s">
        <v>103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87</v>
      </c>
      <c r="C3200" s="79" t="s">
        <v>100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87</v>
      </c>
      <c r="C3201" s="79" t="s">
        <v>196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87</v>
      </c>
      <c r="C3202" s="79" t="s">
        <v>91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87</v>
      </c>
      <c r="C3203" s="79" t="s">
        <v>109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87</v>
      </c>
      <c r="C3204" s="79" t="s">
        <v>110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87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87</v>
      </c>
      <c r="C3206" s="79" t="s">
        <v>99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87</v>
      </c>
      <c r="C3207" s="79" t="s">
        <v>111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87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87</v>
      </c>
      <c r="C3209" s="79" t="s">
        <v>102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87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87</v>
      </c>
      <c r="C3211" s="79" t="s">
        <v>103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87</v>
      </c>
      <c r="C3212" s="79" t="s">
        <v>100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87</v>
      </c>
      <c r="C3213" s="79" t="s">
        <v>196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87</v>
      </c>
      <c r="C3214" s="79" t="s">
        <v>91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87</v>
      </c>
      <c r="C3215" s="79" t="s">
        <v>109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87</v>
      </c>
      <c r="C3216" s="79" t="s">
        <v>110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87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87</v>
      </c>
      <c r="C3218" s="79" t="s">
        <v>99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87</v>
      </c>
      <c r="C3219" s="79" t="s">
        <v>111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87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87</v>
      </c>
      <c r="C3221" s="79" t="s">
        <v>102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87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87</v>
      </c>
      <c r="C3223" s="79" t="s">
        <v>100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87</v>
      </c>
      <c r="C3224" s="79" t="s">
        <v>196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87</v>
      </c>
      <c r="C3225" s="79" t="s">
        <v>91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87</v>
      </c>
      <c r="C3226" s="79" t="s">
        <v>109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87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87</v>
      </c>
      <c r="C3228" s="79" t="s">
        <v>99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87</v>
      </c>
      <c r="C3229" s="79" t="s">
        <v>111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87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87</v>
      </c>
      <c r="C3231" s="79" t="s">
        <v>102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87</v>
      </c>
      <c r="C3232" s="79" t="s">
        <v>100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87</v>
      </c>
      <c r="C3233" s="79" t="s">
        <v>196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87</v>
      </c>
      <c r="C3234" s="79" t="s">
        <v>91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87</v>
      </c>
      <c r="C3235" s="79" t="s">
        <v>109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87</v>
      </c>
      <c r="C3236" s="79" t="s">
        <v>99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87</v>
      </c>
      <c r="C3237" s="79" t="s">
        <v>111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87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87</v>
      </c>
      <c r="C3239" s="79" t="s">
        <v>102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87</v>
      </c>
      <c r="C3240" s="79" t="s">
        <v>100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87</v>
      </c>
      <c r="C3241" s="79" t="s">
        <v>196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87</v>
      </c>
      <c r="C3242" s="79" t="s">
        <v>91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87</v>
      </c>
      <c r="C3243" s="79" t="s">
        <v>109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87</v>
      </c>
      <c r="C3244" s="79" t="s">
        <v>99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87</v>
      </c>
      <c r="C3245" s="79" t="s">
        <v>111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87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87</v>
      </c>
      <c r="C3247" s="79" t="s">
        <v>102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87</v>
      </c>
      <c r="C3248" s="79" t="s">
        <v>196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87</v>
      </c>
      <c r="C3249" s="79" t="s">
        <v>91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87</v>
      </c>
      <c r="C3250" s="79" t="s">
        <v>109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87</v>
      </c>
      <c r="C3251" s="79" t="s">
        <v>99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87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87</v>
      </c>
      <c r="C3255" s="79" t="s">
        <v>196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87</v>
      </c>
      <c r="C3256" s="79" t="s">
        <v>91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87</v>
      </c>
      <c r="C3257" s="79" t="s">
        <v>109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87</v>
      </c>
      <c r="C3258" s="79" t="s">
        <v>99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87</v>
      </c>
      <c r="C3259" s="79" t="s">
        <v>111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87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87</v>
      </c>
      <c r="C3261" s="79" t="s">
        <v>102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87</v>
      </c>
      <c r="C3262" s="79" t="s">
        <v>196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87</v>
      </c>
      <c r="C3263" s="79" t="s">
        <v>91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87</v>
      </c>
      <c r="C3264" s="79" t="s">
        <v>109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87</v>
      </c>
      <c r="C3265" s="79" t="s">
        <v>99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87</v>
      </c>
      <c r="C3266" s="79" t="s">
        <v>111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87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87</v>
      </c>
      <c r="C3268" s="79" t="s">
        <v>102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87</v>
      </c>
      <c r="C3269" s="79" t="s">
        <v>196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87</v>
      </c>
      <c r="C3270" s="79" t="s">
        <v>91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87</v>
      </c>
      <c r="C3271" s="79" t="s">
        <v>109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87</v>
      </c>
      <c r="C3272" s="79" t="s">
        <v>99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87</v>
      </c>
      <c r="C3273" s="79" t="s">
        <v>111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87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87</v>
      </c>
      <c r="C3275" s="79" t="s">
        <v>102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87</v>
      </c>
      <c r="C3276" s="79" t="s">
        <v>196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87</v>
      </c>
      <c r="C3277" s="79" t="s">
        <v>91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87</v>
      </c>
      <c r="C3278" s="79" t="s">
        <v>99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87</v>
      </c>
      <c r="C3279" s="79" t="s">
        <v>111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87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87</v>
      </c>
      <c r="C3281" s="79" t="s">
        <v>102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87</v>
      </c>
      <c r="C3282" s="79" t="s">
        <v>196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87</v>
      </c>
      <c r="C3283" s="79" t="s">
        <v>91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87</v>
      </c>
      <c r="C3285" s="79" t="s">
        <v>111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87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87</v>
      </c>
      <c r="C3287" s="79" t="s">
        <v>102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87</v>
      </c>
      <c r="C3288" s="79" t="s">
        <v>196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87</v>
      </c>
      <c r="C3289" s="79" t="s">
        <v>91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87</v>
      </c>
      <c r="C3290" s="79" t="s">
        <v>99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87</v>
      </c>
      <c r="C3291" s="79" t="s">
        <v>111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87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87</v>
      </c>
      <c r="C3293" s="79" t="s">
        <v>102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87</v>
      </c>
      <c r="C3294" s="79" t="s">
        <v>196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87</v>
      </c>
      <c r="C3295" s="79" t="s">
        <v>91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87</v>
      </c>
      <c r="C3296" s="79" t="s">
        <v>99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87</v>
      </c>
      <c r="C3297" s="79" t="s">
        <v>111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87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87</v>
      </c>
      <c r="C3299" s="79" t="s">
        <v>102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87</v>
      </c>
      <c r="C3300" s="79" t="s">
        <v>196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87</v>
      </c>
      <c r="C3301" s="79" t="s">
        <v>91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87</v>
      </c>
      <c r="C3302" s="79" t="s">
        <v>99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87</v>
      </c>
      <c r="C3303" s="79" t="s">
        <v>111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87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87</v>
      </c>
      <c r="C3305" s="79" t="s">
        <v>102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87</v>
      </c>
      <c r="C3306" s="79" t="s">
        <v>196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87</v>
      </c>
      <c r="C3307" s="79" t="s">
        <v>91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87</v>
      </c>
      <c r="C3308" s="79" t="s">
        <v>99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87</v>
      </c>
      <c r="C3309" s="79" t="s">
        <v>111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87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87</v>
      </c>
      <c r="C3311" s="79" t="s">
        <v>102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87</v>
      </c>
      <c r="C3312" s="79" t="s">
        <v>196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87</v>
      </c>
      <c r="C3313" s="79" t="s">
        <v>91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87</v>
      </c>
      <c r="C3314" s="79" t="s">
        <v>99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87</v>
      </c>
      <c r="C3315" s="79" t="s">
        <v>111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87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87</v>
      </c>
      <c r="C3317" s="79" t="s">
        <v>102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87</v>
      </c>
      <c r="C3318" s="79" t="s">
        <v>196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87</v>
      </c>
      <c r="C3319" s="79" t="s">
        <v>91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87</v>
      </c>
      <c r="C3320" s="79" t="s">
        <v>99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87</v>
      </c>
      <c r="C3321" s="79" t="s">
        <v>111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87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87</v>
      </c>
      <c r="C3323" s="79" t="s">
        <v>102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87</v>
      </c>
      <c r="C3324" s="79" t="s">
        <v>196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87</v>
      </c>
      <c r="C3325" s="79" t="s">
        <v>91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87</v>
      </c>
      <c r="C3326" s="79" t="s">
        <v>99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87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87</v>
      </c>
      <c r="C3330" s="79" t="s">
        <v>196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87</v>
      </c>
      <c r="C3331" s="79" t="s">
        <v>91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87</v>
      </c>
      <c r="C3332" s="79" t="s">
        <v>99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87</v>
      </c>
      <c r="C3333" s="79" t="s">
        <v>111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87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87</v>
      </c>
      <c r="C3335" s="79" t="s">
        <v>102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87</v>
      </c>
      <c r="C3336" s="79" t="s">
        <v>196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87</v>
      </c>
      <c r="C3337" s="79" t="s">
        <v>91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87</v>
      </c>
      <c r="C3338" s="79" t="s">
        <v>99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87</v>
      </c>
      <c r="C3339" s="79" t="s">
        <v>111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87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87</v>
      </c>
      <c r="C3341" s="79" t="s">
        <v>102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87</v>
      </c>
      <c r="C3342" s="79" t="s">
        <v>196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87</v>
      </c>
      <c r="C3343" s="79" t="s">
        <v>91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87</v>
      </c>
      <c r="C3344" s="79" t="s">
        <v>99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87</v>
      </c>
      <c r="C3345" s="79" t="s">
        <v>111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87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87</v>
      </c>
      <c r="C3347" s="79" t="s">
        <v>102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87</v>
      </c>
      <c r="C3348" s="79" t="s">
        <v>91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87</v>
      </c>
      <c r="C3349" s="79" t="s">
        <v>99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87</v>
      </c>
      <c r="C3350" s="79" t="s">
        <v>111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87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87</v>
      </c>
      <c r="C3352" s="79" t="s">
        <v>102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87</v>
      </c>
      <c r="C3353" s="79" t="s">
        <v>91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87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87</v>
      </c>
      <c r="C3355" s="79" t="s">
        <v>111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87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87</v>
      </c>
      <c r="C3387" s="79" t="s">
        <v>102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87</v>
      </c>
      <c r="C3388" s="79" t="s">
        <v>91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87</v>
      </c>
      <c r="C3389" s="79" t="s">
        <v>99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87</v>
      </c>
      <c r="C3390" s="79" t="s">
        <v>102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87</v>
      </c>
      <c r="C3392" s="79" t="s">
        <v>99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87</v>
      </c>
      <c r="C3393" s="79" t="s">
        <v>102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87</v>
      </c>
      <c r="C3394" s="79" t="s">
        <v>91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87</v>
      </c>
      <c r="C3395" s="79" t="s">
        <v>99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87</v>
      </c>
      <c r="C3396" s="79" t="s">
        <v>102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87</v>
      </c>
      <c r="C3399" s="79" t="s">
        <v>102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87</v>
      </c>
      <c r="C3400" s="79" t="s">
        <v>91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87</v>
      </c>
      <c r="C3401" s="79" t="s">
        <v>99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87</v>
      </c>
      <c r="C3402" s="79" t="s">
        <v>102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87</v>
      </c>
      <c r="C3405" s="79" t="s">
        <v>102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87</v>
      </c>
      <c r="C3406" s="79" t="s">
        <v>91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87</v>
      </c>
      <c r="C3407" s="79" t="s">
        <v>99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87</v>
      </c>
      <c r="C3408" s="79" t="s">
        <v>102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87</v>
      </c>
      <c r="C3411" s="79" t="s">
        <v>102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87</v>
      </c>
      <c r="C3412" s="79" t="s">
        <v>91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87</v>
      </c>
      <c r="C3413" s="79" t="s">
        <v>99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87</v>
      </c>
      <c r="C3414" s="79" t="s">
        <v>102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87</v>
      </c>
      <c r="C3417" s="79" t="s">
        <v>102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87</v>
      </c>
      <c r="C3418" s="79" t="s">
        <v>91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87</v>
      </c>
      <c r="C3419" s="79" t="s">
        <v>99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87</v>
      </c>
      <c r="C3420" s="79" t="s">
        <v>102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87</v>
      </c>
      <c r="C3423" s="79" t="s">
        <v>102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87</v>
      </c>
      <c r="C3424" s="79" t="s">
        <v>91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87</v>
      </c>
      <c r="C3425" s="79" t="s">
        <v>99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87</v>
      </c>
      <c r="C3426" s="79" t="s">
        <v>102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87</v>
      </c>
      <c r="C3429" s="79" t="s">
        <v>102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87</v>
      </c>
      <c r="C3430" s="79" t="s">
        <v>91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87</v>
      </c>
      <c r="C3431" s="79" t="s">
        <v>99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87</v>
      </c>
      <c r="C3437" s="79" t="s">
        <v>99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87</v>
      </c>
      <c r="C3461" s="79" t="s">
        <v>99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87</v>
      </c>
      <c r="C3462" s="79" t="s">
        <v>91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87</v>
      </c>
      <c r="C3463" s="79" t="s">
        <v>99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87</v>
      </c>
      <c r="C3464" s="79" t="s">
        <v>91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87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87</v>
      </c>
      <c r="C3468" s="79" t="s">
        <v>91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87</v>
      </c>
      <c r="C3469" s="79" t="s">
        <v>99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87</v>
      </c>
      <c r="C3470" s="79" t="s">
        <v>91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87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87</v>
      </c>
      <c r="C3474" s="79" t="s">
        <v>91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87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87</v>
      </c>
      <c r="C3476" s="79" t="s">
        <v>91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87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87</v>
      </c>
      <c r="C3479" s="79" t="s">
        <v>99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87</v>
      </c>
      <c r="C3480" s="79" t="s">
        <v>91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87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87</v>
      </c>
      <c r="C3482" s="79" t="s">
        <v>91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87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87</v>
      </c>
      <c r="C3485" s="79" t="s">
        <v>99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87</v>
      </c>
      <c r="C3486" s="79" t="s">
        <v>91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87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87</v>
      </c>
      <c r="C3488" s="79" t="s">
        <v>91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87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87</v>
      </c>
      <c r="C3492" s="79" t="s">
        <v>91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87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87</v>
      </c>
      <c r="C3494" s="79" t="s">
        <v>91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87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87</v>
      </c>
      <c r="C3498" s="79" t="s">
        <v>91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87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87</v>
      </c>
      <c r="C3500" s="79" t="s">
        <v>91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87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87</v>
      </c>
      <c r="C3504" s="79" t="s">
        <v>91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87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87</v>
      </c>
      <c r="C3506" s="79" t="s">
        <v>91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87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87</v>
      </c>
      <c r="C3510" s="79" t="s">
        <v>91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87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87</v>
      </c>
      <c r="C3512" s="79" t="s">
        <v>91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87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87</v>
      </c>
      <c r="C3516" s="79" t="s">
        <v>91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87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87</v>
      </c>
      <c r="C3518" s="79" t="s">
        <v>91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87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87</v>
      </c>
      <c r="C3522" s="79" t="s">
        <v>91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87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87</v>
      </c>
      <c r="C3524" s="79" t="s">
        <v>91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87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87</v>
      </c>
      <c r="C3528" s="79" t="s">
        <v>91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87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87</v>
      </c>
      <c r="C3530" s="79" t="s">
        <v>91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87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87</v>
      </c>
      <c r="C3534" s="79" t="s">
        <v>91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87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87</v>
      </c>
      <c r="C3536" s="79" t="s">
        <v>91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87</v>
      </c>
      <c r="C3537" s="79" t="s">
        <v>99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87</v>
      </c>
      <c r="C3538" s="79" t="s">
        <v>91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87</v>
      </c>
      <c r="C3539" s="79" t="s">
        <v>99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87</v>
      </c>
      <c r="C3540" s="79" t="s">
        <v>91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87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87</v>
      </c>
      <c r="C3542" s="79" t="s">
        <v>91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87</v>
      </c>
      <c r="C3543" s="79" t="s">
        <v>99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87</v>
      </c>
      <c r="C3544" s="79" t="s">
        <v>91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87</v>
      </c>
      <c r="C3545" s="79" t="s">
        <v>99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87</v>
      </c>
      <c r="C3546" s="79" t="s">
        <v>91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87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87</v>
      </c>
      <c r="C3548" s="79" t="s">
        <v>91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87</v>
      </c>
      <c r="C3549" s="79" t="s">
        <v>99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87</v>
      </c>
      <c r="C3550" s="79" t="s">
        <v>91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87</v>
      </c>
      <c r="C3551" s="79" t="s">
        <v>99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87</v>
      </c>
      <c r="C3552" s="79" t="s">
        <v>91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87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87</v>
      </c>
      <c r="C3554" s="79" t="s">
        <v>91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87</v>
      </c>
      <c r="C3555" s="79" t="s">
        <v>99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87</v>
      </c>
      <c r="C3556" s="79" t="s">
        <v>91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87</v>
      </c>
      <c r="C3557" s="79" t="s">
        <v>99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87</v>
      </c>
      <c r="C3558" s="79" t="s">
        <v>91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87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87</v>
      </c>
      <c r="C3560" s="79" t="s">
        <v>91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87</v>
      </c>
      <c r="C3561" s="79" t="s">
        <v>99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87</v>
      </c>
      <c r="C3562" s="79" t="s">
        <v>91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87</v>
      </c>
      <c r="C3563" s="79" t="s">
        <v>99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87</v>
      </c>
      <c r="C3564" s="79" t="s">
        <v>91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87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87</v>
      </c>
      <c r="C3566" s="79" t="s">
        <v>91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87</v>
      </c>
      <c r="C3567" s="79" t="s">
        <v>99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87</v>
      </c>
      <c r="C3568" s="79" t="s">
        <v>91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87</v>
      </c>
      <c r="C3569" s="79" t="s">
        <v>99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87</v>
      </c>
      <c r="C3570" s="79" t="s">
        <v>91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87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87</v>
      </c>
      <c r="C3572" s="79" t="s">
        <v>91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87</v>
      </c>
      <c r="C3573" s="79" t="s">
        <v>99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87</v>
      </c>
      <c r="C3574" s="79" t="s">
        <v>91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87</v>
      </c>
      <c r="C3575" s="79" t="s">
        <v>99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87</v>
      </c>
      <c r="C3576" s="79" t="s">
        <v>91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87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87</v>
      </c>
      <c r="C3578" s="79" t="s">
        <v>91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87</v>
      </c>
      <c r="C3579" s="79" t="s">
        <v>99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87</v>
      </c>
      <c r="C3580" s="79" t="s">
        <v>91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87</v>
      </c>
      <c r="C3581" s="79" t="s">
        <v>99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87</v>
      </c>
      <c r="C3582" s="79" t="s">
        <v>91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87</v>
      </c>
      <c r="C3583" s="79" t="s">
        <v>99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87</v>
      </c>
      <c r="C3584" s="79" t="s">
        <v>91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87</v>
      </c>
      <c r="C3585" s="79" t="s">
        <v>99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87</v>
      </c>
      <c r="C3586" s="79" t="s">
        <v>91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87</v>
      </c>
      <c r="C3587" s="79" t="s">
        <v>99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87</v>
      </c>
      <c r="C3588" s="79" t="s">
        <v>91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87</v>
      </c>
      <c r="C3589" s="79" t="s">
        <v>99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87</v>
      </c>
      <c r="C3590" s="79" t="s">
        <v>91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87</v>
      </c>
      <c r="C3591" s="79" t="s">
        <v>99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87</v>
      </c>
      <c r="C3592" s="79" t="s">
        <v>91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87</v>
      </c>
      <c r="C3593" s="79" t="s">
        <v>99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87</v>
      </c>
      <c r="C3594" s="79" t="s">
        <v>91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87</v>
      </c>
      <c r="C3595" s="79" t="s">
        <v>99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87</v>
      </c>
      <c r="C3596" s="79" t="s">
        <v>91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87</v>
      </c>
      <c r="C3597" s="79" t="s">
        <v>99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87</v>
      </c>
      <c r="C3598" s="79" t="s">
        <v>91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87</v>
      </c>
      <c r="C3599" s="79" t="s">
        <v>99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87</v>
      </c>
      <c r="C3600" s="79" t="s">
        <v>91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87</v>
      </c>
      <c r="C3601" s="79" t="s">
        <v>99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87</v>
      </c>
      <c r="C3602" s="79" t="s">
        <v>91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87</v>
      </c>
      <c r="C3603" s="79" t="s">
        <v>99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87</v>
      </c>
      <c r="C3604" s="79" t="s">
        <v>91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87</v>
      </c>
      <c r="C3605" s="79" t="s">
        <v>99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87</v>
      </c>
      <c r="C3606" s="79" t="s">
        <v>91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87</v>
      </c>
      <c r="C3607" s="79" t="s">
        <v>99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87</v>
      </c>
      <c r="C3608" s="79" t="s">
        <v>91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87</v>
      </c>
      <c r="C3609" s="79" t="s">
        <v>99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87</v>
      </c>
      <c r="C3610" s="79" t="s">
        <v>91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87</v>
      </c>
      <c r="C3611" s="79" t="s">
        <v>99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87</v>
      </c>
      <c r="C3612" s="79" t="s">
        <v>91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87</v>
      </c>
      <c r="C3613" s="79" t="s">
        <v>99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87</v>
      </c>
      <c r="C3614" s="79" t="s">
        <v>91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87</v>
      </c>
      <c r="C3615" s="79" t="s">
        <v>99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87</v>
      </c>
      <c r="C3616" s="79" t="s">
        <v>91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87</v>
      </c>
      <c r="C3617" s="79" t="s">
        <v>99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87</v>
      </c>
      <c r="C3618" s="79" t="s">
        <v>91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87</v>
      </c>
      <c r="C3619" s="79" t="s">
        <v>99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87</v>
      </c>
      <c r="C3620" s="79" t="s">
        <v>91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87</v>
      </c>
      <c r="C3621" s="79" t="s">
        <v>99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87</v>
      </c>
      <c r="C3622" s="79" t="s">
        <v>91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87</v>
      </c>
      <c r="C3623" s="79" t="s">
        <v>99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87</v>
      </c>
      <c r="C3624" s="79" t="s">
        <v>91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87</v>
      </c>
      <c r="C3625" s="79" t="s">
        <v>99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87</v>
      </c>
      <c r="C3626" s="79" t="s">
        <v>91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87</v>
      </c>
      <c r="C3627" s="79" t="s">
        <v>99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168</v>
      </c>
      <c r="C3628" s="79" t="s">
        <v>181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168</v>
      </c>
      <c r="C3629" s="79" t="s">
        <v>176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168</v>
      </c>
      <c r="C3630" s="79" t="s">
        <v>130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168</v>
      </c>
      <c r="C3631" s="79" t="s">
        <v>137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168</v>
      </c>
      <c r="C3632" s="79" t="s">
        <v>177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168</v>
      </c>
      <c r="C3633" s="79" t="s">
        <v>127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168</v>
      </c>
      <c r="C3634" s="79" t="s">
        <v>182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168</v>
      </c>
      <c r="C3635" s="79" t="s">
        <v>181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168</v>
      </c>
      <c r="C3636" s="79" t="s">
        <v>176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168</v>
      </c>
      <c r="C3637" s="79" t="s">
        <v>130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168</v>
      </c>
      <c r="C3638" s="79" t="s">
        <v>137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168</v>
      </c>
      <c r="C3639" s="79" t="s">
        <v>177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168</v>
      </c>
      <c r="C3640" s="79" t="s">
        <v>127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168</v>
      </c>
      <c r="C3641" s="79" t="s">
        <v>182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168</v>
      </c>
      <c r="C3642" s="79" t="s">
        <v>181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168</v>
      </c>
      <c r="C3643" s="79" t="s">
        <v>176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168</v>
      </c>
      <c r="C3644" s="79" t="s">
        <v>130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168</v>
      </c>
      <c r="C3645" s="79" t="s">
        <v>137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168</v>
      </c>
      <c r="C3646" s="79" t="s">
        <v>177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168</v>
      </c>
      <c r="C3647" s="79" t="s">
        <v>127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168</v>
      </c>
      <c r="C3648" s="79" t="s">
        <v>182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168</v>
      </c>
      <c r="C3649" s="79" t="s">
        <v>181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168</v>
      </c>
      <c r="C3650" s="79" t="s">
        <v>176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168</v>
      </c>
      <c r="C3651" s="79" t="s">
        <v>130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168</v>
      </c>
      <c r="C3652" s="79" t="s">
        <v>137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168</v>
      </c>
      <c r="C3653" s="79" t="s">
        <v>177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168</v>
      </c>
      <c r="C3654" s="79" t="s">
        <v>127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168</v>
      </c>
      <c r="C3655" s="79" t="s">
        <v>182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168</v>
      </c>
      <c r="C3656" s="79" t="s">
        <v>181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168</v>
      </c>
      <c r="C3657" s="79" t="s">
        <v>176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168</v>
      </c>
      <c r="C3658" s="79" t="s">
        <v>130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168</v>
      </c>
      <c r="C3659" s="79" t="s">
        <v>137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168</v>
      </c>
      <c r="C3660" s="79" t="s">
        <v>177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168</v>
      </c>
      <c r="C3661" s="79" t="s">
        <v>127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168</v>
      </c>
      <c r="C3662" s="79" t="s">
        <v>182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168</v>
      </c>
      <c r="C3663" s="79" t="s">
        <v>181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168</v>
      </c>
      <c r="C3664" s="79" t="s">
        <v>176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168</v>
      </c>
      <c r="C3665" s="79" t="s">
        <v>130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168</v>
      </c>
      <c r="C3666" s="79" t="s">
        <v>137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168</v>
      </c>
      <c r="C3667" s="79" t="s">
        <v>177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168</v>
      </c>
      <c r="C3668" s="79" t="s">
        <v>127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168</v>
      </c>
      <c r="C3669" s="79" t="s">
        <v>182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168</v>
      </c>
      <c r="C3670" s="79" t="s">
        <v>181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168</v>
      </c>
      <c r="C3671" s="79" t="s">
        <v>176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168</v>
      </c>
      <c r="C3672" s="79" t="s">
        <v>130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168</v>
      </c>
      <c r="C3673" s="79" t="s">
        <v>137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168</v>
      </c>
      <c r="C3674" s="79" t="s">
        <v>177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168</v>
      </c>
      <c r="C3675" s="79" t="s">
        <v>127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168</v>
      </c>
      <c r="C3676" s="79" t="s">
        <v>182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156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156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156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156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156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156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156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156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156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156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156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156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83</v>
      </c>
      <c r="C3689" s="79" t="s">
        <v>72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1IF-ELPO/SJ</v>
      </c>
    </row>
    <row r="3690" spans="1:8">
      <c r="A3690" s="80">
        <v>37165</v>
      </c>
      <c r="B3690" s="79" t="s">
        <v>83</v>
      </c>
      <c r="C3690" s="79" t="s">
        <v>75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1NGI-SOBDR-PG&amp;E</v>
      </c>
    </row>
    <row r="3691" spans="1:8">
      <c r="A3691" s="80">
        <v>37165</v>
      </c>
      <c r="B3691" s="79" t="s">
        <v>83</v>
      </c>
      <c r="C3691" s="79" t="s">
        <v>46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1NGI-SOCAL</v>
      </c>
    </row>
    <row r="3692" spans="1:8">
      <c r="A3692" s="80">
        <v>37196</v>
      </c>
      <c r="B3692" s="79" t="s">
        <v>83</v>
      </c>
      <c r="C3692" s="79" t="s">
        <v>92</v>
      </c>
      <c r="D3692" s="85">
        <v>1349233.9168</v>
      </c>
      <c r="E3692" s="85">
        <v>-134923.39168</v>
      </c>
      <c r="F3692" s="210">
        <f t="shared" si="171"/>
        <v>2</v>
      </c>
      <c r="G3692" s="79" t="str">
        <f t="shared" si="172"/>
        <v>D</v>
      </c>
      <c r="H3692" s="79" t="str">
        <f t="shared" si="173"/>
        <v>2IF-ELPO/PERMIAN</v>
      </c>
    </row>
    <row r="3693" spans="1:8">
      <c r="A3693" s="80">
        <v>37196</v>
      </c>
      <c r="B3693" s="79" t="s">
        <v>83</v>
      </c>
      <c r="C3693" s="79" t="s">
        <v>72</v>
      </c>
      <c r="D3693" s="85">
        <v>4647361.2691000002</v>
      </c>
      <c r="E3693" s="85">
        <v>-464736.12690999999</v>
      </c>
      <c r="F3693" s="210">
        <f t="shared" si="171"/>
        <v>2</v>
      </c>
      <c r="G3693" s="79" t="str">
        <f t="shared" si="172"/>
        <v>D</v>
      </c>
      <c r="H3693" s="79" t="str">
        <f t="shared" si="173"/>
        <v>2IF-ELPO/SJ</v>
      </c>
    </row>
    <row r="3694" spans="1:8">
      <c r="A3694" s="80">
        <v>37196</v>
      </c>
      <c r="B3694" s="79" t="s">
        <v>83</v>
      </c>
      <c r="C3694" s="79" t="s">
        <v>95</v>
      </c>
      <c r="D3694" s="85">
        <v>-1349233.9164</v>
      </c>
      <c r="E3694" s="85">
        <v>134923.39163999999</v>
      </c>
      <c r="F3694" s="210">
        <f t="shared" si="171"/>
        <v>2</v>
      </c>
      <c r="G3694" s="79" t="str">
        <f t="shared" si="172"/>
        <v>D</v>
      </c>
      <c r="H3694" s="79" t="str">
        <f t="shared" si="173"/>
        <v>2IF-NTHWST/CANBR</v>
      </c>
    </row>
    <row r="3695" spans="1:8">
      <c r="A3695" s="80">
        <v>37196</v>
      </c>
      <c r="B3695" s="79" t="s">
        <v>83</v>
      </c>
      <c r="C3695" s="79" t="s">
        <v>68</v>
      </c>
      <c r="D3695" s="85">
        <v>-1649063.6758000001</v>
      </c>
      <c r="E3695" s="85">
        <v>16490.636758000001</v>
      </c>
      <c r="F3695" s="210">
        <f t="shared" si="171"/>
        <v>2</v>
      </c>
      <c r="G3695" s="79" t="str">
        <f t="shared" si="172"/>
        <v>D</v>
      </c>
      <c r="H3695" s="79" t="str">
        <f t="shared" si="173"/>
        <v>2NGI-MALIN</v>
      </c>
    </row>
    <row r="3696" spans="1:8">
      <c r="A3696" s="80">
        <v>37196</v>
      </c>
      <c r="B3696" s="79" t="s">
        <v>83</v>
      </c>
      <c r="C3696" s="79" t="s">
        <v>74</v>
      </c>
      <c r="D3696" s="85">
        <v>-5172063.3465999998</v>
      </c>
      <c r="E3696" s="85">
        <v>0</v>
      </c>
      <c r="F3696" s="210">
        <f t="shared" si="171"/>
        <v>2</v>
      </c>
      <c r="G3696" s="79" t="str">
        <f t="shared" si="172"/>
        <v>D</v>
      </c>
      <c r="H3696" s="79" t="str">
        <f t="shared" si="173"/>
        <v>2NGI-PGE/CG</v>
      </c>
    </row>
    <row r="3697" spans="1:8">
      <c r="A3697" s="80">
        <v>37196</v>
      </c>
      <c r="B3697" s="79" t="s">
        <v>83</v>
      </c>
      <c r="C3697" s="79" t="s">
        <v>75</v>
      </c>
      <c r="D3697" s="85">
        <v>0</v>
      </c>
      <c r="E3697" s="85">
        <v>0</v>
      </c>
      <c r="F3697" s="210">
        <f t="shared" si="171"/>
        <v>2</v>
      </c>
      <c r="G3697" s="79" t="str">
        <f t="shared" si="172"/>
        <v>D</v>
      </c>
      <c r="H3697" s="79" t="str">
        <f t="shared" si="173"/>
        <v>2NGI-SOBDR-PG&amp;E</v>
      </c>
    </row>
    <row r="3698" spans="1:8">
      <c r="A3698" s="80">
        <v>37196</v>
      </c>
      <c r="B3698" s="79" t="s">
        <v>83</v>
      </c>
      <c r="C3698" s="79" t="s">
        <v>46</v>
      </c>
      <c r="D3698" s="85">
        <v>-749574.3983</v>
      </c>
      <c r="E3698" s="85">
        <v>74957.439830000003</v>
      </c>
      <c r="F3698" s="210">
        <f t="shared" si="171"/>
        <v>2</v>
      </c>
      <c r="G3698" s="79" t="str">
        <f t="shared" si="172"/>
        <v>D</v>
      </c>
      <c r="H3698" s="79" t="str">
        <f t="shared" si="173"/>
        <v>2NGI-SOCAL</v>
      </c>
    </row>
    <row r="3699" spans="1:8">
      <c r="A3699" s="80">
        <v>37226</v>
      </c>
      <c r="B3699" s="79" t="s">
        <v>83</v>
      </c>
      <c r="C3699" s="79" t="s">
        <v>92</v>
      </c>
      <c r="D3699" s="85">
        <v>1236860.3019000001</v>
      </c>
      <c r="E3699" s="85">
        <v>-123686.03019</v>
      </c>
      <c r="F3699" s="210">
        <f t="shared" si="171"/>
        <v>3</v>
      </c>
      <c r="G3699" s="79" t="str">
        <f t="shared" si="172"/>
        <v>D</v>
      </c>
      <c r="H3699" s="79" t="str">
        <f t="shared" si="173"/>
        <v>3IF-ELPO/PERMIAN</v>
      </c>
    </row>
    <row r="3700" spans="1:8">
      <c r="A3700" s="80">
        <v>37226</v>
      </c>
      <c r="B3700" s="79" t="s">
        <v>83</v>
      </c>
      <c r="C3700" s="79" t="s">
        <v>72</v>
      </c>
      <c r="D3700" s="85">
        <v>4792833.6703000003</v>
      </c>
      <c r="E3700" s="85">
        <v>-479283.36703000002</v>
      </c>
      <c r="F3700" s="210">
        <f t="shared" si="171"/>
        <v>3</v>
      </c>
      <c r="G3700" s="79" t="str">
        <f t="shared" si="172"/>
        <v>D</v>
      </c>
      <c r="H3700" s="79" t="str">
        <f t="shared" si="173"/>
        <v>3IF-ELPO/SJ</v>
      </c>
    </row>
    <row r="3701" spans="1:8">
      <c r="A3701" s="80">
        <v>37226</v>
      </c>
      <c r="B3701" s="79" t="s">
        <v>83</v>
      </c>
      <c r="C3701" s="79" t="s">
        <v>95</v>
      </c>
      <c r="D3701" s="85">
        <v>-1391467.8402</v>
      </c>
      <c r="E3701" s="85">
        <v>139146.78401999999</v>
      </c>
      <c r="F3701" s="210">
        <f t="shared" si="171"/>
        <v>3</v>
      </c>
      <c r="G3701" s="79" t="str">
        <f t="shared" si="172"/>
        <v>D</v>
      </c>
      <c r="H3701" s="79" t="str">
        <f t="shared" si="173"/>
        <v>3IF-NTHWST/CANBR</v>
      </c>
    </row>
    <row r="3702" spans="1:8">
      <c r="A3702" s="80">
        <v>37226</v>
      </c>
      <c r="B3702" s="79" t="s">
        <v>83</v>
      </c>
      <c r="C3702" s="79" t="s">
        <v>68</v>
      </c>
      <c r="D3702" s="85">
        <v>-1700682.9157</v>
      </c>
      <c r="E3702" s="85">
        <v>17006.829157</v>
      </c>
      <c r="F3702" s="210">
        <f t="shared" si="171"/>
        <v>3</v>
      </c>
      <c r="G3702" s="79" t="str">
        <f t="shared" si="172"/>
        <v>D</v>
      </c>
      <c r="H3702" s="79" t="str">
        <f t="shared" si="173"/>
        <v>3NGI-MALIN</v>
      </c>
    </row>
    <row r="3703" spans="1:8">
      <c r="A3703" s="80">
        <v>37226</v>
      </c>
      <c r="B3703" s="79" t="s">
        <v>83</v>
      </c>
      <c r="C3703" s="79" t="s">
        <v>74</v>
      </c>
      <c r="D3703" s="85">
        <v>-5333960.0537999999</v>
      </c>
      <c r="E3703" s="85">
        <v>0</v>
      </c>
      <c r="F3703" s="210">
        <f t="shared" si="171"/>
        <v>3</v>
      </c>
      <c r="G3703" s="79" t="str">
        <f t="shared" si="172"/>
        <v>D</v>
      </c>
      <c r="H3703" s="79" t="str">
        <f t="shared" si="173"/>
        <v>3NGI-PGE/CG</v>
      </c>
    </row>
    <row r="3704" spans="1:8">
      <c r="A3704" s="80">
        <v>37226</v>
      </c>
      <c r="B3704" s="79" t="s">
        <v>83</v>
      </c>
      <c r="C3704" s="79" t="s">
        <v>75</v>
      </c>
      <c r="D3704" s="85">
        <v>0</v>
      </c>
      <c r="E3704" s="85">
        <v>0</v>
      </c>
      <c r="F3704" s="210">
        <f t="shared" si="171"/>
        <v>3</v>
      </c>
      <c r="G3704" s="79" t="str">
        <f t="shared" si="172"/>
        <v>D</v>
      </c>
      <c r="H3704" s="79" t="str">
        <f t="shared" si="173"/>
        <v>3NGI-SOBDR-PG&amp;E</v>
      </c>
    </row>
    <row r="3705" spans="1:8">
      <c r="A3705" s="80">
        <v>37226</v>
      </c>
      <c r="B3705" s="79" t="s">
        <v>83</v>
      </c>
      <c r="C3705" s="79" t="s">
        <v>46</v>
      </c>
      <c r="D3705" s="85">
        <v>-773037.6888</v>
      </c>
      <c r="E3705" s="85">
        <v>77303.768880000003</v>
      </c>
      <c r="F3705" s="210">
        <f t="shared" si="171"/>
        <v>3</v>
      </c>
      <c r="G3705" s="79" t="str">
        <f t="shared" si="172"/>
        <v>D</v>
      </c>
      <c r="H3705" s="79" t="str">
        <f t="shared" si="173"/>
        <v>3NGI-SOCAL</v>
      </c>
    </row>
    <row r="3706" spans="1:8">
      <c r="A3706" s="80">
        <v>37257</v>
      </c>
      <c r="B3706" s="79" t="s">
        <v>83</v>
      </c>
      <c r="C3706" s="79" t="s">
        <v>92</v>
      </c>
      <c r="D3706" s="85">
        <v>1234447.2328000001</v>
      </c>
      <c r="E3706" s="85">
        <v>-123444.72328000001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37257</v>
      </c>
      <c r="B3707" s="79" t="s">
        <v>83</v>
      </c>
      <c r="C3707" s="79" t="s">
        <v>72</v>
      </c>
      <c r="D3707" s="85">
        <v>4783483.0270999996</v>
      </c>
      <c r="E3707" s="85">
        <v>-478348.30271000002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37257</v>
      </c>
      <c r="B3708" s="79" t="s">
        <v>83</v>
      </c>
      <c r="C3708" s="79" t="s">
        <v>95</v>
      </c>
      <c r="D3708" s="85">
        <v>-1388753.1369</v>
      </c>
      <c r="E3708" s="85">
        <v>138875.31369000001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3IF-NTHWST/CANBR</v>
      </c>
    </row>
    <row r="3709" spans="1:8">
      <c r="A3709" s="80">
        <v>37257</v>
      </c>
      <c r="B3709" s="79" t="s">
        <v>83</v>
      </c>
      <c r="C3709" s="79" t="s">
        <v>68</v>
      </c>
      <c r="D3709" s="85">
        <v>-1697364.9450000001</v>
      </c>
      <c r="E3709" s="85">
        <v>16973.649450000001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3NGI-MALIN</v>
      </c>
    </row>
    <row r="3710" spans="1:8">
      <c r="A3710" s="80">
        <v>37257</v>
      </c>
      <c r="B3710" s="79" t="s">
        <v>83</v>
      </c>
      <c r="C3710" s="79" t="s">
        <v>74</v>
      </c>
      <c r="D3710" s="85">
        <v>-5323553.6913999999</v>
      </c>
      <c r="E3710" s="85">
        <v>0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3NGI-PGE/CG</v>
      </c>
    </row>
    <row r="3711" spans="1:8">
      <c r="A3711" s="80">
        <v>37257</v>
      </c>
      <c r="B3711" s="79" t="s">
        <v>83</v>
      </c>
      <c r="C3711" s="79" t="s">
        <v>75</v>
      </c>
      <c r="D3711" s="85">
        <v>-1E-4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3NGI-SOBDR-PG&amp;E</v>
      </c>
    </row>
    <row r="3712" spans="1:8">
      <c r="A3712" s="80">
        <v>37257</v>
      </c>
      <c r="B3712" s="79" t="s">
        <v>83</v>
      </c>
      <c r="C3712" s="79" t="s">
        <v>46</v>
      </c>
      <c r="D3712" s="85">
        <v>-462917.71230000001</v>
      </c>
      <c r="E3712" s="85">
        <v>46291.771229999998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37288</v>
      </c>
      <c r="B3713" s="79" t="s">
        <v>83</v>
      </c>
      <c r="C3713" s="79" t="s">
        <v>92</v>
      </c>
      <c r="D3713" s="85">
        <v>1112799.5595</v>
      </c>
      <c r="E3713" s="85">
        <v>-111279.95595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37288</v>
      </c>
      <c r="B3714" s="79" t="s">
        <v>83</v>
      </c>
      <c r="C3714" s="79" t="s">
        <v>72</v>
      </c>
      <c r="D3714" s="85">
        <v>4312098.2933</v>
      </c>
      <c r="E3714" s="85">
        <v>-431209.82932999998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37288</v>
      </c>
      <c r="B3715" s="79" t="s">
        <v>83</v>
      </c>
      <c r="C3715" s="79" t="s">
        <v>95</v>
      </c>
      <c r="D3715" s="85">
        <v>-1251899.5041</v>
      </c>
      <c r="E3715" s="85">
        <v>125189.95041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3IF-NTHWST/CANBR</v>
      </c>
    </row>
    <row r="3716" spans="1:8">
      <c r="A3716" s="80">
        <v>37288</v>
      </c>
      <c r="B3716" s="79" t="s">
        <v>83</v>
      </c>
      <c r="C3716" s="79" t="s">
        <v>68</v>
      </c>
      <c r="D3716" s="85">
        <v>-1530099.3940000001</v>
      </c>
      <c r="E3716" s="85">
        <v>15300.99394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3NGI-MALIN</v>
      </c>
    </row>
    <row r="3717" spans="1:8">
      <c r="A3717" s="80">
        <v>37288</v>
      </c>
      <c r="B3717" s="79" t="s">
        <v>83</v>
      </c>
      <c r="C3717" s="79" t="s">
        <v>74</v>
      </c>
      <c r="D3717" s="85">
        <v>-4798948.0992999999</v>
      </c>
      <c r="E3717" s="85">
        <v>0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3NGI-PGE/CG</v>
      </c>
    </row>
    <row r="3718" spans="1:8">
      <c r="A3718" s="80">
        <v>37288</v>
      </c>
      <c r="B3718" s="79" t="s">
        <v>83</v>
      </c>
      <c r="C3718" s="79" t="s">
        <v>75</v>
      </c>
      <c r="D3718" s="85">
        <v>1E-4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3NGI-SOBDR-PG&amp;E</v>
      </c>
    </row>
    <row r="3719" spans="1:8">
      <c r="A3719" s="80">
        <v>37288</v>
      </c>
      <c r="B3719" s="79" t="s">
        <v>83</v>
      </c>
      <c r="C3719" s="79" t="s">
        <v>46</v>
      </c>
      <c r="D3719" s="85">
        <v>-417299.83470000001</v>
      </c>
      <c r="E3719" s="85">
        <v>41729.983469999999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37316</v>
      </c>
      <c r="B3720" s="79" t="s">
        <v>83</v>
      </c>
      <c r="C3720" s="79" t="s">
        <v>92</v>
      </c>
      <c r="D3720" s="85">
        <v>1229977.8144</v>
      </c>
      <c r="E3720" s="85">
        <v>-122997.78144000001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37316</v>
      </c>
      <c r="B3721" s="79" t="s">
        <v>83</v>
      </c>
      <c r="C3721" s="79" t="s">
        <v>72</v>
      </c>
      <c r="D3721" s="85">
        <v>4766164.0307999998</v>
      </c>
      <c r="E3721" s="85">
        <v>-476616.40308000002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37316</v>
      </c>
      <c r="B3722" s="79" t="s">
        <v>83</v>
      </c>
      <c r="C3722" s="79" t="s">
        <v>95</v>
      </c>
      <c r="D3722" s="85">
        <v>-1383725.0412000001</v>
      </c>
      <c r="E3722" s="85">
        <v>138372.50412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3IF-NTHWST/CANBR</v>
      </c>
    </row>
    <row r="3723" spans="1:8">
      <c r="A3723" s="80">
        <v>37316</v>
      </c>
      <c r="B3723" s="79" t="s">
        <v>83</v>
      </c>
      <c r="C3723" s="79" t="s">
        <v>68</v>
      </c>
      <c r="D3723" s="85">
        <v>-1691219.4948</v>
      </c>
      <c r="E3723" s="85">
        <v>16912.194948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3NGI-MALIN</v>
      </c>
    </row>
    <row r="3724" spans="1:8">
      <c r="A3724" s="80">
        <v>37316</v>
      </c>
      <c r="B3724" s="79" t="s">
        <v>83</v>
      </c>
      <c r="C3724" s="79" t="s">
        <v>74</v>
      </c>
      <c r="D3724" s="85">
        <v>-5304279.3245000001</v>
      </c>
      <c r="E3724" s="85">
        <v>0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3NGI-PGE/CG</v>
      </c>
    </row>
    <row r="3725" spans="1:8">
      <c r="A3725" s="80">
        <v>37316</v>
      </c>
      <c r="B3725" s="79" t="s">
        <v>83</v>
      </c>
      <c r="C3725" s="79" t="s">
        <v>75</v>
      </c>
      <c r="D3725" s="85">
        <v>0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3NGI-SOBDR-PG&amp;E</v>
      </c>
    </row>
    <row r="3726" spans="1:8">
      <c r="A3726" s="80">
        <v>37316</v>
      </c>
      <c r="B3726" s="79" t="s">
        <v>83</v>
      </c>
      <c r="C3726" s="79" t="s">
        <v>46</v>
      </c>
      <c r="D3726" s="85">
        <v>-461241.68040000001</v>
      </c>
      <c r="E3726" s="85">
        <v>46124.168039999997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37347</v>
      </c>
      <c r="B3727" s="79" t="s">
        <v>83</v>
      </c>
      <c r="C3727" s="79" t="s">
        <v>92</v>
      </c>
      <c r="D3727" s="85">
        <v>-1086982.3659000001</v>
      </c>
      <c r="E3727" s="85">
        <v>108698.23659</v>
      </c>
      <c r="F3727" s="210">
        <f t="shared" si="174"/>
        <v>4</v>
      </c>
      <c r="G3727" s="79" t="str">
        <f t="shared" si="175"/>
        <v>D</v>
      </c>
      <c r="H3727" s="79" t="str">
        <f t="shared" si="176"/>
        <v>4IF-ELPO/PERMIAN</v>
      </c>
    </row>
    <row r="3728" spans="1:8">
      <c r="A3728" s="80">
        <v>37347</v>
      </c>
      <c r="B3728" s="79" t="s">
        <v>83</v>
      </c>
      <c r="C3728" s="79" t="s">
        <v>72</v>
      </c>
      <c r="D3728" s="85">
        <v>-2439103.5599000002</v>
      </c>
      <c r="E3728" s="85">
        <v>243910.35599000001</v>
      </c>
      <c r="F3728" s="210">
        <f t="shared" si="174"/>
        <v>4</v>
      </c>
      <c r="G3728" s="79" t="str">
        <f t="shared" si="175"/>
        <v>D</v>
      </c>
      <c r="H3728" s="79" t="str">
        <f t="shared" si="176"/>
        <v>4IF-ELPO/SJ</v>
      </c>
    </row>
    <row r="3729" spans="1:8">
      <c r="A3729" s="80">
        <v>37347</v>
      </c>
      <c r="B3729" s="79" t="s">
        <v>83</v>
      </c>
      <c r="C3729" s="79" t="s">
        <v>68</v>
      </c>
      <c r="D3729" s="85">
        <v>-4307118.6160000004</v>
      </c>
      <c r="E3729" s="85">
        <v>43071.186159999997</v>
      </c>
      <c r="F3729" s="210">
        <f t="shared" si="174"/>
        <v>4</v>
      </c>
      <c r="G3729" s="79" t="str">
        <f t="shared" si="175"/>
        <v>D</v>
      </c>
      <c r="H3729" s="79" t="str">
        <f t="shared" si="176"/>
        <v>4NGI-MALIN</v>
      </c>
    </row>
    <row r="3730" spans="1:8">
      <c r="A3730" s="80">
        <v>37347</v>
      </c>
      <c r="B3730" s="79" t="s">
        <v>83</v>
      </c>
      <c r="C3730" s="79" t="s">
        <v>74</v>
      </c>
      <c r="D3730" s="85">
        <v>-3027626.2743000002</v>
      </c>
      <c r="E3730" s="85">
        <v>0</v>
      </c>
      <c r="F3730" s="210">
        <f t="shared" si="174"/>
        <v>4</v>
      </c>
      <c r="G3730" s="79" t="str">
        <f t="shared" si="175"/>
        <v>D</v>
      </c>
      <c r="H3730" s="79" t="str">
        <f t="shared" si="176"/>
        <v>4NGI-PGE/CG</v>
      </c>
    </row>
    <row r="3731" spans="1:8">
      <c r="A3731" s="80">
        <v>37347</v>
      </c>
      <c r="B3731" s="79" t="s">
        <v>83</v>
      </c>
      <c r="C3731" s="79" t="s">
        <v>75</v>
      </c>
      <c r="D3731" s="85">
        <v>6749680.5042000003</v>
      </c>
      <c r="E3731" s="85">
        <v>0</v>
      </c>
      <c r="F3731" s="210">
        <f t="shared" si="174"/>
        <v>4</v>
      </c>
      <c r="G3731" s="79" t="str">
        <f t="shared" si="175"/>
        <v>D</v>
      </c>
      <c r="H3731" s="79" t="str">
        <f t="shared" si="176"/>
        <v>4NGI-SOBDR-PG&amp;E</v>
      </c>
    </row>
    <row r="3732" spans="1:8">
      <c r="A3732" s="80">
        <v>37347</v>
      </c>
      <c r="B3732" s="79" t="s">
        <v>83</v>
      </c>
      <c r="C3732" s="79" t="s">
        <v>46</v>
      </c>
      <c r="D3732" s="85">
        <v>-1639950.5364999999</v>
      </c>
      <c r="E3732" s="85">
        <v>163995.05364999999</v>
      </c>
      <c r="F3732" s="210">
        <f t="shared" si="174"/>
        <v>4</v>
      </c>
      <c r="G3732" s="79" t="str">
        <f t="shared" si="175"/>
        <v>D</v>
      </c>
      <c r="H3732" s="79" t="str">
        <f t="shared" si="176"/>
        <v>4NGI-SOCAL</v>
      </c>
    </row>
    <row r="3733" spans="1:8">
      <c r="A3733" s="80">
        <v>37377</v>
      </c>
      <c r="B3733" s="79" t="s">
        <v>83</v>
      </c>
      <c r="C3733" s="79" t="s">
        <v>92</v>
      </c>
      <c r="D3733" s="85">
        <v>-1121082.6421999999</v>
      </c>
      <c r="E3733" s="85">
        <v>112108.26422</v>
      </c>
      <c r="F3733" s="210">
        <f t="shared" si="174"/>
        <v>4</v>
      </c>
      <c r="G3733" s="79" t="str">
        <f t="shared" si="175"/>
        <v>D</v>
      </c>
      <c r="H3733" s="79" t="str">
        <f t="shared" si="176"/>
        <v>4IF-ELPO/PERMIAN</v>
      </c>
    </row>
    <row r="3734" spans="1:8">
      <c r="A3734" s="80">
        <v>37377</v>
      </c>
      <c r="B3734" s="79" t="s">
        <v>83</v>
      </c>
      <c r="C3734" s="79" t="s">
        <v>72</v>
      </c>
      <c r="D3734" s="85">
        <v>-2443388.3133</v>
      </c>
      <c r="E3734" s="85">
        <v>244338.83132999999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4IF-ELPO/SJ</v>
      </c>
    </row>
    <row r="3735" spans="1:8">
      <c r="A3735" s="80">
        <v>37377</v>
      </c>
      <c r="B3735" s="79" t="s">
        <v>83</v>
      </c>
      <c r="C3735" s="79" t="s">
        <v>68</v>
      </c>
      <c r="D3735" s="85">
        <v>-4442239.4263000004</v>
      </c>
      <c r="E3735" s="85">
        <v>44422.394263000002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4NGI-MALIN</v>
      </c>
    </row>
    <row r="3736" spans="1:8">
      <c r="A3736" s="80">
        <v>37377</v>
      </c>
      <c r="B3736" s="79" t="s">
        <v>83</v>
      </c>
      <c r="C3736" s="79" t="s">
        <v>74</v>
      </c>
      <c r="D3736" s="85">
        <v>-3007229.2148000002</v>
      </c>
      <c r="E3736" s="85">
        <v>0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4NGI-PGE/CG</v>
      </c>
    </row>
    <row r="3737" spans="1:8">
      <c r="A3737" s="80">
        <v>37377</v>
      </c>
      <c r="B3737" s="79" t="s">
        <v>83</v>
      </c>
      <c r="C3737" s="79" t="s">
        <v>75</v>
      </c>
      <c r="D3737" s="85">
        <v>6961428.1666000001</v>
      </c>
      <c r="E3737" s="85">
        <v>0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4NGI-SOBDR-PG&amp;E</v>
      </c>
    </row>
    <row r="3738" spans="1:8">
      <c r="A3738" s="80">
        <v>37377</v>
      </c>
      <c r="B3738" s="79" t="s">
        <v>83</v>
      </c>
      <c r="C3738" s="79" t="s">
        <v>46</v>
      </c>
      <c r="D3738" s="85">
        <v>-924615.79429999995</v>
      </c>
      <c r="E3738" s="85">
        <v>92461.579429999998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4NGI-SOCAL</v>
      </c>
    </row>
    <row r="3739" spans="1:8">
      <c r="A3739" s="80">
        <v>37408</v>
      </c>
      <c r="B3739" s="79" t="s">
        <v>83</v>
      </c>
      <c r="C3739" s="79" t="s">
        <v>92</v>
      </c>
      <c r="D3739" s="85">
        <v>-1082783.7829</v>
      </c>
      <c r="E3739" s="85">
        <v>108278.37828999999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4IF-ELPO/PERMIAN</v>
      </c>
    </row>
    <row r="3740" spans="1:8">
      <c r="A3740" s="80">
        <v>37408</v>
      </c>
      <c r="B3740" s="79" t="s">
        <v>83</v>
      </c>
      <c r="C3740" s="79" t="s">
        <v>72</v>
      </c>
      <c r="D3740" s="85">
        <v>-2344037.3317999998</v>
      </c>
      <c r="E3740" s="85">
        <v>234403.73318000001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4IF-ELPO/SJ</v>
      </c>
    </row>
    <row r="3741" spans="1:8">
      <c r="A3741" s="80">
        <v>37408</v>
      </c>
      <c r="B3741" s="79" t="s">
        <v>83</v>
      </c>
      <c r="C3741" s="79" t="s">
        <v>68</v>
      </c>
      <c r="D3741" s="85">
        <v>-4290481.9188000001</v>
      </c>
      <c r="E3741" s="85">
        <v>42904.819188000001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4NGI-MALIN</v>
      </c>
    </row>
    <row r="3742" spans="1:8">
      <c r="A3742" s="80">
        <v>37408</v>
      </c>
      <c r="B3742" s="79" t="s">
        <v>83</v>
      </c>
      <c r="C3742" s="79" t="s">
        <v>74</v>
      </c>
      <c r="D3742" s="85">
        <v>-2963167.3944999999</v>
      </c>
      <c r="E3742" s="85">
        <v>0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4NGI-PGE/CG</v>
      </c>
    </row>
    <row r="3743" spans="1:8">
      <c r="A3743" s="80">
        <v>37408</v>
      </c>
      <c r="B3743" s="79" t="s">
        <v>83</v>
      </c>
      <c r="C3743" s="79" t="s">
        <v>75</v>
      </c>
      <c r="D3743" s="85">
        <v>6723609.1552999998</v>
      </c>
      <c r="E3743" s="85">
        <v>0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4NGI-SOBDR-PG&amp;E</v>
      </c>
    </row>
    <row r="3744" spans="1:8">
      <c r="A3744" s="80">
        <v>37408</v>
      </c>
      <c r="B3744" s="79" t="s">
        <v>83</v>
      </c>
      <c r="C3744" s="79" t="s">
        <v>46</v>
      </c>
      <c r="D3744" s="85">
        <v>-892602.30079999997</v>
      </c>
      <c r="E3744" s="85">
        <v>89260.230079999994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4NGI-SOCAL</v>
      </c>
    </row>
    <row r="3745" spans="1:8">
      <c r="A3745" s="80">
        <v>37438</v>
      </c>
      <c r="B3745" s="79" t="s">
        <v>83</v>
      </c>
      <c r="C3745" s="79" t="s">
        <v>92</v>
      </c>
      <c r="D3745" s="85">
        <v>-965302.0577</v>
      </c>
      <c r="E3745" s="85">
        <v>96530.20577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4IF-ELPO/PERMIAN</v>
      </c>
    </row>
    <row r="3746" spans="1:8">
      <c r="A3746" s="80">
        <v>37438</v>
      </c>
      <c r="B3746" s="79" t="s">
        <v>83</v>
      </c>
      <c r="C3746" s="79" t="s">
        <v>72</v>
      </c>
      <c r="D3746" s="85">
        <v>-2252595.2324999999</v>
      </c>
      <c r="E3746" s="85">
        <v>225259.52325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4IF-ELPO/SJ</v>
      </c>
    </row>
    <row r="3747" spans="1:8">
      <c r="A3747" s="80">
        <v>37438</v>
      </c>
      <c r="B3747" s="79" t="s">
        <v>83</v>
      </c>
      <c r="C3747" s="79" t="s">
        <v>68</v>
      </c>
      <c r="D3747" s="85">
        <v>-3967028.1979</v>
      </c>
      <c r="E3747" s="85">
        <v>39670.281978999999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4NGI-MALIN</v>
      </c>
    </row>
    <row r="3748" spans="1:8">
      <c r="A3748" s="80">
        <v>37438</v>
      </c>
      <c r="B3748" s="79" t="s">
        <v>83</v>
      </c>
      <c r="C3748" s="79" t="s">
        <v>74</v>
      </c>
      <c r="D3748" s="85">
        <v>-3008311.5882000001</v>
      </c>
      <c r="E3748" s="85">
        <v>0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4NGI-PGE/CG</v>
      </c>
    </row>
    <row r="3749" spans="1:8">
      <c r="A3749" s="80">
        <v>37438</v>
      </c>
      <c r="B3749" s="79" t="s">
        <v>83</v>
      </c>
      <c r="C3749" s="79" t="s">
        <v>75</v>
      </c>
      <c r="D3749" s="85">
        <v>6641759.0477</v>
      </c>
      <c r="E3749" s="85">
        <v>0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4NGI-SOBDR-PG&amp;E</v>
      </c>
    </row>
    <row r="3750" spans="1:8">
      <c r="A3750" s="80">
        <v>37438</v>
      </c>
      <c r="B3750" s="79" t="s">
        <v>83</v>
      </c>
      <c r="C3750" s="79" t="s">
        <v>46</v>
      </c>
      <c r="D3750" s="85">
        <v>-1034706.4235</v>
      </c>
      <c r="E3750" s="85">
        <v>103470.64234999999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4NGI-SOCAL</v>
      </c>
    </row>
    <row r="3751" spans="1:8">
      <c r="A3751" s="80">
        <v>37469</v>
      </c>
      <c r="B3751" s="79" t="s">
        <v>83</v>
      </c>
      <c r="C3751" s="79" t="s">
        <v>92</v>
      </c>
      <c r="D3751" s="85">
        <v>-963186.88729999994</v>
      </c>
      <c r="E3751" s="85">
        <v>0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4IF-ELPO/PERMIAN</v>
      </c>
    </row>
    <row r="3752" spans="1:8">
      <c r="A3752" s="80">
        <v>37469</v>
      </c>
      <c r="B3752" s="79" t="s">
        <v>83</v>
      </c>
      <c r="C3752" s="79" t="s">
        <v>72</v>
      </c>
      <c r="D3752" s="85">
        <v>-2237454.8895999999</v>
      </c>
      <c r="E3752" s="85">
        <v>0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4IF-ELPO/SJ</v>
      </c>
    </row>
    <row r="3753" spans="1:8">
      <c r="A3753" s="80">
        <v>37469</v>
      </c>
      <c r="B3753" s="79" t="s">
        <v>83</v>
      </c>
      <c r="C3753" s="79" t="s">
        <v>68</v>
      </c>
      <c r="D3753" s="85">
        <v>-3958335.6392000001</v>
      </c>
      <c r="E3753" s="85">
        <v>39583.356392000002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4NGI-MALIN</v>
      </c>
    </row>
    <row r="3754" spans="1:8">
      <c r="A3754" s="80">
        <v>37469</v>
      </c>
      <c r="B3754" s="79" t="s">
        <v>83</v>
      </c>
      <c r="C3754" s="79" t="s">
        <v>74</v>
      </c>
      <c r="D3754" s="85">
        <v>-3005068.8757000002</v>
      </c>
      <c r="E3754" s="85">
        <v>0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4NGI-PGE/CG</v>
      </c>
    </row>
    <row r="3755" spans="1:8">
      <c r="A3755" s="80">
        <v>37469</v>
      </c>
      <c r="B3755" s="79" t="s">
        <v>83</v>
      </c>
      <c r="C3755" s="79" t="s">
        <v>75</v>
      </c>
      <c r="D3755" s="85">
        <v>6627205.6144000003</v>
      </c>
      <c r="E3755" s="85">
        <v>0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4NGI-SOBDR-PG&amp;E</v>
      </c>
    </row>
    <row r="3756" spans="1:8">
      <c r="A3756" s="80">
        <v>37469</v>
      </c>
      <c r="B3756" s="79" t="s">
        <v>83</v>
      </c>
      <c r="C3756" s="79" t="s">
        <v>46</v>
      </c>
      <c r="D3756" s="85">
        <v>-590570.66209999996</v>
      </c>
      <c r="E3756" s="85">
        <v>0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4NGI-SOCAL</v>
      </c>
    </row>
    <row r="3757" spans="1:8">
      <c r="A3757" s="80">
        <v>37500</v>
      </c>
      <c r="B3757" s="79" t="s">
        <v>83</v>
      </c>
      <c r="C3757" s="79" t="s">
        <v>92</v>
      </c>
      <c r="D3757" s="85">
        <v>-930026.48360000004</v>
      </c>
      <c r="E3757" s="85">
        <v>93002.648360000007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4IF-ELPO/PERMIAN</v>
      </c>
    </row>
    <row r="3758" spans="1:8">
      <c r="A3758" s="80">
        <v>37500</v>
      </c>
      <c r="B3758" s="79" t="s">
        <v>83</v>
      </c>
      <c r="C3758" s="79" t="s">
        <v>72</v>
      </c>
      <c r="D3758" s="85">
        <v>-2130393.8358999998</v>
      </c>
      <c r="E3758" s="85">
        <v>213039.38359000001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4IF-ELPO/SJ</v>
      </c>
    </row>
    <row r="3759" spans="1:8">
      <c r="A3759" s="80">
        <v>37500</v>
      </c>
      <c r="B3759" s="79" t="s">
        <v>83</v>
      </c>
      <c r="C3759" s="79" t="s">
        <v>68</v>
      </c>
      <c r="D3759" s="85">
        <v>-3822058.8631000002</v>
      </c>
      <c r="E3759" s="85">
        <v>38220.588630999999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37500</v>
      </c>
      <c r="B3760" s="79" t="s">
        <v>83</v>
      </c>
      <c r="C3760" s="79" t="s">
        <v>74</v>
      </c>
      <c r="D3760" s="85">
        <v>-2882002.6971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37500</v>
      </c>
      <c r="B3761" s="79" t="s">
        <v>83</v>
      </c>
      <c r="C3761" s="79" t="s">
        <v>75</v>
      </c>
      <c r="D3761" s="85">
        <v>6399045.5240000002</v>
      </c>
      <c r="E3761" s="85">
        <v>0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4NGI-SOBDR-PG&amp;E</v>
      </c>
    </row>
    <row r="3762" spans="1:8">
      <c r="A3762" s="80">
        <v>37500</v>
      </c>
      <c r="B3762" s="79" t="s">
        <v>83</v>
      </c>
      <c r="C3762" s="79" t="s">
        <v>46</v>
      </c>
      <c r="D3762" s="85">
        <v>-813516.55169999995</v>
      </c>
      <c r="E3762" s="85">
        <v>81351.655169999998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4NGI-SOCAL</v>
      </c>
    </row>
    <row r="3763" spans="1:8">
      <c r="A3763" s="80">
        <v>37530</v>
      </c>
      <c r="B3763" s="79" t="s">
        <v>83</v>
      </c>
      <c r="C3763" s="79" t="s">
        <v>92</v>
      </c>
      <c r="D3763" s="85">
        <v>-958825.92249999999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4IF-ELPO/PERMIAN</v>
      </c>
    </row>
    <row r="3764" spans="1:8">
      <c r="A3764" s="80">
        <v>37530</v>
      </c>
      <c r="B3764" s="79" t="s">
        <v>83</v>
      </c>
      <c r="C3764" s="79" t="s">
        <v>72</v>
      </c>
      <c r="D3764" s="85">
        <v>-2197015.9553999999</v>
      </c>
      <c r="E3764" s="85">
        <v>0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37530</v>
      </c>
      <c r="B3765" s="79" t="s">
        <v>83</v>
      </c>
      <c r="C3765" s="79" t="s">
        <v>68</v>
      </c>
      <c r="D3765" s="85">
        <v>-3940413.7198000001</v>
      </c>
      <c r="E3765" s="85">
        <v>39404.137197999997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4NGI-MALIN</v>
      </c>
    </row>
    <row r="3766" spans="1:8">
      <c r="A3766" s="80">
        <v>37530</v>
      </c>
      <c r="B3766" s="79" t="s">
        <v>83</v>
      </c>
      <c r="C3766" s="79" t="s">
        <v>74</v>
      </c>
      <c r="D3766" s="85">
        <v>-2962427.4201000002</v>
      </c>
      <c r="E3766" s="85">
        <v>0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4NGI-PGE/CG</v>
      </c>
    </row>
    <row r="3767" spans="1:8">
      <c r="A3767" s="80">
        <v>37530</v>
      </c>
      <c r="B3767" s="79" t="s">
        <v>83</v>
      </c>
      <c r="C3767" s="79" t="s">
        <v>75</v>
      </c>
      <c r="D3767" s="85">
        <v>6597200.0120000001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4NGI-SOBDR-PG&amp;E</v>
      </c>
    </row>
    <row r="3768" spans="1:8">
      <c r="A3768" s="80">
        <v>37530</v>
      </c>
      <c r="B3768" s="79" t="s">
        <v>83</v>
      </c>
      <c r="C3768" s="79" t="s">
        <v>46</v>
      </c>
      <c r="D3768" s="85">
        <v>-836426.826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37561</v>
      </c>
      <c r="B3769" s="79" t="s">
        <v>83</v>
      </c>
      <c r="C3769" s="79" t="s">
        <v>92</v>
      </c>
      <c r="D3769" s="85">
        <v>-3396785.0432000002</v>
      </c>
      <c r="E3769" s="85">
        <v>339678.50432000001</v>
      </c>
      <c r="F3769" s="210">
        <f t="shared" si="174"/>
        <v>5</v>
      </c>
      <c r="G3769" s="79" t="str">
        <f t="shared" si="175"/>
        <v>D</v>
      </c>
      <c r="H3769" s="79" t="str">
        <f t="shared" si="176"/>
        <v>5IF-ELPO/PERMIAN</v>
      </c>
    </row>
    <row r="3770" spans="1:8">
      <c r="A3770" s="80">
        <v>37561</v>
      </c>
      <c r="B3770" s="79" t="s">
        <v>83</v>
      </c>
      <c r="C3770" s="79" t="s">
        <v>72</v>
      </c>
      <c r="D3770" s="85">
        <v>-3933091.5506000002</v>
      </c>
      <c r="E3770" s="85">
        <v>393309.15506000002</v>
      </c>
      <c r="F3770" s="210">
        <f t="shared" si="174"/>
        <v>5</v>
      </c>
      <c r="G3770" s="79" t="str">
        <f t="shared" si="175"/>
        <v>D</v>
      </c>
      <c r="H3770" s="79" t="str">
        <f t="shared" si="176"/>
        <v>5IF-ELPO/SJ</v>
      </c>
    </row>
    <row r="3771" spans="1:8">
      <c r="A3771" s="80">
        <v>37561</v>
      </c>
      <c r="B3771" s="79" t="s">
        <v>83</v>
      </c>
      <c r="C3771" s="79" t="s">
        <v>68</v>
      </c>
      <c r="D3771" s="85">
        <v>-1032276.4149</v>
      </c>
      <c r="E3771" s="85">
        <v>10322.764149000001</v>
      </c>
      <c r="F3771" s="210">
        <f t="shared" si="174"/>
        <v>5</v>
      </c>
      <c r="G3771" s="79" t="str">
        <f t="shared" si="175"/>
        <v>D</v>
      </c>
      <c r="H3771" s="79" t="str">
        <f t="shared" si="176"/>
        <v>5NGI-MALIN</v>
      </c>
    </row>
    <row r="3772" spans="1:8">
      <c r="A3772" s="80">
        <v>37561</v>
      </c>
      <c r="B3772" s="79" t="s">
        <v>83</v>
      </c>
      <c r="C3772" s="79" t="s">
        <v>74</v>
      </c>
      <c r="D3772" s="85">
        <v>-48662.935400000002</v>
      </c>
      <c r="E3772" s="85">
        <v>0</v>
      </c>
      <c r="F3772" s="210">
        <f t="shared" si="174"/>
        <v>5</v>
      </c>
      <c r="G3772" s="79" t="str">
        <f t="shared" si="175"/>
        <v>D</v>
      </c>
      <c r="H3772" s="79" t="str">
        <f t="shared" si="176"/>
        <v>5NGI-PGE/CG</v>
      </c>
    </row>
    <row r="3773" spans="1:8">
      <c r="A3773" s="80">
        <v>37561</v>
      </c>
      <c r="B3773" s="79" t="s">
        <v>83</v>
      </c>
      <c r="C3773" s="79" t="s">
        <v>75</v>
      </c>
      <c r="D3773" s="85">
        <v>6332520.4672999997</v>
      </c>
      <c r="E3773" s="85">
        <v>0</v>
      </c>
      <c r="F3773" s="210">
        <f t="shared" si="174"/>
        <v>5</v>
      </c>
      <c r="G3773" s="79" t="str">
        <f t="shared" si="175"/>
        <v>D</v>
      </c>
      <c r="H3773" s="79" t="str">
        <f t="shared" si="176"/>
        <v>5NGI-SOBDR-PG&amp;E</v>
      </c>
    </row>
    <row r="3774" spans="1:8">
      <c r="A3774" s="80">
        <v>37561</v>
      </c>
      <c r="B3774" s="79" t="s">
        <v>83</v>
      </c>
      <c r="C3774" s="79" t="s">
        <v>46</v>
      </c>
      <c r="D3774" s="85">
        <v>-60570.238899999997</v>
      </c>
      <c r="E3774" s="85">
        <v>6057.0238900000004</v>
      </c>
      <c r="F3774" s="210">
        <f t="shared" si="174"/>
        <v>5</v>
      </c>
      <c r="G3774" s="79" t="str">
        <f t="shared" si="175"/>
        <v>D</v>
      </c>
      <c r="H3774" s="79" t="str">
        <f t="shared" si="176"/>
        <v>5NGI-SOCAL</v>
      </c>
    </row>
    <row r="3775" spans="1:8">
      <c r="A3775" s="80">
        <v>37591</v>
      </c>
      <c r="B3775" s="79" t="s">
        <v>83</v>
      </c>
      <c r="C3775" s="79" t="s">
        <v>92</v>
      </c>
      <c r="D3775" s="85">
        <v>-3501097.2143999999</v>
      </c>
      <c r="E3775" s="85">
        <v>350109.72143999999</v>
      </c>
      <c r="F3775" s="210">
        <f t="shared" si="174"/>
        <v>5</v>
      </c>
      <c r="G3775" s="79" t="str">
        <f t="shared" si="175"/>
        <v>D</v>
      </c>
      <c r="H3775" s="79" t="str">
        <f t="shared" si="176"/>
        <v>5IF-ELPO/PERMIAN</v>
      </c>
    </row>
    <row r="3776" spans="1:8">
      <c r="A3776" s="80">
        <v>37591</v>
      </c>
      <c r="B3776" s="79" t="s">
        <v>83</v>
      </c>
      <c r="C3776" s="79" t="s">
        <v>72</v>
      </c>
      <c r="D3776" s="85">
        <v>-4054521.6938999998</v>
      </c>
      <c r="E3776" s="85">
        <v>405452.16939</v>
      </c>
      <c r="F3776" s="210">
        <f t="shared" si="174"/>
        <v>5</v>
      </c>
      <c r="G3776" s="79" t="str">
        <f t="shared" si="175"/>
        <v>D</v>
      </c>
      <c r="H3776" s="79" t="str">
        <f t="shared" si="176"/>
        <v>5IF-ELPO/SJ</v>
      </c>
    </row>
    <row r="3777" spans="1:8">
      <c r="A3777" s="80">
        <v>37591</v>
      </c>
      <c r="B3777" s="79" t="s">
        <v>83</v>
      </c>
      <c r="C3777" s="79" t="s">
        <v>68</v>
      </c>
      <c r="D3777" s="85">
        <v>-967058.54509999999</v>
      </c>
      <c r="E3777" s="85">
        <v>9670.5854510000008</v>
      </c>
      <c r="F3777" s="210">
        <f t="shared" si="174"/>
        <v>5</v>
      </c>
      <c r="G3777" s="79" t="str">
        <f t="shared" si="175"/>
        <v>D</v>
      </c>
      <c r="H3777" s="79" t="str">
        <f t="shared" si="176"/>
        <v>5NGI-MALIN</v>
      </c>
    </row>
    <row r="3778" spans="1:8">
      <c r="A3778" s="80">
        <v>37591</v>
      </c>
      <c r="B3778" s="79" t="s">
        <v>83</v>
      </c>
      <c r="C3778" s="79" t="s">
        <v>74</v>
      </c>
      <c r="D3778" s="85">
        <v>-46176.584199999998</v>
      </c>
      <c r="E3778" s="85">
        <v>0</v>
      </c>
      <c r="F3778" s="210">
        <f t="shared" si="174"/>
        <v>5</v>
      </c>
      <c r="G3778" s="79" t="str">
        <f t="shared" si="175"/>
        <v>D</v>
      </c>
      <c r="H3778" s="79" t="str">
        <f t="shared" si="176"/>
        <v>5NGI-PGE/CG</v>
      </c>
    </row>
    <row r="3779" spans="1:8">
      <c r="A3779" s="80">
        <v>37591</v>
      </c>
      <c r="B3779" s="79" t="s">
        <v>83</v>
      </c>
      <c r="C3779" s="79" t="s">
        <v>75</v>
      </c>
      <c r="D3779" s="85">
        <v>6526986.3964999998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5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5NGI-SOBDR-PG&amp;E</v>
      </c>
    </row>
    <row r="3780" spans="1:8">
      <c r="A3780" s="80">
        <v>37591</v>
      </c>
      <c r="B3780" s="79" t="s">
        <v>83</v>
      </c>
      <c r="C3780" s="79" t="s">
        <v>46</v>
      </c>
      <c r="D3780" s="85">
        <v>1106.9695000000002</v>
      </c>
      <c r="E3780" s="85">
        <v>-110.69695</v>
      </c>
      <c r="F3780" s="210">
        <f t="shared" si="177"/>
        <v>5</v>
      </c>
      <c r="G3780" s="79" t="str">
        <f t="shared" si="178"/>
        <v>D</v>
      </c>
      <c r="H3780" s="79" t="str">
        <f t="shared" si="179"/>
        <v>5NGI-SOCAL</v>
      </c>
    </row>
    <row r="3781" spans="1:8">
      <c r="A3781" s="80">
        <v>37622</v>
      </c>
      <c r="B3781" s="79" t="s">
        <v>83</v>
      </c>
      <c r="C3781" s="79" t="s">
        <v>92</v>
      </c>
      <c r="D3781" s="85">
        <v>-743039.89190000005</v>
      </c>
      <c r="E3781" s="85">
        <v>74303.989189999993</v>
      </c>
      <c r="F3781" s="210">
        <f t="shared" si="177"/>
        <v>5</v>
      </c>
      <c r="G3781" s="79" t="str">
        <f t="shared" si="178"/>
        <v>D</v>
      </c>
      <c r="H3781" s="79" t="str">
        <f t="shared" si="179"/>
        <v>5IF-ELPO/PERMIAN</v>
      </c>
    </row>
    <row r="3782" spans="1:8">
      <c r="A3782" s="80">
        <v>37622</v>
      </c>
      <c r="B3782" s="79" t="s">
        <v>83</v>
      </c>
      <c r="C3782" s="79" t="s">
        <v>72</v>
      </c>
      <c r="D3782" s="85">
        <v>-4226883.1024000002</v>
      </c>
      <c r="E3782" s="85">
        <v>422688.31024000002</v>
      </c>
      <c r="F3782" s="210">
        <f t="shared" si="177"/>
        <v>5</v>
      </c>
      <c r="G3782" s="79" t="str">
        <f t="shared" si="178"/>
        <v>D</v>
      </c>
      <c r="H3782" s="79" t="str">
        <f t="shared" si="179"/>
        <v>5IF-ELPO/SJ</v>
      </c>
    </row>
    <row r="3783" spans="1:8">
      <c r="A3783" s="80">
        <v>37622</v>
      </c>
      <c r="B3783" s="79" t="s">
        <v>83</v>
      </c>
      <c r="C3783" s="79" t="s">
        <v>68</v>
      </c>
      <c r="D3783" s="85">
        <v>-878813.94669999997</v>
      </c>
      <c r="E3783" s="85">
        <v>8788.1394670000009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5NGI-MALIN</v>
      </c>
    </row>
    <row r="3784" spans="1:8">
      <c r="A3784" s="80">
        <v>37622</v>
      </c>
      <c r="B3784" s="79" t="s">
        <v>83</v>
      </c>
      <c r="C3784" s="79" t="s">
        <v>74</v>
      </c>
      <c r="D3784" s="85">
        <v>-221332.41450000001</v>
      </c>
      <c r="E3784" s="85">
        <v>0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5NGI-PGE/CG</v>
      </c>
    </row>
    <row r="3785" spans="1:8">
      <c r="A3785" s="80">
        <v>37622</v>
      </c>
      <c r="B3785" s="79" t="s">
        <v>83</v>
      </c>
      <c r="C3785" s="79" t="s">
        <v>75</v>
      </c>
      <c r="D3785" s="85">
        <v>6282768.4769000001</v>
      </c>
      <c r="E3785" s="85">
        <v>0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5NGI-SOBDR-PG&amp;E</v>
      </c>
    </row>
    <row r="3786" spans="1:8">
      <c r="A3786" s="80">
        <v>37622</v>
      </c>
      <c r="B3786" s="79" t="s">
        <v>83</v>
      </c>
      <c r="C3786" s="79" t="s">
        <v>46</v>
      </c>
      <c r="D3786" s="85">
        <v>-927702.63650000002</v>
      </c>
      <c r="E3786" s="85">
        <v>92770.263649999994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5NGI-SOCAL</v>
      </c>
    </row>
    <row r="3787" spans="1:8">
      <c r="A3787" s="80">
        <v>37653</v>
      </c>
      <c r="B3787" s="79" t="s">
        <v>83</v>
      </c>
      <c r="C3787" s="79" t="s">
        <v>92</v>
      </c>
      <c r="D3787" s="85">
        <v>-669147.32079999999</v>
      </c>
      <c r="E3787" s="85">
        <v>66914.732080000002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5IF-ELPO/PERMIAN</v>
      </c>
    </row>
    <row r="3788" spans="1:8">
      <c r="A3788" s="80">
        <v>37653</v>
      </c>
      <c r="B3788" s="79" t="s">
        <v>83</v>
      </c>
      <c r="C3788" s="79" t="s">
        <v>72</v>
      </c>
      <c r="D3788" s="85">
        <v>-3804663.2699000002</v>
      </c>
      <c r="E3788" s="85">
        <v>380466.32698999997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5IF-ELPO/SJ</v>
      </c>
    </row>
    <row r="3789" spans="1:8">
      <c r="A3789" s="80">
        <v>37653</v>
      </c>
      <c r="B3789" s="79" t="s">
        <v>83</v>
      </c>
      <c r="C3789" s="79" t="s">
        <v>68</v>
      </c>
      <c r="D3789" s="85">
        <v>-794834.04460000002</v>
      </c>
      <c r="E3789" s="85">
        <v>7948.3404460000002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5NGI-MALIN</v>
      </c>
    </row>
    <row r="3790" spans="1:8">
      <c r="A3790" s="80">
        <v>37653</v>
      </c>
      <c r="B3790" s="79" t="s">
        <v>83</v>
      </c>
      <c r="C3790" s="79" t="s">
        <v>74</v>
      </c>
      <c r="D3790" s="85">
        <v>-203065.58129999999</v>
      </c>
      <c r="E3790" s="85">
        <v>0</v>
      </c>
      <c r="F3790" s="210">
        <f t="shared" si="177"/>
        <v>5</v>
      </c>
      <c r="G3790" s="79" t="str">
        <f t="shared" si="178"/>
        <v>D</v>
      </c>
      <c r="H3790" s="79" t="str">
        <f t="shared" si="179"/>
        <v>5NGI-PGE/CG</v>
      </c>
    </row>
    <row r="3791" spans="1:8">
      <c r="A3791" s="80">
        <v>37653</v>
      </c>
      <c r="B3791" s="79" t="s">
        <v>83</v>
      </c>
      <c r="C3791" s="79" t="s">
        <v>75</v>
      </c>
      <c r="D3791" s="85">
        <v>5657970.3704000004</v>
      </c>
      <c r="E3791" s="85">
        <v>0</v>
      </c>
      <c r="F3791" s="210">
        <f t="shared" si="177"/>
        <v>5</v>
      </c>
      <c r="G3791" s="79" t="str">
        <f t="shared" si="178"/>
        <v>D</v>
      </c>
      <c r="H3791" s="79" t="str">
        <f t="shared" si="179"/>
        <v>5NGI-SOBDR-PG&amp;E</v>
      </c>
    </row>
    <row r="3792" spans="1:8">
      <c r="A3792" s="80">
        <v>37653</v>
      </c>
      <c r="B3792" s="79" t="s">
        <v>83</v>
      </c>
      <c r="C3792" s="79" t="s">
        <v>46</v>
      </c>
      <c r="D3792" s="85">
        <v>-837037.17700000003</v>
      </c>
      <c r="E3792" s="85">
        <v>83703.717699999994</v>
      </c>
      <c r="F3792" s="210">
        <f t="shared" si="177"/>
        <v>5</v>
      </c>
      <c r="G3792" s="79" t="str">
        <f t="shared" si="178"/>
        <v>D</v>
      </c>
      <c r="H3792" s="79" t="str">
        <f t="shared" si="179"/>
        <v>5NGI-SOCAL</v>
      </c>
    </row>
    <row r="3793" spans="1:8">
      <c r="A3793" s="80">
        <v>37681</v>
      </c>
      <c r="B3793" s="79" t="s">
        <v>83</v>
      </c>
      <c r="C3793" s="79" t="s">
        <v>92</v>
      </c>
      <c r="D3793" s="85">
        <v>-738795.09299999999</v>
      </c>
      <c r="E3793" s="85">
        <v>73879.509300000005</v>
      </c>
      <c r="F3793" s="210">
        <f t="shared" si="177"/>
        <v>5</v>
      </c>
      <c r="G3793" s="79" t="str">
        <f t="shared" si="178"/>
        <v>D</v>
      </c>
      <c r="H3793" s="79" t="str">
        <f t="shared" si="179"/>
        <v>5IF-ELPO/PERMIAN</v>
      </c>
    </row>
    <row r="3794" spans="1:8">
      <c r="A3794" s="80">
        <v>37681</v>
      </c>
      <c r="B3794" s="79" t="s">
        <v>83</v>
      </c>
      <c r="C3794" s="79" t="s">
        <v>72</v>
      </c>
      <c r="D3794" s="85">
        <v>-4202735.9872000003</v>
      </c>
      <c r="E3794" s="85">
        <v>420273.59872000001</v>
      </c>
      <c r="F3794" s="210">
        <f t="shared" si="177"/>
        <v>5</v>
      </c>
      <c r="G3794" s="79" t="str">
        <f t="shared" si="178"/>
        <v>D</v>
      </c>
      <c r="H3794" s="79" t="str">
        <f t="shared" si="179"/>
        <v>5IF-ELPO/SJ</v>
      </c>
    </row>
    <row r="3795" spans="1:8">
      <c r="A3795" s="80">
        <v>37681</v>
      </c>
      <c r="B3795" s="79" t="s">
        <v>83</v>
      </c>
      <c r="C3795" s="79" t="s">
        <v>68</v>
      </c>
      <c r="D3795" s="85">
        <v>-872528.09199999995</v>
      </c>
      <c r="E3795" s="85">
        <v>8725.2809199999992</v>
      </c>
      <c r="F3795" s="210">
        <f t="shared" si="177"/>
        <v>5</v>
      </c>
      <c r="G3795" s="79" t="str">
        <f t="shared" si="178"/>
        <v>D</v>
      </c>
      <c r="H3795" s="79" t="str">
        <f t="shared" si="179"/>
        <v>5NGI-MALIN</v>
      </c>
    </row>
    <row r="3796" spans="1:8">
      <c r="A3796" s="80">
        <v>37681</v>
      </c>
      <c r="B3796" s="79" t="s">
        <v>83</v>
      </c>
      <c r="C3796" s="79" t="s">
        <v>74</v>
      </c>
      <c r="D3796" s="85">
        <v>-220067.99830000001</v>
      </c>
      <c r="E3796" s="85">
        <v>0</v>
      </c>
      <c r="F3796" s="210">
        <f t="shared" si="177"/>
        <v>5</v>
      </c>
      <c r="G3796" s="79" t="str">
        <f t="shared" si="178"/>
        <v>D</v>
      </c>
      <c r="H3796" s="79" t="str">
        <f t="shared" si="179"/>
        <v>5NGI-PGE/CG</v>
      </c>
    </row>
    <row r="3797" spans="1:8">
      <c r="A3797" s="80">
        <v>37681</v>
      </c>
      <c r="B3797" s="79" t="s">
        <v>83</v>
      </c>
      <c r="C3797" s="79" t="s">
        <v>75</v>
      </c>
      <c r="D3797" s="85">
        <v>6246876.6079000002</v>
      </c>
      <c r="E3797" s="85">
        <v>0</v>
      </c>
      <c r="F3797" s="210">
        <f t="shared" si="177"/>
        <v>5</v>
      </c>
      <c r="G3797" s="79" t="str">
        <f t="shared" si="178"/>
        <v>D</v>
      </c>
      <c r="H3797" s="79" t="str">
        <f t="shared" si="179"/>
        <v>5NGI-SOBDR-PG&amp;E</v>
      </c>
    </row>
    <row r="3798" spans="1:8">
      <c r="A3798" s="80">
        <v>37681</v>
      </c>
      <c r="B3798" s="79" t="s">
        <v>83</v>
      </c>
      <c r="C3798" s="79" t="s">
        <v>46</v>
      </c>
      <c r="D3798" s="85">
        <v>-955195.61259999999</v>
      </c>
      <c r="E3798" s="85">
        <v>95519.561260000002</v>
      </c>
      <c r="F3798" s="210">
        <f t="shared" si="177"/>
        <v>5</v>
      </c>
      <c r="G3798" s="79" t="str">
        <f t="shared" si="178"/>
        <v>D</v>
      </c>
      <c r="H3798" s="79" t="str">
        <f t="shared" si="179"/>
        <v>5NGI-SOCAL</v>
      </c>
    </row>
    <row r="3799" spans="1:8">
      <c r="A3799" s="80">
        <v>37712</v>
      </c>
      <c r="B3799" s="79" t="s">
        <v>83</v>
      </c>
      <c r="C3799" s="79" t="s">
        <v>92</v>
      </c>
      <c r="D3799" s="85">
        <v>-712703.50230000005</v>
      </c>
      <c r="E3799" s="85">
        <v>71270.350229999996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6IF-ELPO/PERMIAN</v>
      </c>
    </row>
    <row r="3800" spans="1:8">
      <c r="A3800" s="80">
        <v>37712</v>
      </c>
      <c r="B3800" s="79" t="s">
        <v>83</v>
      </c>
      <c r="C3800" s="79" t="s">
        <v>72</v>
      </c>
      <c r="D3800" s="85">
        <v>-4053690.1531000002</v>
      </c>
      <c r="E3800" s="85">
        <v>405369.01530999999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6IF-ELPO/SJ</v>
      </c>
    </row>
    <row r="3801" spans="1:8">
      <c r="A3801" s="80">
        <v>37712</v>
      </c>
      <c r="B3801" s="79" t="s">
        <v>83</v>
      </c>
      <c r="C3801" s="79" t="s">
        <v>74</v>
      </c>
      <c r="D3801" s="85">
        <v>-213536.55859999999</v>
      </c>
      <c r="E3801" s="85">
        <v>0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6NGI-PGE/CG</v>
      </c>
    </row>
    <row r="3802" spans="1:8">
      <c r="A3802" s="80">
        <v>37712</v>
      </c>
      <c r="B3802" s="79" t="s">
        <v>83</v>
      </c>
      <c r="C3802" s="79" t="s">
        <v>75</v>
      </c>
      <c r="D3802" s="85">
        <v>6026259.3514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6NGI-SOBDR-PG&amp;E</v>
      </c>
    </row>
    <row r="3803" spans="1:8">
      <c r="A3803" s="80">
        <v>37712</v>
      </c>
      <c r="B3803" s="79" t="s">
        <v>83</v>
      </c>
      <c r="C3803" s="79" t="s">
        <v>46</v>
      </c>
      <c r="D3803" s="85">
        <v>-1123984.9132000001</v>
      </c>
      <c r="E3803" s="85">
        <v>112398.49132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37742</v>
      </c>
      <c r="B3804" s="79" t="s">
        <v>83</v>
      </c>
      <c r="C3804" s="79" t="s">
        <v>92</v>
      </c>
      <c r="D3804" s="85">
        <v>-734141.21129999997</v>
      </c>
      <c r="E3804" s="85">
        <v>73414.12113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6IF-ELPO/PERMIAN</v>
      </c>
    </row>
    <row r="3805" spans="1:8">
      <c r="A3805" s="80">
        <v>37742</v>
      </c>
      <c r="B3805" s="79" t="s">
        <v>83</v>
      </c>
      <c r="C3805" s="79" t="s">
        <v>72</v>
      </c>
      <c r="D3805" s="85">
        <v>-4176261.7514</v>
      </c>
      <c r="E3805" s="85">
        <v>417626.17514000001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6IF-ELPO/SJ</v>
      </c>
    </row>
    <row r="3806" spans="1:8">
      <c r="A3806" s="80">
        <v>37742</v>
      </c>
      <c r="B3806" s="79" t="s">
        <v>83</v>
      </c>
      <c r="C3806" s="79" t="s">
        <v>74</v>
      </c>
      <c r="D3806" s="85">
        <v>-218681.72709999999</v>
      </c>
      <c r="E3806" s="85">
        <v>0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6NGI-PGE/CG</v>
      </c>
    </row>
    <row r="3807" spans="1:8">
      <c r="A3807" s="80">
        <v>37742</v>
      </c>
      <c r="B3807" s="79" t="s">
        <v>83</v>
      </c>
      <c r="C3807" s="79" t="s">
        <v>75</v>
      </c>
      <c r="D3807" s="85">
        <v>6207525.7460000003</v>
      </c>
      <c r="E3807" s="85">
        <v>0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6NGI-SOBDR-PG&amp;E</v>
      </c>
    </row>
    <row r="3808" spans="1:8">
      <c r="A3808" s="80">
        <v>37742</v>
      </c>
      <c r="B3808" s="79" t="s">
        <v>83</v>
      </c>
      <c r="C3808" s="79" t="s">
        <v>46</v>
      </c>
      <c r="D3808" s="85">
        <v>-1112588.4519</v>
      </c>
      <c r="E3808" s="85">
        <v>111258.84518999999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6NGI-SOCAL</v>
      </c>
    </row>
    <row r="3809" spans="1:8">
      <c r="A3809" s="80">
        <v>37773</v>
      </c>
      <c r="B3809" s="79" t="s">
        <v>83</v>
      </c>
      <c r="C3809" s="79" t="s">
        <v>92</v>
      </c>
      <c r="D3809" s="85">
        <v>-708075.06149999995</v>
      </c>
      <c r="E3809" s="85">
        <v>70807.506150000001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6IF-ELPO/PERMIAN</v>
      </c>
    </row>
    <row r="3810" spans="1:8">
      <c r="A3810" s="80">
        <v>37773</v>
      </c>
      <c r="B3810" s="79" t="s">
        <v>83</v>
      </c>
      <c r="C3810" s="79" t="s">
        <v>72</v>
      </c>
      <c r="D3810" s="85">
        <v>-4027364.6686999998</v>
      </c>
      <c r="E3810" s="85">
        <v>402736.46687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6IF-ELPO/SJ</v>
      </c>
    </row>
    <row r="3811" spans="1:8">
      <c r="A3811" s="80">
        <v>37773</v>
      </c>
      <c r="B3811" s="79" t="s">
        <v>83</v>
      </c>
      <c r="C3811" s="79" t="s">
        <v>74</v>
      </c>
      <c r="D3811" s="85">
        <v>-212149.80900000001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6NGI-PGE/CG</v>
      </c>
    </row>
    <row r="3812" spans="1:8">
      <c r="A3812" s="80">
        <v>37773</v>
      </c>
      <c r="B3812" s="79" t="s">
        <v>83</v>
      </c>
      <c r="C3812" s="79" t="s">
        <v>75</v>
      </c>
      <c r="D3812" s="85">
        <v>5987123.6031999998</v>
      </c>
      <c r="E3812" s="85">
        <v>0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6NGI-SOBDR-PG&amp;E</v>
      </c>
    </row>
    <row r="3813" spans="1:8">
      <c r="A3813" s="80">
        <v>37773</v>
      </c>
      <c r="B3813" s="79" t="s">
        <v>83</v>
      </c>
      <c r="C3813" s="79" t="s">
        <v>46</v>
      </c>
      <c r="D3813" s="85">
        <v>-1056507.9591000001</v>
      </c>
      <c r="E3813" s="85">
        <v>105650.79591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6NGI-SOCAL</v>
      </c>
    </row>
    <row r="3814" spans="1:8">
      <c r="A3814" s="80">
        <v>37803</v>
      </c>
      <c r="B3814" s="79" t="s">
        <v>83</v>
      </c>
      <c r="C3814" s="79" t="s">
        <v>92</v>
      </c>
      <c r="D3814" s="85">
        <v>-729226.08409999998</v>
      </c>
      <c r="E3814" s="85">
        <v>72922.608410000001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6IF-ELPO/PERMIAN</v>
      </c>
    </row>
    <row r="3815" spans="1:8">
      <c r="A3815" s="80">
        <v>37803</v>
      </c>
      <c r="B3815" s="79" t="s">
        <v>83</v>
      </c>
      <c r="C3815" s="79" t="s">
        <v>72</v>
      </c>
      <c r="D3815" s="85">
        <v>-4148301.3843999999</v>
      </c>
      <c r="E3815" s="85">
        <v>414830.13844000001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6IF-ELPO/SJ</v>
      </c>
    </row>
    <row r="3816" spans="1:8">
      <c r="A3816" s="80">
        <v>37803</v>
      </c>
      <c r="B3816" s="79" t="s">
        <v>83</v>
      </c>
      <c r="C3816" s="79" t="s">
        <v>74</v>
      </c>
      <c r="D3816" s="85">
        <v>-217217.63750000001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6NGI-PGE/CG</v>
      </c>
    </row>
    <row r="3817" spans="1:8">
      <c r="A3817" s="80">
        <v>37803</v>
      </c>
      <c r="B3817" s="79" t="s">
        <v>83</v>
      </c>
      <c r="C3817" s="79" t="s">
        <v>75</v>
      </c>
      <c r="D3817" s="85">
        <v>6165965.9234999996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6NGI-SOBDR-PG&amp;E</v>
      </c>
    </row>
    <row r="3818" spans="1:8">
      <c r="A3818" s="80">
        <v>37803</v>
      </c>
      <c r="B3818" s="79" t="s">
        <v>83</v>
      </c>
      <c r="C3818" s="79" t="s">
        <v>46</v>
      </c>
      <c r="D3818" s="85">
        <v>-1075627.6213</v>
      </c>
      <c r="E3818" s="85">
        <v>107562.76213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6NGI-SOCAL</v>
      </c>
    </row>
    <row r="3819" spans="1:8">
      <c r="A3819" s="80">
        <v>37834</v>
      </c>
      <c r="B3819" s="79" t="s">
        <v>83</v>
      </c>
      <c r="C3819" s="79" t="s">
        <v>92</v>
      </c>
      <c r="D3819" s="85">
        <v>-726622.46640000003</v>
      </c>
      <c r="E3819" s="85">
        <v>72662.246639999998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6IF-ELPO/PERMIAN</v>
      </c>
    </row>
    <row r="3820" spans="1:8">
      <c r="A3820" s="80">
        <v>37834</v>
      </c>
      <c r="B3820" s="79" t="s">
        <v>83</v>
      </c>
      <c r="C3820" s="79" t="s">
        <v>72</v>
      </c>
      <c r="D3820" s="85">
        <v>-4133490.3522999999</v>
      </c>
      <c r="E3820" s="85">
        <v>413349.03522999998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6IF-ELPO/SJ</v>
      </c>
    </row>
    <row r="3821" spans="1:8">
      <c r="A3821" s="80">
        <v>37834</v>
      </c>
      <c r="B3821" s="79" t="s">
        <v>83</v>
      </c>
      <c r="C3821" s="79" t="s">
        <v>74</v>
      </c>
      <c r="D3821" s="85">
        <v>-216442.08689999999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6NGI-PGE/CG</v>
      </c>
    </row>
    <row r="3822" spans="1:8">
      <c r="A3822" s="80">
        <v>37834</v>
      </c>
      <c r="B3822" s="79" t="s">
        <v>83</v>
      </c>
      <c r="C3822" s="79" t="s">
        <v>75</v>
      </c>
      <c r="D3822" s="85">
        <v>6143951.0524000004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6NGI-SOBDR-PG&amp;E</v>
      </c>
    </row>
    <row r="3823" spans="1:8">
      <c r="A3823" s="80">
        <v>37834</v>
      </c>
      <c r="B3823" s="79" t="s">
        <v>83</v>
      </c>
      <c r="C3823" s="79" t="s">
        <v>46</v>
      </c>
      <c r="D3823" s="85">
        <v>-1071787.2168000001</v>
      </c>
      <c r="E3823" s="85">
        <v>107178.72168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6NGI-SOCAL</v>
      </c>
    </row>
    <row r="3824" spans="1:8">
      <c r="A3824" s="80">
        <v>37865</v>
      </c>
      <c r="B3824" s="79" t="s">
        <v>83</v>
      </c>
      <c r="C3824" s="79" t="s">
        <v>92</v>
      </c>
      <c r="D3824" s="85">
        <v>-700598.86659999995</v>
      </c>
      <c r="E3824" s="85">
        <v>70059.886660000004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6IF-ELPO/PERMIAN</v>
      </c>
    </row>
    <row r="3825" spans="1:8">
      <c r="A3825" s="80">
        <v>37865</v>
      </c>
      <c r="B3825" s="79" t="s">
        <v>83</v>
      </c>
      <c r="C3825" s="79" t="s">
        <v>72</v>
      </c>
      <c r="D3825" s="85">
        <v>-3984841.8281999999</v>
      </c>
      <c r="E3825" s="85">
        <v>398484.18281999999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6IF-ELPO/SJ</v>
      </c>
    </row>
    <row r="3826" spans="1:8">
      <c r="A3826" s="80">
        <v>37865</v>
      </c>
      <c r="B3826" s="79" t="s">
        <v>83</v>
      </c>
      <c r="C3826" s="79" t="s">
        <v>74</v>
      </c>
      <c r="D3826" s="85">
        <v>-188928.29810000001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6NGI-PGE/CG</v>
      </c>
    </row>
    <row r="3827" spans="1:8">
      <c r="A3827" s="80">
        <v>37865</v>
      </c>
      <c r="B3827" s="79" t="s">
        <v>83</v>
      </c>
      <c r="C3827" s="79" t="s">
        <v>75</v>
      </c>
      <c r="D3827" s="85">
        <v>5923908.6914999997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6NGI-SOBDR-PG&amp;E</v>
      </c>
    </row>
    <row r="3828" spans="1:8">
      <c r="A3828" s="80">
        <v>37865</v>
      </c>
      <c r="B3828" s="79" t="s">
        <v>83</v>
      </c>
      <c r="C3828" s="79" t="s">
        <v>46</v>
      </c>
      <c r="D3828" s="85">
        <v>-1005658.0533</v>
      </c>
      <c r="E3828" s="85">
        <v>100565.80533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6NGI-SOCAL</v>
      </c>
    </row>
    <row r="3829" spans="1:8">
      <c r="A3829" s="80">
        <v>37895</v>
      </c>
      <c r="B3829" s="79" t="s">
        <v>83</v>
      </c>
      <c r="C3829" s="79" t="s">
        <v>92</v>
      </c>
      <c r="D3829" s="85">
        <v>-469872.90539999999</v>
      </c>
      <c r="E3829" s="85">
        <v>46987.290540000002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6IF-ELPO/PERMIAN</v>
      </c>
    </row>
    <row r="3830" spans="1:8">
      <c r="A3830" s="80">
        <v>37895</v>
      </c>
      <c r="B3830" s="79" t="s">
        <v>83</v>
      </c>
      <c r="C3830" s="79" t="s">
        <v>72</v>
      </c>
      <c r="D3830" s="85">
        <v>-3851867.1760999998</v>
      </c>
      <c r="E3830" s="85">
        <v>385186.71760999999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6IF-ELPO/SJ</v>
      </c>
    </row>
    <row r="3831" spans="1:8">
      <c r="A3831" s="80">
        <v>37895</v>
      </c>
      <c r="B3831" s="79" t="s">
        <v>83</v>
      </c>
      <c r="C3831" s="79" t="s">
        <v>74</v>
      </c>
      <c r="D3831" s="85">
        <v>-193259.82879999999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6NGI-PGE/CG</v>
      </c>
    </row>
    <row r="3832" spans="1:8">
      <c r="A3832" s="80">
        <v>37895</v>
      </c>
      <c r="B3832" s="79" t="s">
        <v>83</v>
      </c>
      <c r="C3832" s="79" t="s">
        <v>75</v>
      </c>
      <c r="D3832" s="85">
        <v>5838381.0296999998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6NGI-SOBDR-PG&amp;E</v>
      </c>
    </row>
    <row r="3833" spans="1:8">
      <c r="A3833" s="80">
        <v>37895</v>
      </c>
      <c r="B3833" s="79" t="s">
        <v>83</v>
      </c>
      <c r="C3833" s="79" t="s">
        <v>46</v>
      </c>
      <c r="D3833" s="85">
        <v>-1281383.3847000001</v>
      </c>
      <c r="E3833" s="85">
        <v>128138.33847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6NGI-SOCAL</v>
      </c>
    </row>
    <row r="3834" spans="1:8">
      <c r="A3834" s="80">
        <v>37926</v>
      </c>
      <c r="B3834" s="79" t="s">
        <v>83</v>
      </c>
      <c r="C3834" s="79" t="s">
        <v>92</v>
      </c>
      <c r="D3834" s="85">
        <v>-452969.59899999999</v>
      </c>
      <c r="E3834" s="85">
        <v>45296.959900000002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6IF-ELPO/PERMIAN</v>
      </c>
    </row>
    <row r="3835" spans="1:8">
      <c r="A3835" s="80">
        <v>37926</v>
      </c>
      <c r="B3835" s="79" t="s">
        <v>83</v>
      </c>
      <c r="C3835" s="79" t="s">
        <v>72</v>
      </c>
      <c r="D3835" s="85">
        <v>-3712694.1005000002</v>
      </c>
      <c r="E3835" s="85">
        <v>371269.41005000001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6IF-ELPO/SJ</v>
      </c>
    </row>
    <row r="3836" spans="1:8">
      <c r="A3836" s="80">
        <v>37926</v>
      </c>
      <c r="B3836" s="79" t="s">
        <v>83</v>
      </c>
      <c r="C3836" s="79" t="s">
        <v>74</v>
      </c>
      <c r="D3836" s="85">
        <v>-190416.45730000001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6NGI-PGE/CG</v>
      </c>
    </row>
    <row r="3837" spans="1:8">
      <c r="A3837" s="80">
        <v>37926</v>
      </c>
      <c r="B3837" s="79" t="s">
        <v>83</v>
      </c>
      <c r="C3837" s="79" t="s">
        <v>75</v>
      </c>
      <c r="D3837" s="85">
        <v>5628349.8877999997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6NGI-SOBDR-PG&amp;E</v>
      </c>
    </row>
    <row r="3838" spans="1:8">
      <c r="A3838" s="80">
        <v>37926</v>
      </c>
      <c r="B3838" s="79" t="s">
        <v>83</v>
      </c>
      <c r="C3838" s="79" t="s">
        <v>46</v>
      </c>
      <c r="D3838" s="85">
        <v>-1234484.7420000001</v>
      </c>
      <c r="E3838" s="85">
        <v>123448.4742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6NGI-SOCAL</v>
      </c>
    </row>
    <row r="3839" spans="1:8">
      <c r="A3839" s="80">
        <v>37956</v>
      </c>
      <c r="B3839" s="79" t="s">
        <v>83</v>
      </c>
      <c r="C3839" s="79" t="s">
        <v>92</v>
      </c>
      <c r="D3839" s="85">
        <v>-466284.01390000002</v>
      </c>
      <c r="E3839" s="85">
        <v>46628.401389999999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6IF-ELPO/PERMIAN</v>
      </c>
    </row>
    <row r="3840" spans="1:8">
      <c r="A3840" s="80">
        <v>37956</v>
      </c>
      <c r="B3840" s="79" t="s">
        <v>83</v>
      </c>
      <c r="C3840" s="79" t="s">
        <v>72</v>
      </c>
      <c r="D3840" s="85">
        <v>-3822446.5962999999</v>
      </c>
      <c r="E3840" s="85">
        <v>382244.65963000001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6IF-ELPO/SJ</v>
      </c>
    </row>
    <row r="3841" spans="1:8">
      <c r="A3841" s="80">
        <v>37956</v>
      </c>
      <c r="B3841" s="79" t="s">
        <v>83</v>
      </c>
      <c r="C3841" s="79" t="s">
        <v>74</v>
      </c>
      <c r="D3841" s="85">
        <v>-205572.9235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6NGI-PGE/CG</v>
      </c>
    </row>
    <row r="3842" spans="1:8">
      <c r="A3842" s="80">
        <v>37956</v>
      </c>
      <c r="B3842" s="79" t="s">
        <v>83</v>
      </c>
      <c r="C3842" s="79" t="s">
        <v>75</v>
      </c>
      <c r="D3842" s="85">
        <v>5793787.4475999996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6NGI-SOBDR-PG&amp;E</v>
      </c>
    </row>
    <row r="3843" spans="1:8">
      <c r="A3843" s="80">
        <v>37956</v>
      </c>
      <c r="B3843" s="79" t="s">
        <v>83</v>
      </c>
      <c r="C3843" s="79" t="s">
        <v>46</v>
      </c>
      <c r="D3843" s="85">
        <v>-1270530.8631</v>
      </c>
      <c r="E3843" s="85">
        <v>127053.08631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6NGI-SOCAL</v>
      </c>
    </row>
    <row r="3844" spans="1:8">
      <c r="A3844" s="80">
        <v>37987</v>
      </c>
      <c r="B3844" s="79" t="s">
        <v>83</v>
      </c>
      <c r="C3844" s="79" t="s">
        <v>92</v>
      </c>
      <c r="D3844" s="85">
        <v>-536536.5723</v>
      </c>
      <c r="E3844" s="85">
        <v>53653.657229999997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6IF-ELPO/PERMIAN</v>
      </c>
    </row>
    <row r="3845" spans="1:8">
      <c r="A3845" s="80">
        <v>37987</v>
      </c>
      <c r="B3845" s="79" t="s">
        <v>83</v>
      </c>
      <c r="C3845" s="79" t="s">
        <v>72</v>
      </c>
      <c r="D3845" s="85">
        <v>-2988949.5696</v>
      </c>
      <c r="E3845" s="85">
        <v>298894.95695999998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6IF-ELPO/SJ</v>
      </c>
    </row>
    <row r="3846" spans="1:8">
      <c r="A3846" s="80">
        <v>37987</v>
      </c>
      <c r="B3846" s="79" t="s">
        <v>83</v>
      </c>
      <c r="C3846" s="79" t="s">
        <v>74</v>
      </c>
      <c r="D3846" s="85">
        <v>280146.10879999999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6NGI-PGE/CG</v>
      </c>
    </row>
    <row r="3847" spans="1:8">
      <c r="A3847" s="80">
        <v>37987</v>
      </c>
      <c r="B3847" s="79" t="s">
        <v>83</v>
      </c>
      <c r="C3847" s="79" t="s">
        <v>75</v>
      </c>
      <c r="D3847" s="85">
        <v>5770451.4111000001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6NGI-SOBDR-PG&amp;E</v>
      </c>
    </row>
    <row r="3848" spans="1:8">
      <c r="A3848" s="80">
        <v>37987</v>
      </c>
      <c r="B3848" s="79" t="s">
        <v>83</v>
      </c>
      <c r="C3848" s="79" t="s">
        <v>46</v>
      </c>
      <c r="D3848" s="85">
        <v>-1102830.99</v>
      </c>
      <c r="E3848" s="85">
        <v>110283.099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6NGI-SOCAL</v>
      </c>
    </row>
    <row r="3849" spans="1:8">
      <c r="A3849" s="80">
        <v>38018</v>
      </c>
      <c r="B3849" s="79" t="s">
        <v>83</v>
      </c>
      <c r="C3849" s="79" t="s">
        <v>92</v>
      </c>
      <c r="D3849" s="85">
        <v>-499855.60220000002</v>
      </c>
      <c r="E3849" s="85">
        <v>49985.560219999999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6IF-ELPO/PERMIAN</v>
      </c>
    </row>
    <row r="3850" spans="1:8">
      <c r="A3850" s="80">
        <v>38018</v>
      </c>
      <c r="B3850" s="79" t="s">
        <v>83</v>
      </c>
      <c r="C3850" s="79" t="s">
        <v>72</v>
      </c>
      <c r="D3850" s="85">
        <v>-2784606.4270000001</v>
      </c>
      <c r="E3850" s="85">
        <v>278460.64270000003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6IF-ELPO/SJ</v>
      </c>
    </row>
    <row r="3851" spans="1:8">
      <c r="A3851" s="80">
        <v>38018</v>
      </c>
      <c r="B3851" s="79" t="s">
        <v>83</v>
      </c>
      <c r="C3851" s="79" t="s">
        <v>74</v>
      </c>
      <c r="D3851" s="85">
        <v>285481.35210000002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6NGI-PGE/CG</v>
      </c>
    </row>
    <row r="3852" spans="1:8">
      <c r="A3852" s="80">
        <v>38018</v>
      </c>
      <c r="B3852" s="79" t="s">
        <v>83</v>
      </c>
      <c r="C3852" s="79" t="s">
        <v>75</v>
      </c>
      <c r="D3852" s="85">
        <v>5375947.5398000004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6NGI-SOBDR-PG&amp;E</v>
      </c>
    </row>
    <row r="3853" spans="1:8">
      <c r="A3853" s="80">
        <v>38018</v>
      </c>
      <c r="B3853" s="79" t="s">
        <v>83</v>
      </c>
      <c r="C3853" s="79" t="s">
        <v>46</v>
      </c>
      <c r="D3853" s="85">
        <v>-1010307.3824</v>
      </c>
      <c r="E3853" s="85">
        <v>101030.73824000001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6NGI-SOCAL</v>
      </c>
    </row>
    <row r="3854" spans="1:8">
      <c r="A3854" s="80">
        <v>38047</v>
      </c>
      <c r="B3854" s="79" t="s">
        <v>83</v>
      </c>
      <c r="C3854" s="79" t="s">
        <v>92</v>
      </c>
      <c r="D3854" s="85">
        <v>-532222.94629999995</v>
      </c>
      <c r="E3854" s="85">
        <v>53222.294629999997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6IF-ELPO/PERMIAN</v>
      </c>
    </row>
    <row r="3855" spans="1:8">
      <c r="A3855" s="80">
        <v>38047</v>
      </c>
      <c r="B3855" s="79" t="s">
        <v>83</v>
      </c>
      <c r="C3855" s="79" t="s">
        <v>72</v>
      </c>
      <c r="D3855" s="85">
        <v>-2964919.1283</v>
      </c>
      <c r="E3855" s="85">
        <v>296491.91282999999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6IF-ELPO/SJ</v>
      </c>
    </row>
    <row r="3856" spans="1:8">
      <c r="A3856" s="80">
        <v>38047</v>
      </c>
      <c r="B3856" s="79" t="s">
        <v>83</v>
      </c>
      <c r="C3856" s="79" t="s">
        <v>74</v>
      </c>
      <c r="D3856" s="85">
        <v>306514.09269999998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6NGI-PGE/CG</v>
      </c>
    </row>
    <row r="3857" spans="1:8">
      <c r="A3857" s="80">
        <v>38047</v>
      </c>
      <c r="B3857" s="79" t="s">
        <v>83</v>
      </c>
      <c r="C3857" s="79" t="s">
        <v>75</v>
      </c>
      <c r="D3857" s="85">
        <v>5724058.3584000003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6NGI-SOBDR-PG&amp;E</v>
      </c>
    </row>
    <row r="3858" spans="1:8">
      <c r="A3858" s="80">
        <v>38047</v>
      </c>
      <c r="B3858" s="79" t="s">
        <v>83</v>
      </c>
      <c r="C3858" s="79" t="s">
        <v>46</v>
      </c>
      <c r="D3858" s="85">
        <v>-1077415.5005999999</v>
      </c>
      <c r="E3858" s="85">
        <v>107741.55005999999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6NGI-SOCAL</v>
      </c>
    </row>
    <row r="3859" spans="1:8">
      <c r="A3859" s="80">
        <v>38078</v>
      </c>
      <c r="B3859" s="79" t="s">
        <v>83</v>
      </c>
      <c r="C3859" s="79" t="s">
        <v>92</v>
      </c>
      <c r="D3859" s="85">
        <v>-512877.08740000002</v>
      </c>
      <c r="E3859" s="85">
        <v>51287.708740000002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6IF-ELPO/PERMIAN</v>
      </c>
    </row>
    <row r="3860" spans="1:8">
      <c r="A3860" s="80">
        <v>38078</v>
      </c>
      <c r="B3860" s="79" t="s">
        <v>83</v>
      </c>
      <c r="C3860" s="79" t="s">
        <v>72</v>
      </c>
      <c r="D3860" s="85">
        <v>-2857146.7990000001</v>
      </c>
      <c r="E3860" s="85">
        <v>285714.67989999999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6IF-ELPO/SJ</v>
      </c>
    </row>
    <row r="3861" spans="1:8">
      <c r="A3861" s="80">
        <v>38078</v>
      </c>
      <c r="B3861" s="79" t="s">
        <v>83</v>
      </c>
      <c r="C3861" s="79" t="s">
        <v>74</v>
      </c>
      <c r="D3861" s="85">
        <v>294186.32679999998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6NGI-PGE/CG</v>
      </c>
    </row>
    <row r="3862" spans="1:8">
      <c r="A3862" s="80">
        <v>38078</v>
      </c>
      <c r="B3862" s="79" t="s">
        <v>83</v>
      </c>
      <c r="C3862" s="79" t="s">
        <v>75</v>
      </c>
      <c r="D3862" s="85">
        <v>5515993.6272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6NGI-SOBDR-PG&amp;E</v>
      </c>
    </row>
    <row r="3863" spans="1:8">
      <c r="A3863" s="80">
        <v>38078</v>
      </c>
      <c r="B3863" s="79" t="s">
        <v>83</v>
      </c>
      <c r="C3863" s="79" t="s">
        <v>46</v>
      </c>
      <c r="D3863" s="85">
        <v>-1038845.4666</v>
      </c>
      <c r="E3863" s="85">
        <v>103884.54666000001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6NGI-SOCAL</v>
      </c>
    </row>
    <row r="3864" spans="1:8">
      <c r="A3864" s="80">
        <v>38108</v>
      </c>
      <c r="B3864" s="79" t="s">
        <v>83</v>
      </c>
      <c r="C3864" s="79" t="s">
        <v>92</v>
      </c>
      <c r="D3864" s="85">
        <v>-527802.69779999997</v>
      </c>
      <c r="E3864" s="85">
        <v>52780.269780000002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6IF-ELPO/PERMIAN</v>
      </c>
    </row>
    <row r="3865" spans="1:8">
      <c r="A3865" s="80">
        <v>38108</v>
      </c>
      <c r="B3865" s="79" t="s">
        <v>83</v>
      </c>
      <c r="C3865" s="79" t="s">
        <v>72</v>
      </c>
      <c r="D3865" s="85">
        <v>-2940294.7126000002</v>
      </c>
      <c r="E3865" s="85">
        <v>294029.47126000002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6IF-ELPO/SJ</v>
      </c>
    </row>
    <row r="3866" spans="1:8">
      <c r="A3866" s="80">
        <v>38108</v>
      </c>
      <c r="B3866" s="79" t="s">
        <v>83</v>
      </c>
      <c r="C3866" s="79" t="s">
        <v>74</v>
      </c>
      <c r="D3866" s="85">
        <v>303968.41440000001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6NGI-PGE/CG</v>
      </c>
    </row>
    <row r="3867" spans="1:8">
      <c r="A3867" s="80">
        <v>38108</v>
      </c>
      <c r="B3867" s="79" t="s">
        <v>83</v>
      </c>
      <c r="C3867" s="79" t="s">
        <v>75</v>
      </c>
      <c r="D3867" s="85">
        <v>5676518.5822999999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6NGI-SOBDR-PG&amp;E</v>
      </c>
    </row>
    <row r="3868" spans="1:8">
      <c r="A3868" s="80">
        <v>38108</v>
      </c>
      <c r="B3868" s="79" t="s">
        <v>83</v>
      </c>
      <c r="C3868" s="79" t="s">
        <v>46</v>
      </c>
      <c r="D3868" s="85">
        <v>-1068467.2879999999</v>
      </c>
      <c r="E3868" s="85">
        <v>106846.7288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6NGI-SOCAL</v>
      </c>
    </row>
    <row r="3869" spans="1:8">
      <c r="A3869" s="80">
        <v>38139</v>
      </c>
      <c r="B3869" s="79" t="s">
        <v>83</v>
      </c>
      <c r="C3869" s="79" t="s">
        <v>92</v>
      </c>
      <c r="D3869" s="85">
        <v>-508571.52380000002</v>
      </c>
      <c r="E3869" s="85">
        <v>50857.15238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6IF-ELPO/PERMIAN</v>
      </c>
    </row>
    <row r="3870" spans="1:8">
      <c r="A3870" s="80">
        <v>38139</v>
      </c>
      <c r="B3870" s="79" t="s">
        <v>83</v>
      </c>
      <c r="C3870" s="79" t="s">
        <v>72</v>
      </c>
      <c r="D3870" s="85">
        <v>-2833161.2722</v>
      </c>
      <c r="E3870" s="85">
        <v>283316.12722000002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6IF-ELPO/SJ</v>
      </c>
    </row>
    <row r="3871" spans="1:8">
      <c r="A3871" s="80">
        <v>38139</v>
      </c>
      <c r="B3871" s="79" t="s">
        <v>83</v>
      </c>
      <c r="C3871" s="79" t="s">
        <v>74</v>
      </c>
      <c r="D3871" s="85">
        <v>291716.65519999998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6NGI-PGE/CG</v>
      </c>
    </row>
    <row r="3872" spans="1:8">
      <c r="A3872" s="80">
        <v>38139</v>
      </c>
      <c r="B3872" s="79" t="s">
        <v>83</v>
      </c>
      <c r="C3872" s="79" t="s">
        <v>75</v>
      </c>
      <c r="D3872" s="85">
        <v>5469687.2863999996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6NGI-SOBDR-PG&amp;E</v>
      </c>
    </row>
    <row r="3873" spans="1:8">
      <c r="A3873" s="80">
        <v>38139</v>
      </c>
      <c r="B3873" s="79" t="s">
        <v>83</v>
      </c>
      <c r="C3873" s="79" t="s">
        <v>46</v>
      </c>
      <c r="D3873" s="85">
        <v>-1030124.439</v>
      </c>
      <c r="E3873" s="85">
        <v>103012.4439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6NGI-SOCAL</v>
      </c>
    </row>
    <row r="3874" spans="1:8">
      <c r="A3874" s="80">
        <v>38169</v>
      </c>
      <c r="B3874" s="79" t="s">
        <v>83</v>
      </c>
      <c r="C3874" s="79" t="s">
        <v>92</v>
      </c>
      <c r="D3874" s="85">
        <v>-523309.60190000001</v>
      </c>
      <c r="E3874" s="85">
        <v>52330.960189999998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6IF-ELPO/PERMIAN</v>
      </c>
    </row>
    <row r="3875" spans="1:8">
      <c r="A3875" s="80">
        <v>38169</v>
      </c>
      <c r="B3875" s="79" t="s">
        <v>83</v>
      </c>
      <c r="C3875" s="79" t="s">
        <v>72</v>
      </c>
      <c r="D3875" s="85">
        <v>-2915264.4761999999</v>
      </c>
      <c r="E3875" s="85">
        <v>291526.44761999999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38169</v>
      </c>
      <c r="B3876" s="79" t="s">
        <v>83</v>
      </c>
      <c r="C3876" s="79" t="s">
        <v>74</v>
      </c>
      <c r="D3876" s="85">
        <v>301380.78210000001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6NGI-PGE/CG</v>
      </c>
    </row>
    <row r="3877" spans="1:8">
      <c r="A3877" s="80">
        <v>38169</v>
      </c>
      <c r="B3877" s="79" t="s">
        <v>83</v>
      </c>
      <c r="C3877" s="79" t="s">
        <v>75</v>
      </c>
      <c r="D3877" s="85">
        <v>5628195.3301999997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6NGI-SOBDR-PG&amp;E</v>
      </c>
    </row>
    <row r="3878" spans="1:8">
      <c r="A3878" s="80">
        <v>38169</v>
      </c>
      <c r="B3878" s="79" t="s">
        <v>83</v>
      </c>
      <c r="C3878" s="79" t="s">
        <v>46</v>
      </c>
      <c r="D3878" s="85">
        <v>-1086668.3522999999</v>
      </c>
      <c r="E3878" s="85">
        <v>108666.83523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6NGI-SOCAL</v>
      </c>
    </row>
    <row r="3879" spans="1:8">
      <c r="A3879" s="80">
        <v>38200</v>
      </c>
      <c r="B3879" s="79" t="s">
        <v>83</v>
      </c>
      <c r="C3879" s="79" t="s">
        <v>92</v>
      </c>
      <c r="D3879" s="85">
        <v>-521016.47970000003</v>
      </c>
      <c r="E3879" s="85">
        <v>52101.647969999998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6IF-ELPO/PERMIAN</v>
      </c>
    </row>
    <row r="3880" spans="1:8">
      <c r="A3880" s="80">
        <v>38200</v>
      </c>
      <c r="B3880" s="79" t="s">
        <v>83</v>
      </c>
      <c r="C3880" s="79" t="s">
        <v>72</v>
      </c>
      <c r="D3880" s="85">
        <v>-2902489.9024999999</v>
      </c>
      <c r="E3880" s="85">
        <v>290248.99024999997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6IF-ELPO/SJ</v>
      </c>
    </row>
    <row r="3881" spans="1:8">
      <c r="A3881" s="80">
        <v>38200</v>
      </c>
      <c r="B3881" s="79" t="s">
        <v>83</v>
      </c>
      <c r="C3881" s="79" t="s">
        <v>74</v>
      </c>
      <c r="D3881" s="85">
        <v>300060.14360000001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6NGI-PGE/CG</v>
      </c>
    </row>
    <row r="3882" spans="1:8">
      <c r="A3882" s="80">
        <v>38200</v>
      </c>
      <c r="B3882" s="79" t="s">
        <v>83</v>
      </c>
      <c r="C3882" s="79" t="s">
        <v>75</v>
      </c>
      <c r="D3882" s="85">
        <v>5603532.8008000003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6NGI-SOBDR-PG&amp;E</v>
      </c>
    </row>
    <row r="3883" spans="1:8">
      <c r="A3883" s="80">
        <v>38200</v>
      </c>
      <c r="B3883" s="79" t="s">
        <v>83</v>
      </c>
      <c r="C3883" s="79" t="s">
        <v>46</v>
      </c>
      <c r="D3883" s="85">
        <v>-941818.29469999997</v>
      </c>
      <c r="E3883" s="85">
        <v>94181.829469999997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38231</v>
      </c>
      <c r="B3884" s="79" t="s">
        <v>83</v>
      </c>
      <c r="C3884" s="79" t="s">
        <v>92</v>
      </c>
      <c r="D3884" s="85">
        <v>-501959.21340000001</v>
      </c>
      <c r="E3884" s="85">
        <v>50195.921340000001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6IF-ELPO/PERMIAN</v>
      </c>
    </row>
    <row r="3885" spans="1:8">
      <c r="A3885" s="80">
        <v>38231</v>
      </c>
      <c r="B3885" s="79" t="s">
        <v>83</v>
      </c>
      <c r="C3885" s="79" t="s">
        <v>72</v>
      </c>
      <c r="D3885" s="85">
        <v>-2796325.2703</v>
      </c>
      <c r="E3885" s="85">
        <v>279632.52703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6IF-ELPO/SJ</v>
      </c>
    </row>
    <row r="3886" spans="1:8">
      <c r="A3886" s="80">
        <v>38231</v>
      </c>
      <c r="B3886" s="79" t="s">
        <v>83</v>
      </c>
      <c r="C3886" s="79" t="s">
        <v>74</v>
      </c>
      <c r="D3886" s="85">
        <v>287923.83370000002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6NGI-PGE/CG</v>
      </c>
    </row>
    <row r="3887" spans="1:8">
      <c r="A3887" s="80">
        <v>38231</v>
      </c>
      <c r="B3887" s="79" t="s">
        <v>83</v>
      </c>
      <c r="C3887" s="79" t="s">
        <v>75</v>
      </c>
      <c r="D3887" s="85">
        <v>5398571.8814000003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6NGI-SOBDR-PG&amp;E</v>
      </c>
    </row>
    <row r="3888" spans="1:8">
      <c r="A3888" s="80">
        <v>38231</v>
      </c>
      <c r="B3888" s="79" t="s">
        <v>83</v>
      </c>
      <c r="C3888" s="79" t="s">
        <v>46</v>
      </c>
      <c r="D3888" s="85">
        <v>-881766.74060000002</v>
      </c>
      <c r="E3888" s="85">
        <v>88176.674060000005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6NGI-SOCAL</v>
      </c>
    </row>
    <row r="3889" spans="1:8">
      <c r="A3889" s="80">
        <v>38261</v>
      </c>
      <c r="B3889" s="79" t="s">
        <v>83</v>
      </c>
      <c r="C3889" s="79" t="s">
        <v>92</v>
      </c>
      <c r="D3889" s="85">
        <v>-516439.1642</v>
      </c>
      <c r="E3889" s="85">
        <v>51643.916420000001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38261</v>
      </c>
      <c r="B3890" s="79" t="s">
        <v>83</v>
      </c>
      <c r="C3890" s="79" t="s">
        <v>72</v>
      </c>
      <c r="D3890" s="85">
        <v>-2876990.4929999998</v>
      </c>
      <c r="E3890" s="85">
        <v>287699.04930000001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6IF-ELPO/SJ</v>
      </c>
    </row>
    <row r="3891" spans="1:8">
      <c r="A3891" s="80">
        <v>38261</v>
      </c>
      <c r="B3891" s="79" t="s">
        <v>83</v>
      </c>
      <c r="C3891" s="79" t="s">
        <v>74</v>
      </c>
      <c r="D3891" s="85">
        <v>297424.00809999998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6NGI-PGE/CG</v>
      </c>
    </row>
    <row r="3892" spans="1:8">
      <c r="A3892" s="80">
        <v>38261</v>
      </c>
      <c r="B3892" s="79" t="s">
        <v>83</v>
      </c>
      <c r="C3892" s="79" t="s">
        <v>75</v>
      </c>
      <c r="D3892" s="85">
        <v>5554303.7654999997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6NGI-SOBDR-PG&amp;E</v>
      </c>
    </row>
    <row r="3893" spans="1:8">
      <c r="A3893" s="80">
        <v>38261</v>
      </c>
      <c r="B3893" s="79" t="s">
        <v>83</v>
      </c>
      <c r="C3893" s="79" t="s">
        <v>46</v>
      </c>
      <c r="D3893" s="85">
        <v>-906605.71149999998</v>
      </c>
      <c r="E3893" s="85">
        <v>90660.571150000003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6NGI-SOCAL</v>
      </c>
    </row>
    <row r="3894" spans="1:8">
      <c r="A3894" s="80">
        <v>38292</v>
      </c>
      <c r="B3894" s="79" t="s">
        <v>83</v>
      </c>
      <c r="C3894" s="79" t="s">
        <v>92</v>
      </c>
      <c r="D3894" s="85">
        <v>-497526.57069999998</v>
      </c>
      <c r="E3894" s="85">
        <v>49752.657070000001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6IF-ELPO/PERMIAN</v>
      </c>
    </row>
    <row r="3895" spans="1:8">
      <c r="A3895" s="80">
        <v>38292</v>
      </c>
      <c r="B3895" s="79" t="s">
        <v>83</v>
      </c>
      <c r="C3895" s="79" t="s">
        <v>72</v>
      </c>
      <c r="D3895" s="85">
        <v>-2771631.8078999999</v>
      </c>
      <c r="E3895" s="85">
        <v>277163.18079000001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6IF-ELPO/SJ</v>
      </c>
    </row>
    <row r="3896" spans="1:8">
      <c r="A3896" s="80">
        <v>38292</v>
      </c>
      <c r="B3896" s="79" t="s">
        <v>83</v>
      </c>
      <c r="C3896" s="79" t="s">
        <v>74</v>
      </c>
      <c r="D3896" s="85">
        <v>285381.26949999999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6NGI-PGE/CG</v>
      </c>
    </row>
    <row r="3897" spans="1:8">
      <c r="A3897" s="80">
        <v>38292</v>
      </c>
      <c r="B3897" s="79" t="s">
        <v>83</v>
      </c>
      <c r="C3897" s="79" t="s">
        <v>75</v>
      </c>
      <c r="D3897" s="85">
        <v>5350898.8039999995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6NGI-SOBDR-PG&amp;E</v>
      </c>
    </row>
    <row r="3898" spans="1:8">
      <c r="A3898" s="80">
        <v>38292</v>
      </c>
      <c r="B3898" s="79" t="s">
        <v>83</v>
      </c>
      <c r="C3898" s="79" t="s">
        <v>46</v>
      </c>
      <c r="D3898" s="85">
        <v>-873980.13809999998</v>
      </c>
      <c r="E3898" s="85">
        <v>87398.013810000004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38322</v>
      </c>
      <c r="B3899" s="79" t="s">
        <v>83</v>
      </c>
      <c r="C3899" s="79" t="s">
        <v>92</v>
      </c>
      <c r="D3899" s="85">
        <v>-511830.9558</v>
      </c>
      <c r="E3899" s="85">
        <v>51183.095580000001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38322</v>
      </c>
      <c r="B3900" s="79" t="s">
        <v>83</v>
      </c>
      <c r="C3900" s="79" t="s">
        <v>72</v>
      </c>
      <c r="D3900" s="85">
        <v>-2851318.9865999999</v>
      </c>
      <c r="E3900" s="85">
        <v>285131.89866000001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6IF-ELPO/SJ</v>
      </c>
    </row>
    <row r="3901" spans="1:8">
      <c r="A3901" s="80">
        <v>38322</v>
      </c>
      <c r="B3901" s="79" t="s">
        <v>83</v>
      </c>
      <c r="C3901" s="79" t="s">
        <v>74</v>
      </c>
      <c r="D3901" s="85">
        <v>294770.08130000002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6NGI-PGE/CG</v>
      </c>
    </row>
    <row r="3902" spans="1:8">
      <c r="A3902" s="80">
        <v>38322</v>
      </c>
      <c r="B3902" s="79" t="s">
        <v>83</v>
      </c>
      <c r="C3902" s="79" t="s">
        <v>75</v>
      </c>
      <c r="D3902" s="85">
        <v>5504742.4809999997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6NGI-SOBDR-PG&amp;E</v>
      </c>
    </row>
    <row r="3903" spans="1:8">
      <c r="A3903" s="80">
        <v>38322</v>
      </c>
      <c r="B3903" s="79" t="s">
        <v>83</v>
      </c>
      <c r="C3903" s="79" t="s">
        <v>46</v>
      </c>
      <c r="D3903" s="85">
        <v>-895852.44579999999</v>
      </c>
      <c r="E3903" s="85">
        <v>89585.244579999999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38353</v>
      </c>
      <c r="B3904" s="79" t="s">
        <v>83</v>
      </c>
      <c r="C3904" s="79" t="s">
        <v>92</v>
      </c>
      <c r="D3904" s="85">
        <v>38464.818299999999</v>
      </c>
      <c r="E3904" s="85">
        <v>-3846.4818300000002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6IF-ELPO/PERMIAN</v>
      </c>
    </row>
    <row r="3905" spans="1:8">
      <c r="A3905" s="80">
        <v>38353</v>
      </c>
      <c r="B3905" s="79" t="s">
        <v>83</v>
      </c>
      <c r="C3905" s="79" t="s">
        <v>72</v>
      </c>
      <c r="D3905" s="85">
        <v>-2838150.1998000001</v>
      </c>
      <c r="E3905" s="85">
        <v>283815.01997999998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6IF-ELPO/SJ</v>
      </c>
    </row>
    <row r="3906" spans="1:8">
      <c r="A3906" s="80">
        <v>38353</v>
      </c>
      <c r="B3906" s="79" t="s">
        <v>83</v>
      </c>
      <c r="C3906" s="79" t="s">
        <v>74</v>
      </c>
      <c r="D3906" s="85">
        <v>19442.744500000001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6NGI-PGE/CG</v>
      </c>
    </row>
    <row r="3907" spans="1:8">
      <c r="A3907" s="80">
        <v>38353</v>
      </c>
      <c r="B3907" s="79" t="s">
        <v>83</v>
      </c>
      <c r="C3907" s="79" t="s">
        <v>75</v>
      </c>
      <c r="D3907" s="85">
        <v>5479318.8854999999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6NGI-SOBDR-PG&amp;E</v>
      </c>
    </row>
    <row r="3908" spans="1:8">
      <c r="A3908" s="80">
        <v>38353</v>
      </c>
      <c r="B3908" s="79" t="s">
        <v>83</v>
      </c>
      <c r="C3908" s="79" t="s">
        <v>46</v>
      </c>
      <c r="D3908" s="85">
        <v>-343783.07179999998</v>
      </c>
      <c r="E3908" s="85">
        <v>34378.307180000003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6NGI-SOCAL</v>
      </c>
    </row>
    <row r="3909" spans="1:8">
      <c r="A3909" s="80">
        <v>38384</v>
      </c>
      <c r="B3909" s="79" t="s">
        <v>83</v>
      </c>
      <c r="C3909" s="79" t="s">
        <v>92</v>
      </c>
      <c r="D3909" s="85">
        <v>34580.519800000002</v>
      </c>
      <c r="E3909" s="85">
        <v>-3458.0519800000002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6IF-ELPO/PERMIAN</v>
      </c>
    </row>
    <row r="3910" spans="1:8">
      <c r="A3910" s="80">
        <v>38384</v>
      </c>
      <c r="B3910" s="79" t="s">
        <v>83</v>
      </c>
      <c r="C3910" s="79" t="s">
        <v>72</v>
      </c>
      <c r="D3910" s="85">
        <v>-2551544.8191</v>
      </c>
      <c r="E3910" s="85">
        <v>255154.48191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6IF-ELPO/SJ</v>
      </c>
    </row>
    <row r="3911" spans="1:8">
      <c r="A3911" s="80">
        <v>38384</v>
      </c>
      <c r="B3911" s="79" t="s">
        <v>83</v>
      </c>
      <c r="C3911" s="79" t="s">
        <v>74</v>
      </c>
      <c r="D3911" s="85">
        <v>14074.285599999999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6NGI-PGE/CG</v>
      </c>
    </row>
    <row r="3912" spans="1:8">
      <c r="A3912" s="80">
        <v>38384</v>
      </c>
      <c r="B3912" s="79" t="s">
        <v>83</v>
      </c>
      <c r="C3912" s="79" t="s">
        <v>75</v>
      </c>
      <c r="D3912" s="85">
        <v>4925999.9406000003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6NGI-SOBDR-PG&amp;E</v>
      </c>
    </row>
    <row r="3913" spans="1:8">
      <c r="A3913" s="80">
        <v>38384</v>
      </c>
      <c r="B3913" s="79" t="s">
        <v>83</v>
      </c>
      <c r="C3913" s="79" t="s">
        <v>46</v>
      </c>
      <c r="D3913" s="85">
        <v>-310513.92499999999</v>
      </c>
      <c r="E3913" s="85">
        <v>31051.392500000002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38412</v>
      </c>
      <c r="B3914" s="79" t="s">
        <v>83</v>
      </c>
      <c r="C3914" s="79" t="s">
        <v>92</v>
      </c>
      <c r="D3914" s="85">
        <v>38122.057000000001</v>
      </c>
      <c r="E3914" s="85">
        <v>-3812.2057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6IF-ELPO/PERMIAN</v>
      </c>
    </row>
    <row r="3915" spans="1:8">
      <c r="A3915" s="80">
        <v>38412</v>
      </c>
      <c r="B3915" s="79" t="s">
        <v>83</v>
      </c>
      <c r="C3915" s="79" t="s">
        <v>72</v>
      </c>
      <c r="D3915" s="85">
        <v>-2812859.3328999998</v>
      </c>
      <c r="E3915" s="85">
        <v>281285.93329000002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6IF-ELPO/SJ</v>
      </c>
    </row>
    <row r="3916" spans="1:8">
      <c r="A3916" s="80">
        <v>38412</v>
      </c>
      <c r="B3916" s="79" t="s">
        <v>83</v>
      </c>
      <c r="C3916" s="79" t="s">
        <v>74</v>
      </c>
      <c r="D3916" s="85">
        <v>19269.489399999999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6NGI-PGE/CG</v>
      </c>
    </row>
    <row r="3917" spans="1:8">
      <c r="A3917" s="80">
        <v>38412</v>
      </c>
      <c r="B3917" s="79" t="s">
        <v>83</v>
      </c>
      <c r="C3917" s="79" t="s">
        <v>75</v>
      </c>
      <c r="D3917" s="85">
        <v>5430492.4617999997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6NGI-SOBDR-PG&amp;E</v>
      </c>
    </row>
    <row r="3918" spans="1:8">
      <c r="A3918" s="80">
        <v>38412</v>
      </c>
      <c r="B3918" s="79" t="s">
        <v>83</v>
      </c>
      <c r="C3918" s="79" t="s">
        <v>46</v>
      </c>
      <c r="D3918" s="85">
        <v>-343347.26539999997</v>
      </c>
      <c r="E3918" s="85">
        <v>34334.726540000003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6NGI-SOCAL</v>
      </c>
    </row>
    <row r="3919" spans="1:8">
      <c r="A3919" s="80">
        <v>38443</v>
      </c>
      <c r="B3919" s="79" t="s">
        <v>83</v>
      </c>
      <c r="C3919" s="79" t="s">
        <v>92</v>
      </c>
      <c r="D3919" s="85">
        <v>36719.026100000003</v>
      </c>
      <c r="E3919" s="85">
        <v>-3671.9026100000001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6IF-ELPO/PERMIAN</v>
      </c>
    </row>
    <row r="3920" spans="1:8">
      <c r="A3920" s="80">
        <v>38443</v>
      </c>
      <c r="B3920" s="79" t="s">
        <v>83</v>
      </c>
      <c r="C3920" s="79" t="s">
        <v>72</v>
      </c>
      <c r="D3920" s="85">
        <v>-2709335.8358999998</v>
      </c>
      <c r="E3920" s="85">
        <v>270933.58358999999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38443</v>
      </c>
      <c r="B3921" s="79" t="s">
        <v>83</v>
      </c>
      <c r="C3921" s="79" t="s">
        <v>74</v>
      </c>
      <c r="D3921" s="85">
        <v>17435.435000000001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6NGI-PGE/CG</v>
      </c>
    </row>
    <row r="3922" spans="1:8">
      <c r="A3922" s="80">
        <v>38443</v>
      </c>
      <c r="B3922" s="79" t="s">
        <v>83</v>
      </c>
      <c r="C3922" s="79" t="s">
        <v>75</v>
      </c>
      <c r="D3922" s="85">
        <v>5230630.5049999999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6NGI-SOBDR-PG&amp;E</v>
      </c>
    </row>
    <row r="3923" spans="1:8">
      <c r="A3923" s="80">
        <v>38443</v>
      </c>
      <c r="B3923" s="79" t="s">
        <v>83</v>
      </c>
      <c r="C3923" s="79" t="s">
        <v>46</v>
      </c>
      <c r="D3923" s="85">
        <v>-331273.26530000003</v>
      </c>
      <c r="E3923" s="85">
        <v>33127.326529999998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6NGI-SOCAL</v>
      </c>
    </row>
    <row r="3924" spans="1:8">
      <c r="A3924" s="80">
        <v>38473</v>
      </c>
      <c r="B3924" s="79" t="s">
        <v>83</v>
      </c>
      <c r="C3924" s="79" t="s">
        <v>92</v>
      </c>
      <c r="D3924" s="85">
        <v>37771.428200000002</v>
      </c>
      <c r="E3924" s="85">
        <v>-3777.14282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6IF-ELPO/PERMIAN</v>
      </c>
    </row>
    <row r="3925" spans="1:8">
      <c r="A3925" s="80">
        <v>38473</v>
      </c>
      <c r="B3925" s="79" t="s">
        <v>83</v>
      </c>
      <c r="C3925" s="79" t="s">
        <v>72</v>
      </c>
      <c r="D3925" s="85">
        <v>-2786987.9670000002</v>
      </c>
      <c r="E3925" s="85">
        <v>278698.79670000001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6IF-ELPO/SJ</v>
      </c>
    </row>
    <row r="3926" spans="1:8">
      <c r="A3926" s="80">
        <v>38473</v>
      </c>
      <c r="B3926" s="79" t="s">
        <v>83</v>
      </c>
      <c r="C3926" s="79" t="s">
        <v>74</v>
      </c>
      <c r="D3926" s="85">
        <v>19092.257700000002</v>
      </c>
      <c r="E3926" s="85">
        <v>0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6NGI-PGE/CG</v>
      </c>
    </row>
    <row r="3927" spans="1:8">
      <c r="A3927" s="80">
        <v>38473</v>
      </c>
      <c r="B3927" s="79" t="s">
        <v>83</v>
      </c>
      <c r="C3927" s="79" t="s">
        <v>75</v>
      </c>
      <c r="D3927" s="85">
        <v>5380545.3295999998</v>
      </c>
      <c r="E3927" s="85">
        <v>0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6NGI-SOBDR-PG&amp;E</v>
      </c>
    </row>
    <row r="3928" spans="1:8">
      <c r="A3928" s="80">
        <v>38473</v>
      </c>
      <c r="B3928" s="79" t="s">
        <v>83</v>
      </c>
      <c r="C3928" s="79" t="s">
        <v>46</v>
      </c>
      <c r="D3928" s="85">
        <v>-340189.31770000001</v>
      </c>
      <c r="E3928" s="85">
        <v>34018.931770000003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6NGI-SOCAL</v>
      </c>
    </row>
    <row r="3929" spans="1:8">
      <c r="A3929" s="80">
        <v>38504</v>
      </c>
      <c r="B3929" s="79" t="s">
        <v>83</v>
      </c>
      <c r="C3929" s="79" t="s">
        <v>92</v>
      </c>
      <c r="D3929" s="85">
        <v>36379.993199999997</v>
      </c>
      <c r="E3929" s="85">
        <v>-3637.9993199999999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6IF-ELPO/PERMIAN</v>
      </c>
    </row>
    <row r="3930" spans="1:8">
      <c r="A3930" s="80">
        <v>38504</v>
      </c>
      <c r="B3930" s="79" t="s">
        <v>83</v>
      </c>
      <c r="C3930" s="79" t="s">
        <v>72</v>
      </c>
      <c r="D3930" s="85">
        <v>-2684320.0939000002</v>
      </c>
      <c r="E3930" s="85">
        <v>268432.00939000002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6IF-ELPO/SJ</v>
      </c>
    </row>
    <row r="3931" spans="1:8">
      <c r="A3931" s="80">
        <v>38504</v>
      </c>
      <c r="B3931" s="79" t="s">
        <v>83</v>
      </c>
      <c r="C3931" s="79" t="s">
        <v>74</v>
      </c>
      <c r="D3931" s="85">
        <v>17274.450799999999</v>
      </c>
      <c r="E3931" s="85">
        <v>0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6NGI-PGE/CG</v>
      </c>
    </row>
    <row r="3932" spans="1:8">
      <c r="A3932" s="80">
        <v>38504</v>
      </c>
      <c r="B3932" s="79" t="s">
        <v>83</v>
      </c>
      <c r="C3932" s="79" t="s">
        <v>75</v>
      </c>
      <c r="D3932" s="85">
        <v>5182335.2361000003</v>
      </c>
      <c r="E3932" s="85">
        <v>0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6NGI-SOBDR-PG&amp;E</v>
      </c>
    </row>
    <row r="3933" spans="1:8">
      <c r="A3933" s="80">
        <v>38504</v>
      </c>
      <c r="B3933" s="79" t="s">
        <v>83</v>
      </c>
      <c r="C3933" s="79" t="s">
        <v>46</v>
      </c>
      <c r="D3933" s="85">
        <v>-328214.5649</v>
      </c>
      <c r="E3933" s="85">
        <v>32821.456489999997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6NGI-SOCAL</v>
      </c>
    </row>
    <row r="3934" spans="1:8">
      <c r="A3934" s="80">
        <v>38534</v>
      </c>
      <c r="B3934" s="79" t="s">
        <v>83</v>
      </c>
      <c r="C3934" s="79" t="s">
        <v>92</v>
      </c>
      <c r="D3934" s="85">
        <v>37420.136100000003</v>
      </c>
      <c r="E3934" s="85">
        <v>-3742.01361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6IF-ELPO/PERMIAN</v>
      </c>
    </row>
    <row r="3935" spans="1:8">
      <c r="A3935" s="80">
        <v>38534</v>
      </c>
      <c r="B3935" s="79" t="s">
        <v>83</v>
      </c>
      <c r="C3935" s="79" t="s">
        <v>72</v>
      </c>
      <c r="D3935" s="85">
        <v>-2761067.6746999999</v>
      </c>
      <c r="E3935" s="85">
        <v>276106.76747000002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6IF-ELPO/SJ</v>
      </c>
    </row>
    <row r="3936" spans="1:8">
      <c r="A3936" s="80">
        <v>38534</v>
      </c>
      <c r="B3936" s="79" t="s">
        <v>83</v>
      </c>
      <c r="C3936" s="79" t="s">
        <v>74</v>
      </c>
      <c r="D3936" s="85">
        <v>18914.690699999999</v>
      </c>
      <c r="E3936" s="85">
        <v>0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6NGI-PGE/CG</v>
      </c>
    </row>
    <row r="3937" spans="1:8">
      <c r="A3937" s="80">
        <v>38534</v>
      </c>
      <c r="B3937" s="79" t="s">
        <v>83</v>
      </c>
      <c r="C3937" s="79" t="s">
        <v>75</v>
      </c>
      <c r="D3937" s="85">
        <v>5330503.7397999996</v>
      </c>
      <c r="E3937" s="85">
        <v>0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6NGI-SOBDR-PG&amp;E</v>
      </c>
    </row>
    <row r="3938" spans="1:8">
      <c r="A3938" s="80">
        <v>38534</v>
      </c>
      <c r="B3938" s="79" t="s">
        <v>83</v>
      </c>
      <c r="C3938" s="79" t="s">
        <v>46</v>
      </c>
      <c r="D3938" s="85">
        <v>-337025.39760000003</v>
      </c>
      <c r="E3938" s="85">
        <v>33702.53976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6NGI-SOCAL</v>
      </c>
    </row>
    <row r="3939" spans="1:8">
      <c r="A3939" s="80">
        <v>38565</v>
      </c>
      <c r="B3939" s="79" t="s">
        <v>83</v>
      </c>
      <c r="C3939" s="79" t="s">
        <v>92</v>
      </c>
      <c r="D3939" s="85">
        <v>37242.352400000003</v>
      </c>
      <c r="E3939" s="85">
        <v>-3724.23524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6IF-ELPO/PERMIAN</v>
      </c>
    </row>
    <row r="3940" spans="1:8">
      <c r="A3940" s="80">
        <v>38565</v>
      </c>
      <c r="B3940" s="79" t="s">
        <v>83</v>
      </c>
      <c r="C3940" s="79" t="s">
        <v>72</v>
      </c>
      <c r="D3940" s="85">
        <v>-2747949.7930999999</v>
      </c>
      <c r="E3940" s="85">
        <v>274794.97931000002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6IF-ELPO/SJ</v>
      </c>
    </row>
    <row r="3941" spans="1:8">
      <c r="A3941" s="80">
        <v>38565</v>
      </c>
      <c r="B3941" s="79" t="s">
        <v>83</v>
      </c>
      <c r="C3941" s="79" t="s">
        <v>74</v>
      </c>
      <c r="D3941" s="85">
        <v>18824.826699999998</v>
      </c>
      <c r="E3941" s="85">
        <v>0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6NGI-PGE/CG</v>
      </c>
    </row>
    <row r="3942" spans="1:8">
      <c r="A3942" s="80">
        <v>38565</v>
      </c>
      <c r="B3942" s="79" t="s">
        <v>83</v>
      </c>
      <c r="C3942" s="79" t="s">
        <v>75</v>
      </c>
      <c r="D3942" s="85">
        <v>5305178.4216</v>
      </c>
      <c r="E3942" s="85">
        <v>0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6NGI-SOBDR-PG&amp;E</v>
      </c>
    </row>
    <row r="3943" spans="1:8">
      <c r="A3943" s="80">
        <v>38565</v>
      </c>
      <c r="B3943" s="79" t="s">
        <v>83</v>
      </c>
      <c r="C3943" s="79" t="s">
        <v>46</v>
      </c>
      <c r="D3943" s="85">
        <v>-335424.1839</v>
      </c>
      <c r="E3943" s="85">
        <v>33542.418389999999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6NGI-SOCAL</v>
      </c>
    </row>
    <row r="3944" spans="1:8">
      <c r="A3944" s="80">
        <v>38596</v>
      </c>
      <c r="B3944" s="79" t="s">
        <v>83</v>
      </c>
      <c r="C3944" s="79" t="s">
        <v>92</v>
      </c>
      <c r="D3944" s="85">
        <v>35867.692300000002</v>
      </c>
      <c r="E3944" s="85">
        <v>-3586.7692299999999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6IF-ELPO/PERMIAN</v>
      </c>
    </row>
    <row r="3945" spans="1:8">
      <c r="A3945" s="80">
        <v>38596</v>
      </c>
      <c r="B3945" s="79" t="s">
        <v>83</v>
      </c>
      <c r="C3945" s="79" t="s">
        <v>72</v>
      </c>
      <c r="D3945" s="85">
        <v>-2646519.6321999999</v>
      </c>
      <c r="E3945" s="85">
        <v>264651.96321999998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6IF-ELPO/SJ</v>
      </c>
    </row>
    <row r="3946" spans="1:8">
      <c r="A3946" s="80">
        <v>38596</v>
      </c>
      <c r="B3946" s="79" t="s">
        <v>83</v>
      </c>
      <c r="C3946" s="79" t="s">
        <v>74</v>
      </c>
      <c r="D3946" s="85">
        <v>17031.192900000002</v>
      </c>
      <c r="E3946" s="85">
        <v>0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6NGI-PGE/CG</v>
      </c>
    </row>
    <row r="3947" spans="1:8">
      <c r="A3947" s="80">
        <v>38596</v>
      </c>
      <c r="B3947" s="79" t="s">
        <v>83</v>
      </c>
      <c r="C3947" s="79" t="s">
        <v>75</v>
      </c>
      <c r="D3947" s="85">
        <v>5109357.8497000001</v>
      </c>
      <c r="E3947" s="85">
        <v>0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6NGI-SOBDR-PG&amp;E</v>
      </c>
    </row>
    <row r="3948" spans="1:8">
      <c r="A3948" s="80">
        <v>38596</v>
      </c>
      <c r="B3948" s="79" t="s">
        <v>83</v>
      </c>
      <c r="C3948" s="79" t="s">
        <v>46</v>
      </c>
      <c r="D3948" s="85">
        <v>-323592.66379999998</v>
      </c>
      <c r="E3948" s="85">
        <v>32359.266380000001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6NGI-SOCAL</v>
      </c>
    </row>
    <row r="3949" spans="1:8">
      <c r="A3949" s="80">
        <v>38626</v>
      </c>
      <c r="B3949" s="79" t="s">
        <v>83</v>
      </c>
      <c r="C3949" s="79" t="s">
        <v>92</v>
      </c>
      <c r="D3949" s="85">
        <v>36890.0389</v>
      </c>
      <c r="E3949" s="85">
        <v>-3689.00389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6IF-ELPO/PERMIAN</v>
      </c>
    </row>
    <row r="3950" spans="1:8">
      <c r="A3950" s="80">
        <v>38626</v>
      </c>
      <c r="B3950" s="79" t="s">
        <v>83</v>
      </c>
      <c r="C3950" s="79" t="s">
        <v>72</v>
      </c>
      <c r="D3950" s="85">
        <v>-2721954.13</v>
      </c>
      <c r="E3950" s="85">
        <v>272195.413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6IF-ELPO/SJ</v>
      </c>
    </row>
    <row r="3951" spans="1:8">
      <c r="A3951" s="80">
        <v>38626</v>
      </c>
      <c r="B3951" s="79" t="s">
        <v>83</v>
      </c>
      <c r="C3951" s="79" t="s">
        <v>74</v>
      </c>
      <c r="D3951" s="85">
        <v>18646.743399999999</v>
      </c>
      <c r="E3951" s="85">
        <v>0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6NGI-PGE/CG</v>
      </c>
    </row>
    <row r="3952" spans="1:8">
      <c r="A3952" s="80">
        <v>38626</v>
      </c>
      <c r="B3952" s="79" t="s">
        <v>83</v>
      </c>
      <c r="C3952" s="79" t="s">
        <v>75</v>
      </c>
      <c r="D3952" s="85">
        <v>5254991.3218</v>
      </c>
      <c r="E3952" s="85">
        <v>0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6NGI-SOBDR-PG&amp;E</v>
      </c>
    </row>
    <row r="3953" spans="1:8">
      <c r="A3953" s="80">
        <v>38626</v>
      </c>
      <c r="B3953" s="79" t="s">
        <v>83</v>
      </c>
      <c r="C3953" s="79" t="s">
        <v>46</v>
      </c>
      <c r="D3953" s="85">
        <v>-332251.06420000002</v>
      </c>
      <c r="E3953" s="85">
        <v>33225.106419999996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6NGI-SOCAL</v>
      </c>
    </row>
    <row r="3954" spans="1:8">
      <c r="A3954" s="80">
        <v>38657</v>
      </c>
      <c r="B3954" s="79" t="s">
        <v>83</v>
      </c>
      <c r="C3954" s="79" t="s">
        <v>92</v>
      </c>
      <c r="D3954" s="85">
        <v>35528.357199999999</v>
      </c>
      <c r="E3954" s="85">
        <v>-3552.83572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6IF-ELPO/PERMIAN</v>
      </c>
    </row>
    <row r="3955" spans="1:8">
      <c r="A3955" s="80">
        <v>38657</v>
      </c>
      <c r="B3955" s="79" t="s">
        <v>83</v>
      </c>
      <c r="C3955" s="79" t="s">
        <v>72</v>
      </c>
      <c r="D3955" s="85">
        <v>-2621481.5973999999</v>
      </c>
      <c r="E3955" s="85">
        <v>262148.15973999997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6IF-ELPO/SJ</v>
      </c>
    </row>
    <row r="3956" spans="1:8">
      <c r="A3956" s="80">
        <v>38657</v>
      </c>
      <c r="B3956" s="79" t="s">
        <v>83</v>
      </c>
      <c r="C3956" s="79" t="s">
        <v>74</v>
      </c>
      <c r="D3956" s="85">
        <v>16870.0651</v>
      </c>
      <c r="E3956" s="85">
        <v>0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6NGI-PGE/CG</v>
      </c>
    </row>
    <row r="3957" spans="1:8">
      <c r="A3957" s="80">
        <v>38657</v>
      </c>
      <c r="B3957" s="79" t="s">
        <v>83</v>
      </c>
      <c r="C3957" s="79" t="s">
        <v>75</v>
      </c>
      <c r="D3957" s="85">
        <v>5061019.5423999997</v>
      </c>
      <c r="E3957" s="85">
        <v>0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6NGI-SOBDR-PG&amp;E</v>
      </c>
    </row>
    <row r="3958" spans="1:8">
      <c r="A3958" s="80">
        <v>38657</v>
      </c>
      <c r="B3958" s="79" t="s">
        <v>83</v>
      </c>
      <c r="C3958" s="79" t="s">
        <v>46</v>
      </c>
      <c r="D3958" s="85">
        <v>-320531.2378</v>
      </c>
      <c r="E3958" s="85">
        <v>32053.123780000002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6NGI-SOCAL</v>
      </c>
    </row>
    <row r="3959" spans="1:8">
      <c r="A3959" s="80">
        <v>38687</v>
      </c>
      <c r="B3959" s="79" t="s">
        <v>83</v>
      </c>
      <c r="C3959" s="79" t="s">
        <v>92</v>
      </c>
      <c r="D3959" s="85">
        <v>36539.930800000002</v>
      </c>
      <c r="E3959" s="85">
        <v>-3653.9930800000002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6IF-ELPO/PERMIAN</v>
      </c>
    </row>
    <row r="3960" spans="1:8">
      <c r="A3960" s="80">
        <v>38687</v>
      </c>
      <c r="B3960" s="79" t="s">
        <v>83</v>
      </c>
      <c r="C3960" s="79" t="s">
        <v>72</v>
      </c>
      <c r="D3960" s="85">
        <v>-2696121.1723000002</v>
      </c>
      <c r="E3960" s="85">
        <v>269612.11722999997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6IF-ELPO/SJ</v>
      </c>
    </row>
    <row r="3961" spans="1:8">
      <c r="A3961" s="80">
        <v>38687</v>
      </c>
      <c r="B3961" s="79" t="s">
        <v>83</v>
      </c>
      <c r="C3961" s="79" t="s">
        <v>74</v>
      </c>
      <c r="D3961" s="85">
        <v>18469.774799999999</v>
      </c>
      <c r="E3961" s="85">
        <v>0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6NGI-PGE/CG</v>
      </c>
    </row>
    <row r="3962" spans="1:8">
      <c r="A3962" s="80">
        <v>38687</v>
      </c>
      <c r="B3962" s="79" t="s">
        <v>83</v>
      </c>
      <c r="C3962" s="79" t="s">
        <v>75</v>
      </c>
      <c r="D3962" s="85">
        <v>5205118.3404000001</v>
      </c>
      <c r="E3962" s="85">
        <v>0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6NGI-SOBDR-PG&amp;E</v>
      </c>
    </row>
    <row r="3963" spans="1:8">
      <c r="A3963" s="80">
        <v>38687</v>
      </c>
      <c r="B3963" s="79" t="s">
        <v>83</v>
      </c>
      <c r="C3963" s="79" t="s">
        <v>46</v>
      </c>
      <c r="D3963" s="85">
        <v>-326579.19919999997</v>
      </c>
      <c r="E3963" s="85">
        <v>32657.91992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6NGI-SOCAL</v>
      </c>
    </row>
    <row r="3964" spans="1:8">
      <c r="A3964" s="80">
        <v>38718</v>
      </c>
      <c r="B3964" s="79" t="s">
        <v>83</v>
      </c>
      <c r="C3964" s="79" t="s">
        <v>92</v>
      </c>
      <c r="D3964" s="85">
        <v>-2683127.8390000002</v>
      </c>
      <c r="E3964" s="85">
        <v>268312.78389999998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6IF-ELPO/PERMIAN</v>
      </c>
    </row>
    <row r="3965" spans="1:8">
      <c r="A3965" s="80">
        <v>38718</v>
      </c>
      <c r="B3965" s="79" t="s">
        <v>83</v>
      </c>
      <c r="C3965" s="79" t="s">
        <v>72</v>
      </c>
      <c r="D3965" s="85">
        <v>-2683101.9389999998</v>
      </c>
      <c r="E3965" s="85">
        <v>268310.19390000001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6IF-ELPO/SJ</v>
      </c>
    </row>
    <row r="3966" spans="1:8">
      <c r="A3966" s="80">
        <v>38718</v>
      </c>
      <c r="B3966" s="79" t="s">
        <v>83</v>
      </c>
      <c r="C3966" s="79" t="s">
        <v>74</v>
      </c>
      <c r="D3966" s="85">
        <v>-33419.248200000002</v>
      </c>
      <c r="E3966" s="85">
        <v>0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6NGI-PGE/CG</v>
      </c>
    </row>
    <row r="3967" spans="1:8">
      <c r="A3967" s="80">
        <v>38718</v>
      </c>
      <c r="B3967" s="79" t="s">
        <v>83</v>
      </c>
      <c r="C3967" s="79" t="s">
        <v>75</v>
      </c>
      <c r="D3967" s="85">
        <v>5179983.4721999997</v>
      </c>
      <c r="E3967" s="85">
        <v>0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6NGI-SOBDR-PG&amp;E</v>
      </c>
    </row>
    <row r="3968" spans="1:8">
      <c r="A3968" s="80">
        <v>38718</v>
      </c>
      <c r="B3968" s="79" t="s">
        <v>83</v>
      </c>
      <c r="C3968" s="79" t="s">
        <v>46</v>
      </c>
      <c r="D3968" s="85">
        <v>-14203.1805</v>
      </c>
      <c r="E3968" s="85">
        <v>1420.3180500000001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6NGI-SOCAL</v>
      </c>
    </row>
    <row r="3969" spans="1:8">
      <c r="A3969" s="80">
        <v>38749</v>
      </c>
      <c r="B3969" s="79" t="s">
        <v>83</v>
      </c>
      <c r="C3969" s="79" t="s">
        <v>92</v>
      </c>
      <c r="D3969" s="85">
        <v>-2412023.7433000002</v>
      </c>
      <c r="E3969" s="85">
        <v>241202.37432999999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6IF-ELPO/PERMIAN</v>
      </c>
    </row>
    <row r="3970" spans="1:8">
      <c r="A3970" s="80">
        <v>38749</v>
      </c>
      <c r="B3970" s="79" t="s">
        <v>83</v>
      </c>
      <c r="C3970" s="79" t="s">
        <v>72</v>
      </c>
      <c r="D3970" s="85">
        <v>-2412000.4602000001</v>
      </c>
      <c r="E3970" s="85">
        <v>241200.04602000001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6IF-ELPO/SJ</v>
      </c>
    </row>
    <row r="3971" spans="1:8">
      <c r="A3971" s="80">
        <v>38749</v>
      </c>
      <c r="B3971" s="79" t="s">
        <v>83</v>
      </c>
      <c r="C3971" s="79" t="s">
        <v>74</v>
      </c>
      <c r="D3971" s="85">
        <v>-33261.402000000002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6NGI-PGE/CG</v>
      </c>
    </row>
    <row r="3972" spans="1:8">
      <c r="A3972" s="80">
        <v>38749</v>
      </c>
      <c r="B3972" s="79" t="s">
        <v>83</v>
      </c>
      <c r="C3972" s="79" t="s">
        <v>75</v>
      </c>
      <c r="D3972" s="85">
        <v>4656596.2840999998</v>
      </c>
      <c r="E3972" s="85">
        <v>0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6NGI-SOBDR-PG&amp;E</v>
      </c>
    </row>
    <row r="3973" spans="1:8">
      <c r="A3973" s="80">
        <v>38749</v>
      </c>
      <c r="B3973" s="79" t="s">
        <v>83</v>
      </c>
      <c r="C3973" s="79" t="s">
        <v>46</v>
      </c>
      <c r="D3973" s="85">
        <v>-14136.0959</v>
      </c>
      <c r="E3973" s="85">
        <v>1413.60959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6NGI-SOCAL</v>
      </c>
    </row>
    <row r="3974" spans="1:8">
      <c r="A3974" s="80">
        <v>38777</v>
      </c>
      <c r="B3974" s="79" t="s">
        <v>83</v>
      </c>
      <c r="C3974" s="79" t="s">
        <v>92</v>
      </c>
      <c r="D3974" s="85">
        <v>-2658960.9087</v>
      </c>
      <c r="E3974" s="85">
        <v>265896.09087000001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6IF-ELPO/PERMIAN</v>
      </c>
    </row>
    <row r="3975" spans="1:8">
      <c r="A3975" s="80">
        <v>38777</v>
      </c>
      <c r="B3975" s="79" t="s">
        <v>83</v>
      </c>
      <c r="C3975" s="79" t="s">
        <v>72</v>
      </c>
      <c r="D3975" s="85">
        <v>-2658935.2420000001</v>
      </c>
      <c r="E3975" s="85">
        <v>265893.52419999999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6IF-ELPO/SJ</v>
      </c>
    </row>
    <row r="3976" spans="1:8">
      <c r="A3976" s="80">
        <v>38777</v>
      </c>
      <c r="B3976" s="79" t="s">
        <v>83</v>
      </c>
      <c r="C3976" s="79" t="s">
        <v>74</v>
      </c>
      <c r="D3976" s="85">
        <v>-33118.241099999999</v>
      </c>
      <c r="E3976" s="85">
        <v>0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6NGI-PGE/CG</v>
      </c>
    </row>
    <row r="3977" spans="1:8">
      <c r="A3977" s="80">
        <v>38777</v>
      </c>
      <c r="B3977" s="79" t="s">
        <v>83</v>
      </c>
      <c r="C3977" s="79" t="s">
        <v>75</v>
      </c>
      <c r="D3977" s="85">
        <v>5133327.3651999999</v>
      </c>
      <c r="E3977" s="85">
        <v>0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6NGI-SOBDR-PG&amp;E</v>
      </c>
    </row>
    <row r="3978" spans="1:8">
      <c r="A3978" s="80">
        <v>38777</v>
      </c>
      <c r="B3978" s="79" t="s">
        <v>83</v>
      </c>
      <c r="C3978" s="79" t="s">
        <v>46</v>
      </c>
      <c r="D3978" s="85">
        <v>-16559.1204</v>
      </c>
      <c r="E3978" s="85">
        <v>1655.9120399999999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6NGI-SOCAL</v>
      </c>
    </row>
    <row r="3979" spans="1:8">
      <c r="A3979" s="80">
        <v>38808</v>
      </c>
      <c r="B3979" s="79" t="s">
        <v>83</v>
      </c>
      <c r="C3979" s="79" t="s">
        <v>92</v>
      </c>
      <c r="D3979" s="85">
        <v>-2560823.4901999999</v>
      </c>
      <c r="E3979" s="85">
        <v>256082.34901999999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6IF-ELPO/PERMIAN</v>
      </c>
    </row>
    <row r="3980" spans="1:8">
      <c r="A3980" s="80">
        <v>38808</v>
      </c>
      <c r="B3980" s="79" t="s">
        <v>83</v>
      </c>
      <c r="C3980" s="79" t="s">
        <v>72</v>
      </c>
      <c r="D3980" s="85">
        <v>-2560798.7708000001</v>
      </c>
      <c r="E3980" s="85">
        <v>256079.87708000001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6IF-ELPO/SJ</v>
      </c>
    </row>
    <row r="3981" spans="1:8">
      <c r="A3981" s="80">
        <v>38808</v>
      </c>
      <c r="B3981" s="79" t="s">
        <v>83</v>
      </c>
      <c r="C3981" s="79" t="s">
        <v>75</v>
      </c>
      <c r="D3981" s="85">
        <v>4943865.5743000004</v>
      </c>
      <c r="E3981" s="85">
        <v>0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6NGI-SOBDR-PG&amp;E</v>
      </c>
    </row>
    <row r="3982" spans="1:8">
      <c r="A3982" s="80">
        <v>38808</v>
      </c>
      <c r="B3982" s="79" t="s">
        <v>83</v>
      </c>
      <c r="C3982" s="79" t="s">
        <v>46</v>
      </c>
      <c r="D3982" s="85">
        <v>-16479.552</v>
      </c>
      <c r="E3982" s="85">
        <v>1647.9552000000001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6NGI-SOCAL</v>
      </c>
    </row>
    <row r="3983" spans="1:8">
      <c r="A3983" s="80">
        <v>38838</v>
      </c>
      <c r="B3983" s="79" t="s">
        <v>83</v>
      </c>
      <c r="C3983" s="79" t="s">
        <v>92</v>
      </c>
      <c r="D3983" s="85">
        <v>-2633769.8284999998</v>
      </c>
      <c r="E3983" s="85">
        <v>263376.98284999997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6IF-ELPO/PERMIAN</v>
      </c>
    </row>
    <row r="3984" spans="1:8">
      <c r="A3984" s="80">
        <v>38838</v>
      </c>
      <c r="B3984" s="79" t="s">
        <v>83</v>
      </c>
      <c r="C3984" s="79" t="s">
        <v>72</v>
      </c>
      <c r="D3984" s="85">
        <v>-2633744.4051000001</v>
      </c>
      <c r="E3984" s="85">
        <v>263374.44050999999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6IF-ELPO/SJ</v>
      </c>
    </row>
    <row r="3985" spans="1:8">
      <c r="A3985" s="80">
        <v>38838</v>
      </c>
      <c r="B3985" s="79" t="s">
        <v>83</v>
      </c>
      <c r="C3985" s="79" t="s">
        <v>75</v>
      </c>
      <c r="D3985" s="85">
        <v>5084694.0588999996</v>
      </c>
      <c r="E3985" s="85">
        <v>0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6NGI-SOBDR-PG&amp;E</v>
      </c>
    </row>
    <row r="3986" spans="1:8">
      <c r="A3986" s="80">
        <v>38838</v>
      </c>
      <c r="B3986" s="79" t="s">
        <v>83</v>
      </c>
      <c r="C3986" s="79" t="s">
        <v>46</v>
      </c>
      <c r="D3986" s="85">
        <v>-16402.239000000001</v>
      </c>
      <c r="E3986" s="85">
        <v>1640.2239000000002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6NGI-SOCAL</v>
      </c>
    </row>
    <row r="3987" spans="1:8">
      <c r="A3987" s="80">
        <v>37165</v>
      </c>
      <c r="B3987" s="79" t="s">
        <v>88</v>
      </c>
      <c r="C3987" s="79" t="s">
        <v>91</v>
      </c>
      <c r="D3987" s="85">
        <v>0</v>
      </c>
      <c r="E3987" s="85">
        <v>0</v>
      </c>
      <c r="F3987" s="210">
        <f t="shared" si="186"/>
        <v>1</v>
      </c>
      <c r="G3987" s="79" t="str">
        <f t="shared" si="187"/>
        <v>D</v>
      </c>
      <c r="H3987" s="79" t="str">
        <f t="shared" si="188"/>
        <v>1IF-CIG/RKYMTN</v>
      </c>
    </row>
    <row r="3988" spans="1:8">
      <c r="A3988" s="80">
        <v>37165</v>
      </c>
      <c r="B3988" s="79" t="s">
        <v>88</v>
      </c>
      <c r="C3988" s="79" t="s">
        <v>92</v>
      </c>
      <c r="D3988" s="85">
        <v>0</v>
      </c>
      <c r="E3988" s="85">
        <v>0</v>
      </c>
      <c r="F3988" s="210">
        <f t="shared" si="186"/>
        <v>1</v>
      </c>
      <c r="G3988" s="79" t="str">
        <f t="shared" si="187"/>
        <v>D</v>
      </c>
      <c r="H3988" s="79" t="str">
        <f t="shared" si="188"/>
        <v>1IF-ELPO/PERMIAN</v>
      </c>
    </row>
    <row r="3989" spans="1:8">
      <c r="A3989" s="80">
        <v>37165</v>
      </c>
      <c r="B3989" s="79" t="s">
        <v>88</v>
      </c>
      <c r="C3989" s="79" t="s">
        <v>72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D</v>
      </c>
      <c r="H3989" s="79" t="str">
        <f t="shared" si="188"/>
        <v>1IF-ELPO/SJ</v>
      </c>
    </row>
    <row r="3990" spans="1:8">
      <c r="A3990" s="80">
        <v>37165</v>
      </c>
      <c r="B3990" s="79" t="s">
        <v>88</v>
      </c>
      <c r="C3990" s="79" t="s">
        <v>93</v>
      </c>
      <c r="D3990" s="85">
        <v>0</v>
      </c>
      <c r="E3990" s="85">
        <v>0</v>
      </c>
      <c r="F3990" s="210">
        <f t="shared" si="186"/>
        <v>1</v>
      </c>
      <c r="G3990" s="79" t="str">
        <f t="shared" si="187"/>
        <v>D</v>
      </c>
      <c r="H3990" s="79" t="str">
        <f t="shared" si="188"/>
        <v>1IF-HEHUB</v>
      </c>
    </row>
    <row r="3991" spans="1:8">
      <c r="A3991" s="80">
        <v>37165</v>
      </c>
      <c r="B3991" s="79" t="s">
        <v>88</v>
      </c>
      <c r="C3991" s="79" t="s">
        <v>94</v>
      </c>
      <c r="D3991" s="85">
        <v>0</v>
      </c>
      <c r="E3991" s="85">
        <v>0</v>
      </c>
      <c r="F3991" s="210">
        <f t="shared" si="186"/>
        <v>1</v>
      </c>
      <c r="G3991" s="79" t="str">
        <f t="shared" si="187"/>
        <v>D</v>
      </c>
      <c r="H3991" s="79" t="str">
        <f t="shared" si="188"/>
        <v>1IF-HPL/SHPCHAN</v>
      </c>
    </row>
    <row r="3992" spans="1:8">
      <c r="A3992" s="80">
        <v>37165</v>
      </c>
      <c r="B3992" s="79" t="s">
        <v>88</v>
      </c>
      <c r="C3992" s="79" t="s">
        <v>67</v>
      </c>
      <c r="D3992" s="85">
        <v>0</v>
      </c>
      <c r="E3992" s="85">
        <v>0</v>
      </c>
      <c r="F3992" s="210">
        <f t="shared" si="186"/>
        <v>1</v>
      </c>
      <c r="G3992" s="79" t="str">
        <f t="shared" si="187"/>
        <v>D</v>
      </c>
      <c r="H3992" s="79" t="str">
        <f t="shared" si="188"/>
        <v>1IF-NWPL_ROCKY_M</v>
      </c>
    </row>
    <row r="3993" spans="1:8">
      <c r="A3993" s="80">
        <v>37165</v>
      </c>
      <c r="B3993" s="79" t="s">
        <v>88</v>
      </c>
      <c r="C3993" s="79" t="s">
        <v>73</v>
      </c>
      <c r="D3993" s="85">
        <v>0</v>
      </c>
      <c r="E3993" s="85">
        <v>0</v>
      </c>
      <c r="F3993" s="210">
        <f t="shared" si="186"/>
        <v>1</v>
      </c>
      <c r="G3993" s="79" t="str">
        <f t="shared" si="187"/>
        <v>D</v>
      </c>
      <c r="H3993" s="79" t="str">
        <f t="shared" si="188"/>
        <v>1IF-WAHA-TX</v>
      </c>
    </row>
    <row r="3994" spans="1:8">
      <c r="A3994" s="80">
        <v>37165</v>
      </c>
      <c r="B3994" s="79" t="s">
        <v>88</v>
      </c>
      <c r="C3994" s="79" t="s">
        <v>74</v>
      </c>
      <c r="D3994" s="85">
        <v>0</v>
      </c>
      <c r="E3994" s="85">
        <v>0</v>
      </c>
      <c r="F3994" s="210">
        <f t="shared" si="186"/>
        <v>1</v>
      </c>
      <c r="G3994" s="79" t="str">
        <f t="shared" si="187"/>
        <v>D</v>
      </c>
      <c r="H3994" s="79" t="str">
        <f t="shared" si="188"/>
        <v>1NGI-PGE/CG</v>
      </c>
    </row>
    <row r="3995" spans="1:8">
      <c r="A3995" s="80">
        <v>37165</v>
      </c>
      <c r="B3995" s="79" t="s">
        <v>88</v>
      </c>
      <c r="C3995" s="79" t="s">
        <v>75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D</v>
      </c>
      <c r="H3995" s="79" t="str">
        <f t="shared" si="188"/>
        <v>1NGI-SOBDR-PG&amp;E</v>
      </c>
    </row>
    <row r="3996" spans="1:8">
      <c r="A3996" s="80">
        <v>37165</v>
      </c>
      <c r="B3996" s="79" t="s">
        <v>88</v>
      </c>
      <c r="C3996" s="79" t="s">
        <v>46</v>
      </c>
      <c r="D3996" s="85">
        <v>0</v>
      </c>
      <c r="E3996" s="85">
        <v>0</v>
      </c>
      <c r="F3996" s="210">
        <f t="shared" si="186"/>
        <v>1</v>
      </c>
      <c r="G3996" s="79" t="str">
        <f t="shared" si="187"/>
        <v>D</v>
      </c>
      <c r="H3996" s="79" t="str">
        <f t="shared" si="188"/>
        <v>1NGI-SOCAL</v>
      </c>
    </row>
    <row r="3997" spans="1:8">
      <c r="A3997" s="80">
        <v>37196</v>
      </c>
      <c r="B3997" s="79" t="s">
        <v>88</v>
      </c>
      <c r="C3997" s="79" t="s">
        <v>92</v>
      </c>
      <c r="D3997" s="85">
        <v>-299829.75919999997</v>
      </c>
      <c r="E3997" s="85">
        <v>29982.975920000001</v>
      </c>
      <c r="F3997" s="210">
        <f t="shared" si="186"/>
        <v>2</v>
      </c>
      <c r="G3997" s="79" t="str">
        <f t="shared" si="187"/>
        <v>D</v>
      </c>
      <c r="H3997" s="79" t="str">
        <f t="shared" si="188"/>
        <v>2IF-ELPO/PERMIAN</v>
      </c>
    </row>
    <row r="3998" spans="1:8">
      <c r="A3998" s="80">
        <v>37196</v>
      </c>
      <c r="B3998" s="79" t="s">
        <v>88</v>
      </c>
      <c r="C3998" s="79" t="s">
        <v>72</v>
      </c>
      <c r="D3998" s="85">
        <v>704599.93370000005</v>
      </c>
      <c r="E3998" s="85">
        <v>-70459.993369999997</v>
      </c>
      <c r="F3998" s="210">
        <f t="shared" si="186"/>
        <v>2</v>
      </c>
      <c r="G3998" s="79" t="str">
        <f t="shared" si="187"/>
        <v>D</v>
      </c>
      <c r="H3998" s="79" t="str">
        <f t="shared" si="188"/>
        <v>2IF-ELPO/SJ</v>
      </c>
    </row>
    <row r="3999" spans="1:8">
      <c r="A3999" s="80">
        <v>37196</v>
      </c>
      <c r="B3999" s="79" t="s">
        <v>88</v>
      </c>
      <c r="C3999" s="79" t="s">
        <v>94</v>
      </c>
      <c r="D3999" s="85">
        <v>0</v>
      </c>
      <c r="E3999" s="85">
        <v>0</v>
      </c>
      <c r="F3999" s="210">
        <f t="shared" si="186"/>
        <v>2</v>
      </c>
      <c r="G3999" s="79" t="str">
        <f t="shared" si="187"/>
        <v>D</v>
      </c>
      <c r="H3999" s="79" t="str">
        <f t="shared" si="188"/>
        <v>2IF-HPL/SHPCHAN</v>
      </c>
    </row>
    <row r="4000" spans="1:8">
      <c r="A4000" s="80">
        <v>37196</v>
      </c>
      <c r="B4000" s="79" t="s">
        <v>88</v>
      </c>
      <c r="C4000" s="79" t="s">
        <v>67</v>
      </c>
      <c r="D4000" s="85">
        <v>-74957.439700000003</v>
      </c>
      <c r="E4000" s="85">
        <v>7495.7439699999995</v>
      </c>
      <c r="F4000" s="210">
        <f t="shared" si="186"/>
        <v>2</v>
      </c>
      <c r="G4000" s="79" t="str">
        <f t="shared" si="187"/>
        <v>D</v>
      </c>
      <c r="H4000" s="79" t="str">
        <f t="shared" si="188"/>
        <v>2IF-NWPL_ROCKY_M</v>
      </c>
    </row>
    <row r="4001" spans="1:8">
      <c r="A4001" s="80">
        <v>37196</v>
      </c>
      <c r="B4001" s="79" t="s">
        <v>88</v>
      </c>
      <c r="C4001" s="79" t="s">
        <v>68</v>
      </c>
      <c r="D4001" s="85">
        <v>2.0000000000000001E-4</v>
      </c>
      <c r="E4001" s="85">
        <v>-1.9999999999999999E-6</v>
      </c>
      <c r="F4001" s="210">
        <f t="shared" si="186"/>
        <v>2</v>
      </c>
      <c r="G4001" s="79" t="str">
        <f t="shared" si="187"/>
        <v>D</v>
      </c>
      <c r="H4001" s="79" t="str">
        <f t="shared" si="188"/>
        <v>2NGI-MALIN</v>
      </c>
    </row>
    <row r="4002" spans="1:8">
      <c r="A4002" s="80">
        <v>37196</v>
      </c>
      <c r="B4002" s="79" t="s">
        <v>88</v>
      </c>
      <c r="C4002" s="79" t="s">
        <v>74</v>
      </c>
      <c r="D4002" s="85">
        <v>-149914.87950000001</v>
      </c>
      <c r="E4002" s="85">
        <v>0</v>
      </c>
      <c r="F4002" s="210">
        <f t="shared" si="186"/>
        <v>2</v>
      </c>
      <c r="G4002" s="79" t="str">
        <f t="shared" si="187"/>
        <v>D</v>
      </c>
      <c r="H4002" s="79" t="str">
        <f t="shared" si="188"/>
        <v>2NGI-PGE/CG</v>
      </c>
    </row>
    <row r="4003" spans="1:8">
      <c r="A4003" s="80">
        <v>37196</v>
      </c>
      <c r="B4003" s="79" t="s">
        <v>88</v>
      </c>
      <c r="C4003" s="79" t="s">
        <v>46</v>
      </c>
      <c r="D4003" s="85">
        <v>-674616.95830000006</v>
      </c>
      <c r="E4003" s="85">
        <v>67461.695829999997</v>
      </c>
      <c r="F4003" s="210">
        <f t="shared" si="186"/>
        <v>2</v>
      </c>
      <c r="G4003" s="79" t="str">
        <f t="shared" si="187"/>
        <v>D</v>
      </c>
      <c r="H4003" s="79" t="str">
        <f t="shared" si="188"/>
        <v>2NGI-SOCAL</v>
      </c>
    </row>
    <row r="4004" spans="1:8">
      <c r="A4004" s="80">
        <v>37226</v>
      </c>
      <c r="B4004" s="79" t="s">
        <v>88</v>
      </c>
      <c r="C4004" s="79" t="s">
        <v>92</v>
      </c>
      <c r="D4004" s="85">
        <v>-1E-4</v>
      </c>
      <c r="E4004" s="85">
        <v>9.9999999999999991E-6</v>
      </c>
      <c r="F4004" s="210">
        <f t="shared" si="186"/>
        <v>3</v>
      </c>
      <c r="G4004" s="79" t="str">
        <f t="shared" si="187"/>
        <v>D</v>
      </c>
      <c r="H4004" s="79" t="str">
        <f t="shared" si="188"/>
        <v>3IF-ELPO/PERMIAN</v>
      </c>
    </row>
    <row r="4005" spans="1:8">
      <c r="A4005" s="80">
        <v>37226</v>
      </c>
      <c r="B4005" s="79" t="s">
        <v>88</v>
      </c>
      <c r="C4005" s="79" t="s">
        <v>72</v>
      </c>
      <c r="D4005" s="85">
        <v>2736553.4188999999</v>
      </c>
      <c r="E4005" s="85">
        <v>-273655.34188999998</v>
      </c>
      <c r="F4005" s="210">
        <f t="shared" si="186"/>
        <v>3</v>
      </c>
      <c r="G4005" s="79" t="str">
        <f t="shared" si="187"/>
        <v>D</v>
      </c>
      <c r="H4005" s="79" t="str">
        <f t="shared" si="188"/>
        <v>3IF-ELPO/SJ</v>
      </c>
    </row>
    <row r="4006" spans="1:8">
      <c r="A4006" s="80">
        <v>37226</v>
      </c>
      <c r="B4006" s="79" t="s">
        <v>88</v>
      </c>
      <c r="C4006" s="79" t="s">
        <v>94</v>
      </c>
      <c r="D4006" s="85">
        <v>0</v>
      </c>
      <c r="E4006" s="85">
        <v>0</v>
      </c>
      <c r="F4006" s="210">
        <f t="shared" si="186"/>
        <v>3</v>
      </c>
      <c r="G4006" s="79" t="str">
        <f t="shared" si="187"/>
        <v>D</v>
      </c>
      <c r="H4006" s="79" t="str">
        <f t="shared" si="188"/>
        <v>3IF-HPL/SHPCHAN</v>
      </c>
    </row>
    <row r="4007" spans="1:8">
      <c r="A4007" s="80">
        <v>37226</v>
      </c>
      <c r="B4007" s="79" t="s">
        <v>88</v>
      </c>
      <c r="C4007" s="79" t="s">
        <v>67</v>
      </c>
      <c r="D4007" s="85">
        <v>-1932594.2226</v>
      </c>
      <c r="E4007" s="85">
        <v>193259.42225999999</v>
      </c>
      <c r="F4007" s="210">
        <f t="shared" si="186"/>
        <v>3</v>
      </c>
      <c r="G4007" s="79" t="str">
        <f t="shared" si="187"/>
        <v>D</v>
      </c>
      <c r="H4007" s="79" t="str">
        <f t="shared" si="188"/>
        <v>3IF-NWPL_ROCKY_M</v>
      </c>
    </row>
    <row r="4008" spans="1:8">
      <c r="A4008" s="80">
        <v>37226</v>
      </c>
      <c r="B4008" s="79" t="s">
        <v>88</v>
      </c>
      <c r="C4008" s="79" t="s">
        <v>68</v>
      </c>
      <c r="D4008" s="85">
        <v>-154607.538</v>
      </c>
      <c r="E4008" s="85">
        <v>1546.07538</v>
      </c>
      <c r="F4008" s="210">
        <f t="shared" si="186"/>
        <v>3</v>
      </c>
      <c r="G4008" s="79" t="str">
        <f t="shared" si="187"/>
        <v>D</v>
      </c>
      <c r="H4008" s="79" t="str">
        <f t="shared" si="188"/>
        <v>3NGI-MALIN</v>
      </c>
    </row>
    <row r="4009" spans="1:8">
      <c r="A4009" s="80">
        <v>37226</v>
      </c>
      <c r="B4009" s="79" t="s">
        <v>88</v>
      </c>
      <c r="C4009" s="79" t="s">
        <v>74</v>
      </c>
      <c r="D4009" s="85">
        <v>-773037.6888</v>
      </c>
      <c r="E4009" s="85">
        <v>0</v>
      </c>
      <c r="F4009" s="210">
        <f t="shared" si="186"/>
        <v>3</v>
      </c>
      <c r="G4009" s="79" t="str">
        <f t="shared" si="187"/>
        <v>D</v>
      </c>
      <c r="H4009" s="79" t="str">
        <f t="shared" si="188"/>
        <v>3NGI-PGE/CG</v>
      </c>
    </row>
    <row r="4010" spans="1:8">
      <c r="A4010" s="80">
        <v>37226</v>
      </c>
      <c r="B4010" s="79" t="s">
        <v>88</v>
      </c>
      <c r="C4010" s="79" t="s">
        <v>46</v>
      </c>
      <c r="D4010" s="85">
        <v>-1004948.9957</v>
      </c>
      <c r="E4010" s="85">
        <v>100494.89956999999</v>
      </c>
      <c r="F4010" s="210">
        <f t="shared" si="186"/>
        <v>3</v>
      </c>
      <c r="G4010" s="79" t="str">
        <f t="shared" si="187"/>
        <v>D</v>
      </c>
      <c r="H4010" s="79" t="str">
        <f t="shared" si="188"/>
        <v>3NGI-SOCAL</v>
      </c>
    </row>
    <row r="4011" spans="1:8">
      <c r="A4011" s="80">
        <v>37257</v>
      </c>
      <c r="B4011" s="79" t="s">
        <v>88</v>
      </c>
      <c r="C4011" s="79" t="s">
        <v>92</v>
      </c>
      <c r="D4011" s="85">
        <v>0</v>
      </c>
      <c r="E4011" s="85">
        <v>0</v>
      </c>
      <c r="F4011" s="210">
        <f t="shared" si="186"/>
        <v>3</v>
      </c>
      <c r="G4011" s="79" t="str">
        <f t="shared" si="187"/>
        <v>D</v>
      </c>
      <c r="H4011" s="79" t="str">
        <f t="shared" si="188"/>
        <v>3IF-ELPO/PERMIAN</v>
      </c>
    </row>
    <row r="4012" spans="1:8">
      <c r="A4012" s="80">
        <v>37257</v>
      </c>
      <c r="B4012" s="79" t="s">
        <v>88</v>
      </c>
      <c r="C4012" s="79" t="s">
        <v>72</v>
      </c>
      <c r="D4012" s="85">
        <v>2422602.6943999999</v>
      </c>
      <c r="E4012" s="85">
        <v>-242260.26944</v>
      </c>
      <c r="F4012" s="210">
        <f t="shared" si="186"/>
        <v>3</v>
      </c>
      <c r="G4012" s="79" t="str">
        <f t="shared" si="187"/>
        <v>D</v>
      </c>
      <c r="H4012" s="79" t="str">
        <f t="shared" si="188"/>
        <v>3IF-ELPO/SJ</v>
      </c>
    </row>
    <row r="4013" spans="1:8">
      <c r="A4013" s="80">
        <v>37257</v>
      </c>
      <c r="B4013" s="79" t="s">
        <v>88</v>
      </c>
      <c r="C4013" s="79" t="s">
        <v>94</v>
      </c>
      <c r="D4013" s="85">
        <v>0</v>
      </c>
      <c r="E4013" s="85">
        <v>0</v>
      </c>
      <c r="F4013" s="210">
        <f t="shared" si="186"/>
        <v>3</v>
      </c>
      <c r="G4013" s="79" t="str">
        <f t="shared" si="187"/>
        <v>D</v>
      </c>
      <c r="H4013" s="79" t="str">
        <f t="shared" si="188"/>
        <v>3IF-HPL/SHPCHAN</v>
      </c>
    </row>
    <row r="4014" spans="1:8">
      <c r="A4014" s="80">
        <v>37257</v>
      </c>
      <c r="B4014" s="79" t="s">
        <v>88</v>
      </c>
      <c r="C4014" s="79" t="s">
        <v>67</v>
      </c>
      <c r="D4014" s="85">
        <v>-1928823.8011</v>
      </c>
      <c r="E4014" s="85">
        <v>192882.38011</v>
      </c>
      <c r="F4014" s="210">
        <f t="shared" si="186"/>
        <v>3</v>
      </c>
      <c r="G4014" s="79" t="str">
        <f t="shared" si="187"/>
        <v>D</v>
      </c>
      <c r="H4014" s="79" t="str">
        <f t="shared" si="188"/>
        <v>3IF-NWPL_ROCKY_M</v>
      </c>
    </row>
    <row r="4015" spans="1:8">
      <c r="A4015" s="80">
        <v>37257</v>
      </c>
      <c r="B4015" s="79" t="s">
        <v>88</v>
      </c>
      <c r="C4015" s="79" t="s">
        <v>68</v>
      </c>
      <c r="D4015" s="85">
        <v>-154305.90400000001</v>
      </c>
      <c r="E4015" s="85">
        <v>1543.0590400000001</v>
      </c>
      <c r="F4015" s="210">
        <f t="shared" si="186"/>
        <v>3</v>
      </c>
      <c r="G4015" s="79" t="str">
        <f t="shared" si="187"/>
        <v>D</v>
      </c>
      <c r="H4015" s="79" t="str">
        <f t="shared" si="188"/>
        <v>3NGI-MALIN</v>
      </c>
    </row>
    <row r="4016" spans="1:8">
      <c r="A4016" s="80">
        <v>37257</v>
      </c>
      <c r="B4016" s="79" t="s">
        <v>88</v>
      </c>
      <c r="C4016" s="79" t="s">
        <v>74</v>
      </c>
      <c r="D4016" s="85">
        <v>-771529.52049999998</v>
      </c>
      <c r="E4016" s="85">
        <v>0</v>
      </c>
      <c r="F4016" s="210">
        <f t="shared" si="186"/>
        <v>3</v>
      </c>
      <c r="G4016" s="79" t="str">
        <f t="shared" si="187"/>
        <v>D</v>
      </c>
      <c r="H4016" s="79" t="str">
        <f t="shared" si="188"/>
        <v>3NGI-PGE/CG</v>
      </c>
    </row>
    <row r="4017" spans="1:8">
      <c r="A4017" s="80">
        <v>37257</v>
      </c>
      <c r="B4017" s="79" t="s">
        <v>88</v>
      </c>
      <c r="C4017" s="79" t="s">
        <v>46</v>
      </c>
      <c r="D4017" s="85">
        <v>-925835.42460000003</v>
      </c>
      <c r="E4017" s="85">
        <v>92583.542459999997</v>
      </c>
      <c r="F4017" s="210">
        <f t="shared" si="186"/>
        <v>3</v>
      </c>
      <c r="G4017" s="79" t="str">
        <f t="shared" si="187"/>
        <v>D</v>
      </c>
      <c r="H4017" s="79" t="str">
        <f t="shared" si="188"/>
        <v>3NGI-SOCAL</v>
      </c>
    </row>
    <row r="4018" spans="1:8">
      <c r="A4018" s="80">
        <v>37288</v>
      </c>
      <c r="B4018" s="79" t="s">
        <v>88</v>
      </c>
      <c r="C4018" s="79" t="s">
        <v>92</v>
      </c>
      <c r="D4018" s="85">
        <v>1E-4</v>
      </c>
      <c r="E4018" s="85">
        <v>-9.9999999999999991E-6</v>
      </c>
      <c r="F4018" s="210">
        <f t="shared" si="186"/>
        <v>3</v>
      </c>
      <c r="G4018" s="79" t="str">
        <f t="shared" si="187"/>
        <v>D</v>
      </c>
      <c r="H4018" s="79" t="str">
        <f t="shared" si="188"/>
        <v>3IF-ELPO/PERMIAN</v>
      </c>
    </row>
    <row r="4019" spans="1:8">
      <c r="A4019" s="80">
        <v>37288</v>
      </c>
      <c r="B4019" s="79" t="s">
        <v>88</v>
      </c>
      <c r="C4019" s="79" t="s">
        <v>72</v>
      </c>
      <c r="D4019" s="85">
        <v>1905669.2452</v>
      </c>
      <c r="E4019" s="85">
        <v>-190566.92452</v>
      </c>
      <c r="F4019" s="210">
        <f t="shared" si="186"/>
        <v>3</v>
      </c>
      <c r="G4019" s="79" t="str">
        <f t="shared" si="187"/>
        <v>D</v>
      </c>
      <c r="H4019" s="79" t="str">
        <f t="shared" si="188"/>
        <v>3IF-ELPO/SJ</v>
      </c>
    </row>
    <row r="4020" spans="1:8">
      <c r="A4020" s="80">
        <v>37288</v>
      </c>
      <c r="B4020" s="79" t="s">
        <v>88</v>
      </c>
      <c r="C4020" s="79" t="s">
        <v>94</v>
      </c>
      <c r="D4020" s="85">
        <v>0</v>
      </c>
      <c r="E4020" s="85">
        <v>0</v>
      </c>
      <c r="F4020" s="210">
        <f t="shared" si="186"/>
        <v>3</v>
      </c>
      <c r="G4020" s="79" t="str">
        <f t="shared" si="187"/>
        <v>D</v>
      </c>
      <c r="H4020" s="79" t="str">
        <f t="shared" si="188"/>
        <v>3IF-HPL/SHPCHAN</v>
      </c>
    </row>
    <row r="4021" spans="1:8">
      <c r="A4021" s="80">
        <v>37288</v>
      </c>
      <c r="B4021" s="79" t="s">
        <v>88</v>
      </c>
      <c r="C4021" s="79" t="s">
        <v>67</v>
      </c>
      <c r="D4021" s="85">
        <v>-1738749.3112999999</v>
      </c>
      <c r="E4021" s="85">
        <v>173874.93113000001</v>
      </c>
      <c r="F4021" s="210">
        <f t="shared" si="186"/>
        <v>3</v>
      </c>
      <c r="G4021" s="79" t="str">
        <f t="shared" si="187"/>
        <v>D</v>
      </c>
      <c r="H4021" s="79" t="str">
        <f t="shared" si="188"/>
        <v>3IF-NWPL_ROCKY_M</v>
      </c>
    </row>
    <row r="4022" spans="1:8">
      <c r="A4022" s="80">
        <v>37288</v>
      </c>
      <c r="B4022" s="79" t="s">
        <v>88</v>
      </c>
      <c r="C4022" s="79" t="s">
        <v>68</v>
      </c>
      <c r="D4022" s="85">
        <v>-139099.94469999999</v>
      </c>
      <c r="E4022" s="85">
        <v>1390.9994469999999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3NGI-MALIN</v>
      </c>
    </row>
    <row r="4023" spans="1:8">
      <c r="A4023" s="80">
        <v>37288</v>
      </c>
      <c r="B4023" s="79" t="s">
        <v>88</v>
      </c>
      <c r="C4023" s="79" t="s">
        <v>74</v>
      </c>
      <c r="D4023" s="85">
        <v>-695499.72470000002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3NGI-PGE/CG</v>
      </c>
    </row>
    <row r="4024" spans="1:8">
      <c r="A4024" s="80">
        <v>37288</v>
      </c>
      <c r="B4024" s="79" t="s">
        <v>88</v>
      </c>
      <c r="C4024" s="79" t="s">
        <v>46</v>
      </c>
      <c r="D4024" s="85">
        <v>-625949.75199999998</v>
      </c>
      <c r="E4024" s="85">
        <v>62594.975200000001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3NGI-SOCAL</v>
      </c>
    </row>
    <row r="4025" spans="1:8">
      <c r="A4025" s="80">
        <v>37316</v>
      </c>
      <c r="B4025" s="79" t="s">
        <v>88</v>
      </c>
      <c r="C4025" s="79" t="s">
        <v>92</v>
      </c>
      <c r="D4025" s="85">
        <v>0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3IF-ELPO/PERMIAN</v>
      </c>
    </row>
    <row r="4026" spans="1:8">
      <c r="A4026" s="80">
        <v>37316</v>
      </c>
      <c r="B4026" s="79" t="s">
        <v>88</v>
      </c>
      <c r="C4026" s="79" t="s">
        <v>72</v>
      </c>
      <c r="D4026" s="85">
        <v>2106337.0071999999</v>
      </c>
      <c r="E4026" s="85">
        <v>-210633.70071999999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3IF-ELPO/SJ</v>
      </c>
    </row>
    <row r="4027" spans="1:8">
      <c r="A4027" s="80">
        <v>37316</v>
      </c>
      <c r="B4027" s="79" t="s">
        <v>88</v>
      </c>
      <c r="C4027" s="79" t="s">
        <v>94</v>
      </c>
      <c r="D4027" s="85">
        <v>0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3IF-HPL/SHPCHAN</v>
      </c>
    </row>
    <row r="4028" spans="1:8">
      <c r="A4028" s="80">
        <v>37316</v>
      </c>
      <c r="B4028" s="79" t="s">
        <v>88</v>
      </c>
      <c r="C4028" s="79" t="s">
        <v>67</v>
      </c>
      <c r="D4028" s="85">
        <v>-1921840.335</v>
      </c>
      <c r="E4028" s="85">
        <v>192184.03349999999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3IF-NWPL_ROCKY_M</v>
      </c>
    </row>
    <row r="4029" spans="1:8">
      <c r="A4029" s="80">
        <v>37316</v>
      </c>
      <c r="B4029" s="79" t="s">
        <v>88</v>
      </c>
      <c r="C4029" s="79" t="s">
        <v>68</v>
      </c>
      <c r="D4029" s="85">
        <v>-153747.2268</v>
      </c>
      <c r="E4029" s="85">
        <v>1537.472268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3NGI-MALIN</v>
      </c>
    </row>
    <row r="4030" spans="1:8">
      <c r="A4030" s="80">
        <v>37316</v>
      </c>
      <c r="B4030" s="79" t="s">
        <v>88</v>
      </c>
      <c r="C4030" s="79" t="s">
        <v>74</v>
      </c>
      <c r="D4030" s="85">
        <v>-768736.13399999996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3NGI-PGE/CG</v>
      </c>
    </row>
    <row r="4031" spans="1:8">
      <c r="A4031" s="80">
        <v>37316</v>
      </c>
      <c r="B4031" s="79" t="s">
        <v>88</v>
      </c>
      <c r="C4031" s="79" t="s">
        <v>46</v>
      </c>
      <c r="D4031" s="85">
        <v>-384368.06699999998</v>
      </c>
      <c r="E4031" s="85">
        <v>38436.806700000001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3NGI-SOCAL</v>
      </c>
    </row>
    <row r="4032" spans="1:8">
      <c r="A4032" s="80">
        <v>37347</v>
      </c>
      <c r="B4032" s="79" t="s">
        <v>88</v>
      </c>
      <c r="C4032" s="79" t="s">
        <v>92</v>
      </c>
      <c r="D4032" s="85">
        <v>-148511.0895</v>
      </c>
      <c r="E4032" s="85">
        <v>14851.10895</v>
      </c>
      <c r="F4032" s="210">
        <f t="shared" si="186"/>
        <v>4</v>
      </c>
      <c r="G4032" s="79" t="str">
        <f t="shared" si="187"/>
        <v>D</v>
      </c>
      <c r="H4032" s="79" t="str">
        <f t="shared" si="188"/>
        <v>4IF-ELPO/PERMIAN</v>
      </c>
    </row>
    <row r="4033" spans="1:8">
      <c r="A4033" s="80">
        <v>37347</v>
      </c>
      <c r="B4033" s="79" t="s">
        <v>88</v>
      </c>
      <c r="C4033" s="79" t="s">
        <v>72</v>
      </c>
      <c r="D4033" s="85">
        <v>222766.6342</v>
      </c>
      <c r="E4033" s="85">
        <v>-22276.663420000001</v>
      </c>
      <c r="F4033" s="210">
        <f t="shared" si="186"/>
        <v>4</v>
      </c>
      <c r="G4033" s="79" t="str">
        <f t="shared" si="187"/>
        <v>D</v>
      </c>
      <c r="H4033" s="79" t="str">
        <f t="shared" si="188"/>
        <v>4IF-ELPO/SJ</v>
      </c>
    </row>
    <row r="4034" spans="1:8">
      <c r="A4034" s="80">
        <v>37347</v>
      </c>
      <c r="B4034" s="79" t="s">
        <v>88</v>
      </c>
      <c r="C4034" s="79" t="s">
        <v>95</v>
      </c>
      <c r="D4034" s="85">
        <v>-445533.2683</v>
      </c>
      <c r="E4034" s="85">
        <v>44553.326829999998</v>
      </c>
      <c r="F4034" s="210">
        <f t="shared" si="186"/>
        <v>4</v>
      </c>
      <c r="G4034" s="79" t="str">
        <f t="shared" si="187"/>
        <v>D</v>
      </c>
      <c r="H4034" s="79" t="str">
        <f t="shared" si="188"/>
        <v>4IF-NTHWST/CANBR</v>
      </c>
    </row>
    <row r="4035" spans="1:8">
      <c r="A4035" s="80">
        <v>37347</v>
      </c>
      <c r="B4035" s="79" t="s">
        <v>88</v>
      </c>
      <c r="C4035" s="79" t="s">
        <v>67</v>
      </c>
      <c r="D4035" s="85">
        <v>-742555.44720000005</v>
      </c>
      <c r="E4035" s="85">
        <v>74255.544720000005</v>
      </c>
      <c r="F4035" s="210">
        <f t="shared" ref="F4035:F4098" si="189">IF(REF_DT&lt;=LastDay,INDEX(IntraMonth_Buckets,MATCH($A4035,IntraSumMonths,0),1),INDEX(BucketTable,MATCH($A4035,SumMonths,0),1))</f>
        <v>4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4IF-NWPL_ROCKY_M</v>
      </c>
    </row>
    <row r="4036" spans="1:8">
      <c r="A4036" s="80">
        <v>37347</v>
      </c>
      <c r="B4036" s="79" t="s">
        <v>88</v>
      </c>
      <c r="C4036" s="79" t="s">
        <v>68</v>
      </c>
      <c r="D4036" s="85">
        <v>-594044.35770000005</v>
      </c>
      <c r="E4036" s="85">
        <v>5940.443577</v>
      </c>
      <c r="F4036" s="210">
        <f t="shared" si="189"/>
        <v>4</v>
      </c>
      <c r="G4036" s="79" t="str">
        <f t="shared" si="190"/>
        <v>D</v>
      </c>
      <c r="H4036" s="79" t="str">
        <f t="shared" si="191"/>
        <v>4NGI-MALIN</v>
      </c>
    </row>
    <row r="4037" spans="1:8">
      <c r="A4037" s="80">
        <v>37347</v>
      </c>
      <c r="B4037" s="79" t="s">
        <v>88</v>
      </c>
      <c r="C4037" s="79" t="s">
        <v>74</v>
      </c>
      <c r="D4037" s="85">
        <v>445533.2683</v>
      </c>
      <c r="E4037" s="85">
        <v>0</v>
      </c>
      <c r="F4037" s="210">
        <f t="shared" si="189"/>
        <v>4</v>
      </c>
      <c r="G4037" s="79" t="str">
        <f t="shared" si="190"/>
        <v>D</v>
      </c>
      <c r="H4037" s="79" t="str">
        <f t="shared" si="191"/>
        <v>4NGI-PGE/CG</v>
      </c>
    </row>
    <row r="4038" spans="1:8">
      <c r="A4038" s="80">
        <v>37347</v>
      </c>
      <c r="B4038" s="79" t="s">
        <v>88</v>
      </c>
      <c r="C4038" s="79" t="s">
        <v>46</v>
      </c>
      <c r="D4038" s="85">
        <v>-297022.17879999999</v>
      </c>
      <c r="E4038" s="85">
        <v>29702.21788</v>
      </c>
      <c r="F4038" s="210">
        <f t="shared" si="189"/>
        <v>4</v>
      </c>
      <c r="G4038" s="79" t="str">
        <f t="shared" si="190"/>
        <v>D</v>
      </c>
      <c r="H4038" s="79" t="str">
        <f t="shared" si="191"/>
        <v>4NGI-SOCAL</v>
      </c>
    </row>
    <row r="4039" spans="1:8">
      <c r="A4039" s="80">
        <v>37377</v>
      </c>
      <c r="B4039" s="79" t="s">
        <v>88</v>
      </c>
      <c r="C4039" s="79" t="s">
        <v>92</v>
      </c>
      <c r="D4039" s="85">
        <v>-153170.10639999999</v>
      </c>
      <c r="E4039" s="85">
        <v>15317.01064</v>
      </c>
      <c r="F4039" s="210">
        <f t="shared" si="189"/>
        <v>4</v>
      </c>
      <c r="G4039" s="79" t="str">
        <f t="shared" si="190"/>
        <v>D</v>
      </c>
      <c r="H4039" s="79" t="str">
        <f t="shared" si="191"/>
        <v>4IF-ELPO/PERMIAN</v>
      </c>
    </row>
    <row r="4040" spans="1:8">
      <c r="A4040" s="80">
        <v>37377</v>
      </c>
      <c r="B4040" s="79" t="s">
        <v>88</v>
      </c>
      <c r="C4040" s="79" t="s">
        <v>72</v>
      </c>
      <c r="D4040" s="85">
        <v>229755.15960000001</v>
      </c>
      <c r="E4040" s="85">
        <v>-22975.515960000001</v>
      </c>
      <c r="F4040" s="210">
        <f t="shared" si="189"/>
        <v>4</v>
      </c>
      <c r="G4040" s="79" t="str">
        <f t="shared" si="190"/>
        <v>D</v>
      </c>
      <c r="H4040" s="79" t="str">
        <f t="shared" si="191"/>
        <v>4IF-ELPO/SJ</v>
      </c>
    </row>
    <row r="4041" spans="1:8">
      <c r="A4041" s="80">
        <v>37377</v>
      </c>
      <c r="B4041" s="79" t="s">
        <v>88</v>
      </c>
      <c r="C4041" s="79" t="s">
        <v>95</v>
      </c>
      <c r="D4041" s="85">
        <v>-459510.31920000003</v>
      </c>
      <c r="E4041" s="85">
        <v>45951.031920000001</v>
      </c>
      <c r="F4041" s="210">
        <f t="shared" si="189"/>
        <v>4</v>
      </c>
      <c r="G4041" s="79" t="str">
        <f t="shared" si="190"/>
        <v>D</v>
      </c>
      <c r="H4041" s="79" t="str">
        <f t="shared" si="191"/>
        <v>4IF-NTHWST/CANBR</v>
      </c>
    </row>
    <row r="4042" spans="1:8">
      <c r="A4042" s="80">
        <v>37377</v>
      </c>
      <c r="B4042" s="79" t="s">
        <v>88</v>
      </c>
      <c r="C4042" s="79" t="s">
        <v>67</v>
      </c>
      <c r="D4042" s="85">
        <v>-765850.53209999995</v>
      </c>
      <c r="E4042" s="85">
        <v>76585.053209999998</v>
      </c>
      <c r="F4042" s="210">
        <f t="shared" si="189"/>
        <v>4</v>
      </c>
      <c r="G4042" s="79" t="str">
        <f t="shared" si="190"/>
        <v>D</v>
      </c>
      <c r="H4042" s="79" t="str">
        <f t="shared" si="191"/>
        <v>4IF-NWPL_ROCKY_M</v>
      </c>
    </row>
    <row r="4043" spans="1:8">
      <c r="A4043" s="80">
        <v>37377</v>
      </c>
      <c r="B4043" s="79" t="s">
        <v>88</v>
      </c>
      <c r="C4043" s="79" t="s">
        <v>68</v>
      </c>
      <c r="D4043" s="85">
        <v>-612680.42559999996</v>
      </c>
      <c r="E4043" s="85">
        <v>6126.8042560000004</v>
      </c>
      <c r="F4043" s="210">
        <f t="shared" si="189"/>
        <v>4</v>
      </c>
      <c r="G4043" s="79" t="str">
        <f t="shared" si="190"/>
        <v>D</v>
      </c>
      <c r="H4043" s="79" t="str">
        <f t="shared" si="191"/>
        <v>4NGI-MALIN</v>
      </c>
    </row>
    <row r="4044" spans="1:8">
      <c r="A4044" s="80">
        <v>37377</v>
      </c>
      <c r="B4044" s="79" t="s">
        <v>88</v>
      </c>
      <c r="C4044" s="79" t="s">
        <v>74</v>
      </c>
      <c r="D4044" s="85">
        <v>459510.31920000003</v>
      </c>
      <c r="E4044" s="85">
        <v>0</v>
      </c>
      <c r="F4044" s="210">
        <f t="shared" si="189"/>
        <v>4</v>
      </c>
      <c r="G4044" s="79" t="str">
        <f t="shared" si="190"/>
        <v>D</v>
      </c>
      <c r="H4044" s="79" t="str">
        <f t="shared" si="191"/>
        <v>4NGI-PGE/CG</v>
      </c>
    </row>
    <row r="4045" spans="1:8">
      <c r="A4045" s="80">
        <v>37377</v>
      </c>
      <c r="B4045" s="79" t="s">
        <v>88</v>
      </c>
      <c r="C4045" s="79" t="s">
        <v>46</v>
      </c>
      <c r="D4045" s="85">
        <v>-306340.21279999998</v>
      </c>
      <c r="E4045" s="85">
        <v>30634.021280000001</v>
      </c>
      <c r="F4045" s="210">
        <f t="shared" si="189"/>
        <v>4</v>
      </c>
      <c r="G4045" s="79" t="str">
        <f t="shared" si="190"/>
        <v>D</v>
      </c>
      <c r="H4045" s="79" t="str">
        <f t="shared" si="191"/>
        <v>4NGI-SOCAL</v>
      </c>
    </row>
    <row r="4046" spans="1:8">
      <c r="A4046" s="80">
        <v>37408</v>
      </c>
      <c r="B4046" s="79" t="s">
        <v>88</v>
      </c>
      <c r="C4046" s="79" t="s">
        <v>92</v>
      </c>
      <c r="D4046" s="85">
        <v>-147937.4498</v>
      </c>
      <c r="E4046" s="85">
        <v>14793.744979999999</v>
      </c>
      <c r="F4046" s="210">
        <f t="shared" si="189"/>
        <v>4</v>
      </c>
      <c r="G4046" s="79" t="str">
        <f t="shared" si="190"/>
        <v>D</v>
      </c>
      <c r="H4046" s="79" t="str">
        <f t="shared" si="191"/>
        <v>4IF-ELPO/PERMIAN</v>
      </c>
    </row>
    <row r="4047" spans="1:8">
      <c r="A4047" s="80">
        <v>37408</v>
      </c>
      <c r="B4047" s="79" t="s">
        <v>88</v>
      </c>
      <c r="C4047" s="79" t="s">
        <v>72</v>
      </c>
      <c r="D4047" s="85">
        <v>221906.1747</v>
      </c>
      <c r="E4047" s="85">
        <v>-22190.617470000001</v>
      </c>
      <c r="F4047" s="210">
        <f t="shared" si="189"/>
        <v>4</v>
      </c>
      <c r="G4047" s="79" t="str">
        <f t="shared" si="190"/>
        <v>D</v>
      </c>
      <c r="H4047" s="79" t="str">
        <f t="shared" si="191"/>
        <v>4IF-ELPO/SJ</v>
      </c>
    </row>
    <row r="4048" spans="1:8">
      <c r="A4048" s="80">
        <v>37408</v>
      </c>
      <c r="B4048" s="79" t="s">
        <v>88</v>
      </c>
      <c r="C4048" s="79" t="s">
        <v>95</v>
      </c>
      <c r="D4048" s="85">
        <v>-443812.34940000001</v>
      </c>
      <c r="E4048" s="85">
        <v>44381.234940000002</v>
      </c>
      <c r="F4048" s="210">
        <f t="shared" si="189"/>
        <v>4</v>
      </c>
      <c r="G4048" s="79" t="str">
        <f t="shared" si="190"/>
        <v>D</v>
      </c>
      <c r="H4048" s="79" t="str">
        <f t="shared" si="191"/>
        <v>4IF-NTHWST/CANBR</v>
      </c>
    </row>
    <row r="4049" spans="1:8">
      <c r="A4049" s="80">
        <v>37408</v>
      </c>
      <c r="B4049" s="79" t="s">
        <v>88</v>
      </c>
      <c r="C4049" s="79" t="s">
        <v>67</v>
      </c>
      <c r="D4049" s="85">
        <v>-739687.24890000001</v>
      </c>
      <c r="E4049" s="85">
        <v>73968.724889999998</v>
      </c>
      <c r="F4049" s="210">
        <f t="shared" si="189"/>
        <v>4</v>
      </c>
      <c r="G4049" s="79" t="str">
        <f t="shared" si="190"/>
        <v>D</v>
      </c>
      <c r="H4049" s="79" t="str">
        <f t="shared" si="191"/>
        <v>4IF-NWPL_ROCKY_M</v>
      </c>
    </row>
    <row r="4050" spans="1:8">
      <c r="A4050" s="80">
        <v>37408</v>
      </c>
      <c r="B4050" s="79" t="s">
        <v>88</v>
      </c>
      <c r="C4050" s="79" t="s">
        <v>68</v>
      </c>
      <c r="D4050" s="85">
        <v>-591749.79920000001</v>
      </c>
      <c r="E4050" s="85">
        <v>5917.4979919999996</v>
      </c>
      <c r="F4050" s="210">
        <f t="shared" si="189"/>
        <v>4</v>
      </c>
      <c r="G4050" s="79" t="str">
        <f t="shared" si="190"/>
        <v>D</v>
      </c>
      <c r="H4050" s="79" t="str">
        <f t="shared" si="191"/>
        <v>4NGI-MALIN</v>
      </c>
    </row>
    <row r="4051" spans="1:8">
      <c r="A4051" s="80">
        <v>37408</v>
      </c>
      <c r="B4051" s="79" t="s">
        <v>88</v>
      </c>
      <c r="C4051" s="79" t="s">
        <v>74</v>
      </c>
      <c r="D4051" s="85">
        <v>443812.34940000001</v>
      </c>
      <c r="E4051" s="85">
        <v>0</v>
      </c>
      <c r="F4051" s="210">
        <f t="shared" si="189"/>
        <v>4</v>
      </c>
      <c r="G4051" s="79" t="str">
        <f t="shared" si="190"/>
        <v>D</v>
      </c>
      <c r="H4051" s="79" t="str">
        <f t="shared" si="191"/>
        <v>4NGI-PGE/CG</v>
      </c>
    </row>
    <row r="4052" spans="1:8">
      <c r="A4052" s="80">
        <v>37408</v>
      </c>
      <c r="B4052" s="79" t="s">
        <v>88</v>
      </c>
      <c r="C4052" s="79" t="s">
        <v>46</v>
      </c>
      <c r="D4052" s="85">
        <v>-295874.8996</v>
      </c>
      <c r="E4052" s="85">
        <v>29587.489959999999</v>
      </c>
      <c r="F4052" s="210">
        <f t="shared" si="189"/>
        <v>4</v>
      </c>
      <c r="G4052" s="79" t="str">
        <f t="shared" si="190"/>
        <v>D</v>
      </c>
      <c r="H4052" s="79" t="str">
        <f t="shared" si="191"/>
        <v>4NGI-SOCAL</v>
      </c>
    </row>
    <row r="4053" spans="1:8">
      <c r="A4053" s="80">
        <v>37438</v>
      </c>
      <c r="B4053" s="79" t="s">
        <v>88</v>
      </c>
      <c r="C4053" s="79" t="s">
        <v>92</v>
      </c>
      <c r="D4053" s="85">
        <v>-152566.27179999999</v>
      </c>
      <c r="E4053" s="85">
        <v>15256.627179999999</v>
      </c>
      <c r="F4053" s="210">
        <f t="shared" si="189"/>
        <v>4</v>
      </c>
      <c r="G4053" s="79" t="str">
        <f t="shared" si="190"/>
        <v>D</v>
      </c>
      <c r="H4053" s="79" t="str">
        <f t="shared" si="191"/>
        <v>4IF-ELPO/PERMIAN</v>
      </c>
    </row>
    <row r="4054" spans="1:8">
      <c r="A4054" s="80">
        <v>37438</v>
      </c>
      <c r="B4054" s="79" t="s">
        <v>88</v>
      </c>
      <c r="C4054" s="79" t="s">
        <v>72</v>
      </c>
      <c r="D4054" s="85">
        <v>228849.40770000001</v>
      </c>
      <c r="E4054" s="85">
        <v>-22884.940770000001</v>
      </c>
      <c r="F4054" s="210">
        <f t="shared" si="189"/>
        <v>4</v>
      </c>
      <c r="G4054" s="79" t="str">
        <f t="shared" si="190"/>
        <v>D</v>
      </c>
      <c r="H4054" s="79" t="str">
        <f t="shared" si="191"/>
        <v>4IF-ELPO/SJ</v>
      </c>
    </row>
    <row r="4055" spans="1:8">
      <c r="A4055" s="80">
        <v>37438</v>
      </c>
      <c r="B4055" s="79" t="s">
        <v>88</v>
      </c>
      <c r="C4055" s="79" t="s">
        <v>95</v>
      </c>
      <c r="D4055" s="85">
        <v>-457698.81520000001</v>
      </c>
      <c r="E4055" s="85">
        <v>45769.881520000003</v>
      </c>
      <c r="F4055" s="210">
        <f t="shared" si="189"/>
        <v>4</v>
      </c>
      <c r="G4055" s="79" t="str">
        <f t="shared" si="190"/>
        <v>D</v>
      </c>
      <c r="H4055" s="79" t="str">
        <f t="shared" si="191"/>
        <v>4IF-NTHWST/CANBR</v>
      </c>
    </row>
    <row r="4056" spans="1:8">
      <c r="A4056" s="80">
        <v>37438</v>
      </c>
      <c r="B4056" s="79" t="s">
        <v>88</v>
      </c>
      <c r="C4056" s="79" t="s">
        <v>67</v>
      </c>
      <c r="D4056" s="85">
        <v>-762831.35869999998</v>
      </c>
      <c r="E4056" s="85">
        <v>76283.135869999998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4IF-NWPL_ROCKY_M</v>
      </c>
    </row>
    <row r="4057" spans="1:8">
      <c r="A4057" s="80">
        <v>37438</v>
      </c>
      <c r="B4057" s="79" t="s">
        <v>88</v>
      </c>
      <c r="C4057" s="79" t="s">
        <v>68</v>
      </c>
      <c r="D4057" s="85">
        <v>-610265.08689999999</v>
      </c>
      <c r="E4057" s="85">
        <v>6102.6508690000001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4NGI-MALIN</v>
      </c>
    </row>
    <row r="4058" spans="1:8">
      <c r="A4058" s="80">
        <v>37438</v>
      </c>
      <c r="B4058" s="79" t="s">
        <v>88</v>
      </c>
      <c r="C4058" s="79" t="s">
        <v>74</v>
      </c>
      <c r="D4058" s="85">
        <v>457698.81520000001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4NGI-PGE/CG</v>
      </c>
    </row>
    <row r="4059" spans="1:8">
      <c r="A4059" s="80">
        <v>37438</v>
      </c>
      <c r="B4059" s="79" t="s">
        <v>88</v>
      </c>
      <c r="C4059" s="79" t="s">
        <v>46</v>
      </c>
      <c r="D4059" s="85">
        <v>-305132.54340000002</v>
      </c>
      <c r="E4059" s="85">
        <v>30513.25434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4NGI-SOCAL</v>
      </c>
    </row>
    <row r="4060" spans="1:8">
      <c r="A4060" s="80">
        <v>37469</v>
      </c>
      <c r="B4060" s="79" t="s">
        <v>88</v>
      </c>
      <c r="C4060" s="79" t="s">
        <v>92</v>
      </c>
      <c r="D4060" s="85">
        <v>-152231.96830000001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4IF-ELPO/PERMIAN</v>
      </c>
    </row>
    <row r="4061" spans="1:8">
      <c r="A4061" s="80">
        <v>37469</v>
      </c>
      <c r="B4061" s="79" t="s">
        <v>88</v>
      </c>
      <c r="C4061" s="79" t="s">
        <v>72</v>
      </c>
      <c r="D4061" s="85">
        <v>228347.95240000001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4IF-ELPO/SJ</v>
      </c>
    </row>
    <row r="4062" spans="1:8">
      <c r="A4062" s="80">
        <v>37469</v>
      </c>
      <c r="B4062" s="79" t="s">
        <v>88</v>
      </c>
      <c r="C4062" s="79" t="s">
        <v>95</v>
      </c>
      <c r="D4062" s="85">
        <v>-456695.90490000002</v>
      </c>
      <c r="E4062" s="85">
        <v>45669.590490000002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4IF-NTHWST/CANBR</v>
      </c>
    </row>
    <row r="4063" spans="1:8">
      <c r="A4063" s="80">
        <v>37469</v>
      </c>
      <c r="B4063" s="79" t="s">
        <v>88</v>
      </c>
      <c r="C4063" s="79" t="s">
        <v>67</v>
      </c>
      <c r="D4063" s="85">
        <v>-761159.84140000003</v>
      </c>
      <c r="E4063" s="85">
        <v>76115.98414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4IF-NWPL_ROCKY_M</v>
      </c>
    </row>
    <row r="4064" spans="1:8">
      <c r="A4064" s="80">
        <v>37469</v>
      </c>
      <c r="B4064" s="79" t="s">
        <v>88</v>
      </c>
      <c r="C4064" s="79" t="s">
        <v>68</v>
      </c>
      <c r="D4064" s="85">
        <v>-608927.87320000003</v>
      </c>
      <c r="E4064" s="85">
        <v>6089.2787319999998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4NGI-MALIN</v>
      </c>
    </row>
    <row r="4065" spans="1:8">
      <c r="A4065" s="80">
        <v>37469</v>
      </c>
      <c r="B4065" s="79" t="s">
        <v>88</v>
      </c>
      <c r="C4065" s="79" t="s">
        <v>74</v>
      </c>
      <c r="D4065" s="85">
        <v>456695.90490000002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4NGI-PGE/CG</v>
      </c>
    </row>
    <row r="4066" spans="1:8">
      <c r="A4066" s="80">
        <v>37469</v>
      </c>
      <c r="B4066" s="79" t="s">
        <v>88</v>
      </c>
      <c r="C4066" s="79" t="s">
        <v>46</v>
      </c>
      <c r="D4066" s="85">
        <v>-304463.93660000002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4NGI-SOCAL</v>
      </c>
    </row>
    <row r="4067" spans="1:8">
      <c r="A4067" s="80">
        <v>37500</v>
      </c>
      <c r="B4067" s="79" t="s">
        <v>88</v>
      </c>
      <c r="C4067" s="79" t="s">
        <v>92</v>
      </c>
      <c r="D4067" s="85">
        <v>-146990.95689999999</v>
      </c>
      <c r="E4067" s="85">
        <v>14699.09569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4IF-ELPO/PERMIAN</v>
      </c>
    </row>
    <row r="4068" spans="1:8">
      <c r="A4068" s="80">
        <v>37500</v>
      </c>
      <c r="B4068" s="79" t="s">
        <v>88</v>
      </c>
      <c r="C4068" s="79" t="s">
        <v>72</v>
      </c>
      <c r="D4068" s="85">
        <v>220486.43539999999</v>
      </c>
      <c r="E4068" s="85">
        <v>-22048.643540000001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4IF-ELPO/SJ</v>
      </c>
    </row>
    <row r="4069" spans="1:8">
      <c r="A4069" s="80">
        <v>37500</v>
      </c>
      <c r="B4069" s="79" t="s">
        <v>88</v>
      </c>
      <c r="C4069" s="79" t="s">
        <v>95</v>
      </c>
      <c r="D4069" s="85">
        <v>-440972.87089999998</v>
      </c>
      <c r="E4069" s="85">
        <v>44097.287089999998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4IF-NTHWST/CANBR</v>
      </c>
    </row>
    <row r="4070" spans="1:8">
      <c r="A4070" s="80">
        <v>37500</v>
      </c>
      <c r="B4070" s="79" t="s">
        <v>88</v>
      </c>
      <c r="C4070" s="79" t="s">
        <v>67</v>
      </c>
      <c r="D4070" s="85">
        <v>-734954.78489999997</v>
      </c>
      <c r="E4070" s="85">
        <v>73495.478489999994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37500</v>
      </c>
      <c r="B4071" s="79" t="s">
        <v>88</v>
      </c>
      <c r="C4071" s="79" t="s">
        <v>68</v>
      </c>
      <c r="D4071" s="85">
        <v>-587963.82790000003</v>
      </c>
      <c r="E4071" s="85">
        <v>5879.6382789999998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4NGI-MALIN</v>
      </c>
    </row>
    <row r="4072" spans="1:8">
      <c r="A4072" s="80">
        <v>37500</v>
      </c>
      <c r="B4072" s="79" t="s">
        <v>88</v>
      </c>
      <c r="C4072" s="79" t="s">
        <v>74</v>
      </c>
      <c r="D4072" s="85">
        <v>440972.87089999998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4NGI-PGE/CG</v>
      </c>
    </row>
    <row r="4073" spans="1:8">
      <c r="A4073" s="80">
        <v>37500</v>
      </c>
      <c r="B4073" s="79" t="s">
        <v>88</v>
      </c>
      <c r="C4073" s="79" t="s">
        <v>46</v>
      </c>
      <c r="D4073" s="85">
        <v>-293981.91399999999</v>
      </c>
      <c r="E4073" s="85">
        <v>29398.1914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37530</v>
      </c>
      <c r="B4074" s="79" t="s">
        <v>88</v>
      </c>
      <c r="C4074" s="79" t="s">
        <v>92</v>
      </c>
      <c r="D4074" s="85">
        <v>-151542.71669999999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4IF-ELPO/PERMIAN</v>
      </c>
    </row>
    <row r="4075" spans="1:8">
      <c r="A4075" s="80">
        <v>37530</v>
      </c>
      <c r="B4075" s="79" t="s">
        <v>88</v>
      </c>
      <c r="C4075" s="79" t="s">
        <v>72</v>
      </c>
      <c r="D4075" s="85">
        <v>227314.07509999999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37530</v>
      </c>
      <c r="B4076" s="79" t="s">
        <v>88</v>
      </c>
      <c r="C4076" s="79" t="s">
        <v>95</v>
      </c>
      <c r="D4076" s="85">
        <v>-454628.15010000003</v>
      </c>
      <c r="E4076" s="85">
        <v>45462.815009999998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4IF-NTHWST/CANBR</v>
      </c>
    </row>
    <row r="4077" spans="1:8">
      <c r="A4077" s="80">
        <v>37530</v>
      </c>
      <c r="B4077" s="79" t="s">
        <v>88</v>
      </c>
      <c r="C4077" s="79" t="s">
        <v>67</v>
      </c>
      <c r="D4077" s="85">
        <v>-757713.58349999995</v>
      </c>
      <c r="E4077" s="85">
        <v>75771.358349999995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4IF-NWPL_ROCKY_M</v>
      </c>
    </row>
    <row r="4078" spans="1:8">
      <c r="A4078" s="80">
        <v>37530</v>
      </c>
      <c r="B4078" s="79" t="s">
        <v>88</v>
      </c>
      <c r="C4078" s="79" t="s">
        <v>68</v>
      </c>
      <c r="D4078" s="85">
        <v>-606170.86679999996</v>
      </c>
      <c r="E4078" s="85">
        <v>6061.7086680000002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37530</v>
      </c>
      <c r="B4079" s="79" t="s">
        <v>88</v>
      </c>
      <c r="C4079" s="79" t="s">
        <v>74</v>
      </c>
      <c r="D4079" s="85">
        <v>454628.15010000003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4NGI-PGE/CG</v>
      </c>
    </row>
    <row r="4080" spans="1:8">
      <c r="A4080" s="80">
        <v>37530</v>
      </c>
      <c r="B4080" s="79" t="s">
        <v>88</v>
      </c>
      <c r="C4080" s="79" t="s">
        <v>46</v>
      </c>
      <c r="D4080" s="85">
        <v>-303085.43339999998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4NGI-SOCAL</v>
      </c>
    </row>
    <row r="4081" spans="1:8">
      <c r="A4081" s="80">
        <v>37561</v>
      </c>
      <c r="B4081" s="79" t="s">
        <v>88</v>
      </c>
      <c r="C4081" s="79" t="s">
        <v>72</v>
      </c>
      <c r="D4081" s="85">
        <v>-292562.73820000002</v>
      </c>
      <c r="E4081" s="85">
        <v>29256.273819999999</v>
      </c>
      <c r="F4081" s="210">
        <f t="shared" si="189"/>
        <v>5</v>
      </c>
      <c r="G4081" s="79" t="str">
        <f t="shared" si="190"/>
        <v>D</v>
      </c>
      <c r="H4081" s="79" t="str">
        <f t="shared" si="191"/>
        <v>5IF-ELPO/SJ</v>
      </c>
    </row>
    <row r="4082" spans="1:8">
      <c r="A4082" s="80">
        <v>37561</v>
      </c>
      <c r="B4082" s="79" t="s">
        <v>88</v>
      </c>
      <c r="C4082" s="79" t="s">
        <v>67</v>
      </c>
      <c r="D4082" s="85">
        <v>-1E-4</v>
      </c>
      <c r="E4082" s="85">
        <v>9.9999999999999991E-6</v>
      </c>
      <c r="F4082" s="210">
        <f t="shared" si="189"/>
        <v>5</v>
      </c>
      <c r="G4082" s="79" t="str">
        <f t="shared" si="190"/>
        <v>D</v>
      </c>
      <c r="H4082" s="79" t="str">
        <f t="shared" si="191"/>
        <v>5IF-NWPL_ROCKY_M</v>
      </c>
    </row>
    <row r="4083" spans="1:8">
      <c r="A4083" s="80">
        <v>37591</v>
      </c>
      <c r="B4083" s="79" t="s">
        <v>88</v>
      </c>
      <c r="C4083" s="79" t="s">
        <v>72</v>
      </c>
      <c r="D4083" s="85">
        <v>-301547.07299999997</v>
      </c>
      <c r="E4083" s="85">
        <v>30154.707299999998</v>
      </c>
      <c r="F4083" s="210">
        <f t="shared" si="189"/>
        <v>5</v>
      </c>
      <c r="G4083" s="79" t="str">
        <f t="shared" si="190"/>
        <v>D</v>
      </c>
      <c r="H4083" s="79" t="str">
        <f t="shared" si="191"/>
        <v>5IF-ELPO/SJ</v>
      </c>
    </row>
    <row r="4084" spans="1:8">
      <c r="A4084" s="80">
        <v>37591</v>
      </c>
      <c r="B4084" s="79" t="s">
        <v>88</v>
      </c>
      <c r="C4084" s="79" t="s">
        <v>67</v>
      </c>
      <c r="D4084" s="85">
        <v>1E-4</v>
      </c>
      <c r="E4084" s="85">
        <v>-9.9999999999999991E-6</v>
      </c>
      <c r="F4084" s="210">
        <f t="shared" si="189"/>
        <v>5</v>
      </c>
      <c r="G4084" s="79" t="str">
        <f t="shared" si="190"/>
        <v>D</v>
      </c>
      <c r="H4084" s="79" t="str">
        <f t="shared" si="191"/>
        <v>5IF-NWPL_ROCKY_M</v>
      </c>
    </row>
    <row r="4085" spans="1:8">
      <c r="A4085" s="80">
        <v>37622</v>
      </c>
      <c r="B4085" s="79" t="s">
        <v>88</v>
      </c>
      <c r="C4085" s="79" t="s">
        <v>67</v>
      </c>
      <c r="D4085" s="85">
        <v>1E-4</v>
      </c>
      <c r="E4085" s="85">
        <v>-9.9999999999999991E-6</v>
      </c>
      <c r="F4085" s="210">
        <f t="shared" si="189"/>
        <v>5</v>
      </c>
      <c r="G4085" s="79" t="str">
        <f t="shared" si="190"/>
        <v>D</v>
      </c>
      <c r="H4085" s="79" t="str">
        <f t="shared" si="191"/>
        <v>5IF-NWPL_ROCKY_M</v>
      </c>
    </row>
    <row r="4086" spans="1:8">
      <c r="A4086" s="80">
        <v>37653</v>
      </c>
      <c r="B4086" s="79" t="s">
        <v>88</v>
      </c>
      <c r="C4086" s="79" t="s">
        <v>67</v>
      </c>
      <c r="D4086" s="85">
        <v>0</v>
      </c>
      <c r="E4086" s="85">
        <v>0</v>
      </c>
      <c r="F4086" s="210">
        <f t="shared" si="189"/>
        <v>5</v>
      </c>
      <c r="G4086" s="79" t="str">
        <f t="shared" si="190"/>
        <v>D</v>
      </c>
      <c r="H4086" s="79" t="str">
        <f t="shared" si="191"/>
        <v>5IF-NWPL_ROCKY_M</v>
      </c>
    </row>
    <row r="4087" spans="1:8">
      <c r="A4087" s="80">
        <v>37681</v>
      </c>
      <c r="B4087" s="79" t="s">
        <v>88</v>
      </c>
      <c r="C4087" s="79" t="s">
        <v>67</v>
      </c>
      <c r="D4087" s="85">
        <v>0</v>
      </c>
      <c r="E4087" s="85">
        <v>0</v>
      </c>
      <c r="F4087" s="210">
        <f t="shared" si="189"/>
        <v>5</v>
      </c>
      <c r="G4087" s="79" t="str">
        <f t="shared" si="190"/>
        <v>D</v>
      </c>
      <c r="H4087" s="79" t="str">
        <f t="shared" si="191"/>
        <v>5IF-NWPL_ROCKY_M</v>
      </c>
    </row>
    <row r="4088" spans="1:8">
      <c r="A4088" s="80">
        <v>37712</v>
      </c>
      <c r="B4088" s="79" t="s">
        <v>88</v>
      </c>
      <c r="C4088" s="79" t="s">
        <v>72</v>
      </c>
      <c r="D4088" s="85">
        <v>0</v>
      </c>
      <c r="E4088" s="85">
        <v>0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6IF-ELPO/SJ</v>
      </c>
    </row>
    <row r="4089" spans="1:8">
      <c r="A4089" s="80">
        <v>37742</v>
      </c>
      <c r="B4089" s="79" t="s">
        <v>88</v>
      </c>
      <c r="C4089" s="79" t="s">
        <v>72</v>
      </c>
      <c r="D4089" s="85">
        <v>0</v>
      </c>
      <c r="E4089" s="85">
        <v>0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6IF-ELPO/SJ</v>
      </c>
    </row>
    <row r="4090" spans="1:8">
      <c r="A4090" s="80">
        <v>37773</v>
      </c>
      <c r="B4090" s="79" t="s">
        <v>88</v>
      </c>
      <c r="C4090" s="79" t="s">
        <v>72</v>
      </c>
      <c r="D4090" s="85">
        <v>0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6IF-ELPO/SJ</v>
      </c>
    </row>
    <row r="4091" spans="1:8">
      <c r="A4091" s="80">
        <v>37803</v>
      </c>
      <c r="B4091" s="79" t="s">
        <v>88</v>
      </c>
      <c r="C4091" s="79" t="s">
        <v>72</v>
      </c>
      <c r="D4091" s="85">
        <v>0</v>
      </c>
      <c r="E4091" s="85">
        <v>0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6IF-ELPO/SJ</v>
      </c>
    </row>
    <row r="4092" spans="1:8">
      <c r="A4092" s="80">
        <v>37834</v>
      </c>
      <c r="B4092" s="79" t="s">
        <v>88</v>
      </c>
      <c r="C4092" s="79" t="s">
        <v>72</v>
      </c>
      <c r="D4092" s="85">
        <v>0</v>
      </c>
      <c r="E4092" s="85">
        <v>0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6IF-ELPO/SJ</v>
      </c>
    </row>
    <row r="4093" spans="1:8">
      <c r="A4093" s="80">
        <v>37865</v>
      </c>
      <c r="B4093" s="79" t="s">
        <v>88</v>
      </c>
      <c r="C4093" s="79" t="s">
        <v>72</v>
      </c>
      <c r="D4093" s="85">
        <v>0</v>
      </c>
      <c r="E4093" s="85">
        <v>0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6IF-ELPO/SJ</v>
      </c>
    </row>
    <row r="4094" spans="1:8">
      <c r="A4094" s="80">
        <v>37895</v>
      </c>
      <c r="B4094" s="79" t="s">
        <v>88</v>
      </c>
      <c r="C4094" s="79" t="s">
        <v>72</v>
      </c>
      <c r="D4094" s="85">
        <v>0</v>
      </c>
      <c r="E4094" s="85">
        <v>0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6IF-ELPO/SJ</v>
      </c>
    </row>
    <row r="4095" spans="1:8">
      <c r="A4095" s="80">
        <v>37189</v>
      </c>
      <c r="B4095" s="79" t="s">
        <v>169</v>
      </c>
      <c r="C4095" s="79" t="s">
        <v>123</v>
      </c>
      <c r="D4095" s="85">
        <v>0</v>
      </c>
      <c r="E4095" s="85">
        <v>0</v>
      </c>
      <c r="F4095" s="210">
        <f t="shared" si="189"/>
        <v>1</v>
      </c>
      <c r="G4095" s="79" t="str">
        <f t="shared" si="190"/>
        <v>M</v>
      </c>
      <c r="H4095" s="79" t="str">
        <f t="shared" si="191"/>
        <v>1GDP-CAL BORDER</v>
      </c>
    </row>
    <row r="4096" spans="1:8">
      <c r="A4096" s="80">
        <v>37189</v>
      </c>
      <c r="B4096" s="79" t="s">
        <v>169</v>
      </c>
      <c r="C4096" s="79" t="s">
        <v>133</v>
      </c>
      <c r="D4096" s="85">
        <v>0</v>
      </c>
      <c r="E4096" s="85">
        <v>0</v>
      </c>
      <c r="F4096" s="210">
        <f t="shared" si="189"/>
        <v>1</v>
      </c>
      <c r="G4096" s="79" t="str">
        <f t="shared" si="190"/>
        <v>M</v>
      </c>
      <c r="H4096" s="79" t="str">
        <f t="shared" si="191"/>
        <v>1GDP-ELPO/PERM2</v>
      </c>
    </row>
    <row r="4097" spans="1:8">
      <c r="A4097" s="80">
        <v>37189</v>
      </c>
      <c r="B4097" s="79" t="s">
        <v>169</v>
      </c>
      <c r="C4097" s="79" t="s">
        <v>137</v>
      </c>
      <c r="D4097" s="85">
        <v>0</v>
      </c>
      <c r="E4097" s="85">
        <v>0</v>
      </c>
      <c r="F4097" s="210">
        <f t="shared" si="189"/>
        <v>1</v>
      </c>
      <c r="G4097" s="79" t="str">
        <f t="shared" si="190"/>
        <v>M</v>
      </c>
      <c r="H4097" s="79" t="str">
        <f t="shared" si="191"/>
        <v>1GDP-ELPO/SANJUA</v>
      </c>
    </row>
    <row r="4098" spans="1:8">
      <c r="A4098" s="80">
        <v>37189</v>
      </c>
      <c r="B4098" s="79" t="s">
        <v>169</v>
      </c>
      <c r="C4098" s="79" t="s">
        <v>177</v>
      </c>
      <c r="D4098" s="85">
        <v>0</v>
      </c>
      <c r="E4098" s="85">
        <v>0</v>
      </c>
      <c r="F4098" s="210">
        <f t="shared" si="189"/>
        <v>1</v>
      </c>
      <c r="G4098" s="79" t="str">
        <f t="shared" si="190"/>
        <v>M</v>
      </c>
      <c r="H4098" s="79" t="str">
        <f t="shared" si="191"/>
        <v>1GDP-HEHUB</v>
      </c>
    </row>
    <row r="4099" spans="1:8">
      <c r="A4099" s="80">
        <v>37189</v>
      </c>
      <c r="B4099" s="79" t="s">
        <v>169</v>
      </c>
      <c r="C4099" s="79" t="s">
        <v>127</v>
      </c>
      <c r="D4099" s="85">
        <v>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M</v>
      </c>
      <c r="H4099" s="79" t="str">
        <f t="shared" ref="H4099:H4162" si="194">$F4099&amp;$C4099</f>
        <v>1GDP-KERN/OPAL</v>
      </c>
    </row>
    <row r="4100" spans="1:8">
      <c r="A4100" s="80">
        <v>37190</v>
      </c>
      <c r="B4100" s="79" t="s">
        <v>169</v>
      </c>
      <c r="C4100" s="79" t="s">
        <v>123</v>
      </c>
      <c r="D4100" s="85">
        <v>-8000</v>
      </c>
      <c r="E4100" s="85">
        <v>-8000</v>
      </c>
      <c r="F4100" s="210">
        <f t="shared" si="192"/>
        <v>1</v>
      </c>
      <c r="G4100" s="79" t="str">
        <f t="shared" si="193"/>
        <v>M</v>
      </c>
      <c r="H4100" s="79" t="str">
        <f t="shared" si="194"/>
        <v>1GDP-CAL BORDER</v>
      </c>
    </row>
    <row r="4101" spans="1:8">
      <c r="A4101" s="80">
        <v>37190</v>
      </c>
      <c r="B4101" s="79" t="s">
        <v>169</v>
      </c>
      <c r="C4101" s="79" t="s">
        <v>133</v>
      </c>
      <c r="D4101" s="85">
        <v>25000</v>
      </c>
      <c r="E4101" s="85">
        <v>25000</v>
      </c>
      <c r="F4101" s="210">
        <f t="shared" si="192"/>
        <v>1</v>
      </c>
      <c r="G4101" s="79" t="str">
        <f t="shared" si="193"/>
        <v>M</v>
      </c>
      <c r="H4101" s="79" t="str">
        <f t="shared" si="194"/>
        <v>1GDP-ELPO/PERM2</v>
      </c>
    </row>
    <row r="4102" spans="1:8">
      <c r="A4102" s="80">
        <v>37190</v>
      </c>
      <c r="B4102" s="79" t="s">
        <v>169</v>
      </c>
      <c r="C4102" s="79" t="s">
        <v>137</v>
      </c>
      <c r="D4102" s="85">
        <v>10000</v>
      </c>
      <c r="E4102" s="85">
        <v>10000</v>
      </c>
      <c r="F4102" s="210">
        <f t="shared" si="192"/>
        <v>1</v>
      </c>
      <c r="G4102" s="79" t="str">
        <f t="shared" si="193"/>
        <v>M</v>
      </c>
      <c r="H4102" s="79" t="str">
        <f t="shared" si="194"/>
        <v>1GDP-ELPO/SANJUA</v>
      </c>
    </row>
    <row r="4103" spans="1:8">
      <c r="A4103" s="80">
        <v>37190</v>
      </c>
      <c r="B4103" s="79" t="s">
        <v>169</v>
      </c>
      <c r="C4103" s="79" t="s">
        <v>177</v>
      </c>
      <c r="D4103" s="85">
        <v>-30000</v>
      </c>
      <c r="E4103" s="85">
        <v>-30000</v>
      </c>
      <c r="F4103" s="210">
        <f t="shared" si="192"/>
        <v>1</v>
      </c>
      <c r="G4103" s="79" t="str">
        <f t="shared" si="193"/>
        <v>M</v>
      </c>
      <c r="H4103" s="79" t="str">
        <f t="shared" si="194"/>
        <v>1GDP-HEHUB</v>
      </c>
    </row>
    <row r="4104" spans="1:8">
      <c r="A4104" s="80">
        <v>37190</v>
      </c>
      <c r="B4104" s="79" t="s">
        <v>169</v>
      </c>
      <c r="C4104" s="79" t="s">
        <v>127</v>
      </c>
      <c r="D4104" s="85">
        <v>5000</v>
      </c>
      <c r="E4104" s="85">
        <v>5000</v>
      </c>
      <c r="F4104" s="210">
        <f t="shared" si="192"/>
        <v>1</v>
      </c>
      <c r="G4104" s="79" t="str">
        <f t="shared" si="193"/>
        <v>M</v>
      </c>
      <c r="H4104" s="79" t="str">
        <f t="shared" si="194"/>
        <v>1GDP-KERN/OPAL</v>
      </c>
    </row>
    <row r="4105" spans="1:8">
      <c r="A4105" s="80">
        <v>37191</v>
      </c>
      <c r="B4105" s="79" t="s">
        <v>169</v>
      </c>
      <c r="C4105" s="79" t="s">
        <v>123</v>
      </c>
      <c r="D4105" s="85">
        <v>-8000</v>
      </c>
      <c r="E4105" s="85">
        <v>-8000</v>
      </c>
      <c r="F4105" s="210">
        <f t="shared" si="192"/>
        <v>1</v>
      </c>
      <c r="G4105" s="79" t="str">
        <f t="shared" si="193"/>
        <v>M</v>
      </c>
      <c r="H4105" s="79" t="str">
        <f t="shared" si="194"/>
        <v>1GDP-CAL BORDER</v>
      </c>
    </row>
    <row r="4106" spans="1:8">
      <c r="A4106" s="80">
        <v>37191</v>
      </c>
      <c r="B4106" s="79" t="s">
        <v>169</v>
      </c>
      <c r="C4106" s="79" t="s">
        <v>133</v>
      </c>
      <c r="D4106" s="85">
        <v>25000</v>
      </c>
      <c r="E4106" s="85">
        <v>25000</v>
      </c>
      <c r="F4106" s="210">
        <f t="shared" si="192"/>
        <v>1</v>
      </c>
      <c r="G4106" s="79" t="str">
        <f t="shared" si="193"/>
        <v>M</v>
      </c>
      <c r="H4106" s="79" t="str">
        <f t="shared" si="194"/>
        <v>1GDP-ELPO/PERM2</v>
      </c>
    </row>
    <row r="4107" spans="1:8">
      <c r="A4107" s="80">
        <v>37191</v>
      </c>
      <c r="B4107" s="79" t="s">
        <v>169</v>
      </c>
      <c r="C4107" s="79" t="s">
        <v>137</v>
      </c>
      <c r="D4107" s="85">
        <v>10000</v>
      </c>
      <c r="E4107" s="85">
        <v>10000</v>
      </c>
      <c r="F4107" s="210">
        <f t="shared" si="192"/>
        <v>1</v>
      </c>
      <c r="G4107" s="79" t="str">
        <f t="shared" si="193"/>
        <v>M</v>
      </c>
      <c r="H4107" s="79" t="str">
        <f t="shared" si="194"/>
        <v>1GDP-ELPO/SANJUA</v>
      </c>
    </row>
    <row r="4108" spans="1:8">
      <c r="A4108" s="80">
        <v>37191</v>
      </c>
      <c r="B4108" s="79" t="s">
        <v>169</v>
      </c>
      <c r="C4108" s="79" t="s">
        <v>177</v>
      </c>
      <c r="D4108" s="85">
        <v>-30000</v>
      </c>
      <c r="E4108" s="85">
        <v>-30000</v>
      </c>
      <c r="F4108" s="210">
        <f t="shared" si="192"/>
        <v>1</v>
      </c>
      <c r="G4108" s="79" t="str">
        <f t="shared" si="193"/>
        <v>M</v>
      </c>
      <c r="H4108" s="79" t="str">
        <f t="shared" si="194"/>
        <v>1GDP-HEHUB</v>
      </c>
    </row>
    <row r="4109" spans="1:8">
      <c r="A4109" s="80">
        <v>37191</v>
      </c>
      <c r="B4109" s="79" t="s">
        <v>169</v>
      </c>
      <c r="C4109" s="79" t="s">
        <v>127</v>
      </c>
      <c r="D4109" s="85">
        <v>5000</v>
      </c>
      <c r="E4109" s="85">
        <v>5000</v>
      </c>
      <c r="F4109" s="210">
        <f t="shared" si="192"/>
        <v>1</v>
      </c>
      <c r="G4109" s="79" t="str">
        <f t="shared" si="193"/>
        <v>M</v>
      </c>
      <c r="H4109" s="79" t="str">
        <f t="shared" si="194"/>
        <v>1GDP-KERN/OPAL</v>
      </c>
    </row>
    <row r="4110" spans="1:8">
      <c r="A4110" s="80">
        <v>37192</v>
      </c>
      <c r="B4110" s="79" t="s">
        <v>169</v>
      </c>
      <c r="C4110" s="79" t="s">
        <v>123</v>
      </c>
      <c r="D4110" s="85">
        <v>-8000</v>
      </c>
      <c r="E4110" s="85">
        <v>-8000</v>
      </c>
      <c r="F4110" s="210">
        <f t="shared" si="192"/>
        <v>1</v>
      </c>
      <c r="G4110" s="79" t="str">
        <f t="shared" si="193"/>
        <v>M</v>
      </c>
      <c r="H4110" s="79" t="str">
        <f t="shared" si="194"/>
        <v>1GDP-CAL BORDER</v>
      </c>
    </row>
    <row r="4111" spans="1:8">
      <c r="A4111" s="80">
        <v>37192</v>
      </c>
      <c r="B4111" s="79" t="s">
        <v>169</v>
      </c>
      <c r="C4111" s="79" t="s">
        <v>133</v>
      </c>
      <c r="D4111" s="85">
        <v>25000</v>
      </c>
      <c r="E4111" s="85">
        <v>25000</v>
      </c>
      <c r="F4111" s="210">
        <f t="shared" si="192"/>
        <v>1</v>
      </c>
      <c r="G4111" s="79" t="str">
        <f t="shared" si="193"/>
        <v>M</v>
      </c>
      <c r="H4111" s="79" t="str">
        <f t="shared" si="194"/>
        <v>1GDP-ELPO/PERM2</v>
      </c>
    </row>
    <row r="4112" spans="1:8">
      <c r="A4112" s="80">
        <v>37192</v>
      </c>
      <c r="B4112" s="79" t="s">
        <v>169</v>
      </c>
      <c r="C4112" s="79" t="s">
        <v>137</v>
      </c>
      <c r="D4112" s="85">
        <v>10000</v>
      </c>
      <c r="E4112" s="85">
        <v>10000</v>
      </c>
      <c r="F4112" s="210">
        <f t="shared" si="192"/>
        <v>1</v>
      </c>
      <c r="G4112" s="79" t="str">
        <f t="shared" si="193"/>
        <v>M</v>
      </c>
      <c r="H4112" s="79" t="str">
        <f t="shared" si="194"/>
        <v>1GDP-ELPO/SANJUA</v>
      </c>
    </row>
    <row r="4113" spans="1:8">
      <c r="A4113" s="80">
        <v>37192</v>
      </c>
      <c r="B4113" s="79" t="s">
        <v>169</v>
      </c>
      <c r="C4113" s="79" t="s">
        <v>177</v>
      </c>
      <c r="D4113" s="85">
        <v>-30000</v>
      </c>
      <c r="E4113" s="85">
        <v>-30000</v>
      </c>
      <c r="F4113" s="210">
        <f t="shared" si="192"/>
        <v>1</v>
      </c>
      <c r="G4113" s="79" t="str">
        <f t="shared" si="193"/>
        <v>M</v>
      </c>
      <c r="H4113" s="79" t="str">
        <f t="shared" si="194"/>
        <v>1GDP-HEHUB</v>
      </c>
    </row>
    <row r="4114" spans="1:8">
      <c r="A4114" s="80">
        <v>37192</v>
      </c>
      <c r="B4114" s="79" t="s">
        <v>169</v>
      </c>
      <c r="C4114" s="79" t="s">
        <v>127</v>
      </c>
      <c r="D4114" s="85">
        <v>5000</v>
      </c>
      <c r="E4114" s="85">
        <v>5000</v>
      </c>
      <c r="F4114" s="210">
        <f t="shared" si="192"/>
        <v>1</v>
      </c>
      <c r="G4114" s="79" t="str">
        <f t="shared" si="193"/>
        <v>M</v>
      </c>
      <c r="H4114" s="79" t="str">
        <f t="shared" si="194"/>
        <v>1GDP-KERN/OPAL</v>
      </c>
    </row>
    <row r="4115" spans="1:8">
      <c r="A4115" s="80">
        <v>37193</v>
      </c>
      <c r="B4115" s="79" t="s">
        <v>169</v>
      </c>
      <c r="C4115" s="79" t="s">
        <v>123</v>
      </c>
      <c r="D4115" s="85">
        <v>-8000</v>
      </c>
      <c r="E4115" s="85">
        <v>-8000</v>
      </c>
      <c r="F4115" s="210">
        <f t="shared" si="192"/>
        <v>1</v>
      </c>
      <c r="G4115" s="79" t="str">
        <f t="shared" si="193"/>
        <v>M</v>
      </c>
      <c r="H4115" s="79" t="str">
        <f t="shared" si="194"/>
        <v>1GDP-CAL BORDER</v>
      </c>
    </row>
    <row r="4116" spans="1:8">
      <c r="A4116" s="80">
        <v>37193</v>
      </c>
      <c r="B4116" s="79" t="s">
        <v>169</v>
      </c>
      <c r="C4116" s="79" t="s">
        <v>133</v>
      </c>
      <c r="D4116" s="85">
        <v>25000</v>
      </c>
      <c r="E4116" s="85">
        <v>25000</v>
      </c>
      <c r="F4116" s="210">
        <f t="shared" si="192"/>
        <v>1</v>
      </c>
      <c r="G4116" s="79" t="str">
        <f t="shared" si="193"/>
        <v>M</v>
      </c>
      <c r="H4116" s="79" t="str">
        <f t="shared" si="194"/>
        <v>1GDP-ELPO/PERM2</v>
      </c>
    </row>
    <row r="4117" spans="1:8">
      <c r="A4117" s="80">
        <v>37193</v>
      </c>
      <c r="B4117" s="79" t="s">
        <v>169</v>
      </c>
      <c r="C4117" s="79" t="s">
        <v>137</v>
      </c>
      <c r="D4117" s="85">
        <v>10000</v>
      </c>
      <c r="E4117" s="85">
        <v>10000</v>
      </c>
      <c r="F4117" s="210">
        <f t="shared" si="192"/>
        <v>1</v>
      </c>
      <c r="G4117" s="79" t="str">
        <f t="shared" si="193"/>
        <v>M</v>
      </c>
      <c r="H4117" s="79" t="str">
        <f t="shared" si="194"/>
        <v>1GDP-ELPO/SANJUA</v>
      </c>
    </row>
    <row r="4118" spans="1:8">
      <c r="A4118" s="80">
        <v>37193</v>
      </c>
      <c r="B4118" s="79" t="s">
        <v>169</v>
      </c>
      <c r="C4118" s="79" t="s">
        <v>177</v>
      </c>
      <c r="D4118" s="85">
        <v>-30000</v>
      </c>
      <c r="E4118" s="85">
        <v>-30000</v>
      </c>
      <c r="F4118" s="210">
        <f t="shared" si="192"/>
        <v>1</v>
      </c>
      <c r="G4118" s="79" t="str">
        <f t="shared" si="193"/>
        <v>M</v>
      </c>
      <c r="H4118" s="79" t="str">
        <f t="shared" si="194"/>
        <v>1GDP-HEHUB</v>
      </c>
    </row>
    <row r="4119" spans="1:8">
      <c r="A4119" s="80">
        <v>37193</v>
      </c>
      <c r="B4119" s="79" t="s">
        <v>169</v>
      </c>
      <c r="C4119" s="79" t="s">
        <v>127</v>
      </c>
      <c r="D4119" s="85">
        <v>5000</v>
      </c>
      <c r="E4119" s="85">
        <v>5000</v>
      </c>
      <c r="F4119" s="210">
        <f t="shared" si="192"/>
        <v>1</v>
      </c>
      <c r="G4119" s="79" t="str">
        <f t="shared" si="193"/>
        <v>M</v>
      </c>
      <c r="H4119" s="79" t="str">
        <f t="shared" si="194"/>
        <v>1GDP-KERN/OPAL</v>
      </c>
    </row>
    <row r="4120" spans="1:8">
      <c r="A4120" s="80">
        <v>37194</v>
      </c>
      <c r="B4120" s="79" t="s">
        <v>169</v>
      </c>
      <c r="C4120" s="79" t="s">
        <v>123</v>
      </c>
      <c r="D4120" s="85">
        <v>-8000</v>
      </c>
      <c r="E4120" s="85">
        <v>-8000</v>
      </c>
      <c r="F4120" s="210">
        <f t="shared" si="192"/>
        <v>1</v>
      </c>
      <c r="G4120" s="79" t="str">
        <f t="shared" si="193"/>
        <v>M</v>
      </c>
      <c r="H4120" s="79" t="str">
        <f t="shared" si="194"/>
        <v>1GDP-CAL BORDER</v>
      </c>
    </row>
    <row r="4121" spans="1:8">
      <c r="A4121" s="80">
        <v>37194</v>
      </c>
      <c r="B4121" s="79" t="s">
        <v>169</v>
      </c>
      <c r="C4121" s="79" t="s">
        <v>133</v>
      </c>
      <c r="D4121" s="85">
        <v>25000</v>
      </c>
      <c r="E4121" s="85">
        <v>25000</v>
      </c>
      <c r="F4121" s="210">
        <f t="shared" si="192"/>
        <v>1</v>
      </c>
      <c r="G4121" s="79" t="str">
        <f t="shared" si="193"/>
        <v>M</v>
      </c>
      <c r="H4121" s="79" t="str">
        <f t="shared" si="194"/>
        <v>1GDP-ELPO/PERM2</v>
      </c>
    </row>
    <row r="4122" spans="1:8">
      <c r="A4122" s="80">
        <v>37194</v>
      </c>
      <c r="B4122" s="79" t="s">
        <v>169</v>
      </c>
      <c r="C4122" s="79" t="s">
        <v>137</v>
      </c>
      <c r="D4122" s="85">
        <v>10000</v>
      </c>
      <c r="E4122" s="85">
        <v>10000</v>
      </c>
      <c r="F4122" s="210">
        <f t="shared" si="192"/>
        <v>1</v>
      </c>
      <c r="G4122" s="79" t="str">
        <f t="shared" si="193"/>
        <v>M</v>
      </c>
      <c r="H4122" s="79" t="str">
        <f t="shared" si="194"/>
        <v>1GDP-ELPO/SANJUA</v>
      </c>
    </row>
    <row r="4123" spans="1:8">
      <c r="A4123" s="80">
        <v>37194</v>
      </c>
      <c r="B4123" s="79" t="s">
        <v>169</v>
      </c>
      <c r="C4123" s="79" t="s">
        <v>177</v>
      </c>
      <c r="D4123" s="85">
        <v>-30000</v>
      </c>
      <c r="E4123" s="85">
        <v>-30000</v>
      </c>
      <c r="F4123" s="210">
        <f t="shared" si="192"/>
        <v>1</v>
      </c>
      <c r="G4123" s="79" t="str">
        <f t="shared" si="193"/>
        <v>M</v>
      </c>
      <c r="H4123" s="79" t="str">
        <f t="shared" si="194"/>
        <v>1GDP-HEHUB</v>
      </c>
    </row>
    <row r="4124" spans="1:8">
      <c r="A4124" s="80">
        <v>37194</v>
      </c>
      <c r="B4124" s="79" t="s">
        <v>169</v>
      </c>
      <c r="C4124" s="79" t="s">
        <v>127</v>
      </c>
      <c r="D4124" s="85">
        <v>5000</v>
      </c>
      <c r="E4124" s="85">
        <v>5000</v>
      </c>
      <c r="F4124" s="210">
        <f t="shared" si="192"/>
        <v>1</v>
      </c>
      <c r="G4124" s="79" t="str">
        <f t="shared" si="193"/>
        <v>M</v>
      </c>
      <c r="H4124" s="79" t="str">
        <f t="shared" si="194"/>
        <v>1GDP-KERN/OPAL</v>
      </c>
    </row>
    <row r="4125" spans="1:8">
      <c r="A4125" s="80">
        <v>37195</v>
      </c>
      <c r="B4125" s="79" t="s">
        <v>169</v>
      </c>
      <c r="C4125" s="79" t="s">
        <v>123</v>
      </c>
      <c r="D4125" s="85">
        <v>-8000</v>
      </c>
      <c r="E4125" s="85">
        <v>-8000</v>
      </c>
      <c r="F4125" s="210">
        <f t="shared" si="192"/>
        <v>1</v>
      </c>
      <c r="G4125" s="79" t="str">
        <f t="shared" si="193"/>
        <v>M</v>
      </c>
      <c r="H4125" s="79" t="str">
        <f t="shared" si="194"/>
        <v>1GDP-CAL BORDER</v>
      </c>
    </row>
    <row r="4126" spans="1:8">
      <c r="A4126" s="80">
        <v>37195</v>
      </c>
      <c r="B4126" s="79" t="s">
        <v>169</v>
      </c>
      <c r="C4126" s="79" t="s">
        <v>133</v>
      </c>
      <c r="D4126" s="85">
        <v>25000</v>
      </c>
      <c r="E4126" s="85">
        <v>25000</v>
      </c>
      <c r="F4126" s="210">
        <f t="shared" si="192"/>
        <v>1</v>
      </c>
      <c r="G4126" s="79" t="str">
        <f t="shared" si="193"/>
        <v>M</v>
      </c>
      <c r="H4126" s="79" t="str">
        <f t="shared" si="194"/>
        <v>1GDP-ELPO/PERM2</v>
      </c>
    </row>
    <row r="4127" spans="1:8">
      <c r="A4127" s="80">
        <v>37195</v>
      </c>
      <c r="B4127" s="79" t="s">
        <v>169</v>
      </c>
      <c r="C4127" s="79" t="s">
        <v>137</v>
      </c>
      <c r="D4127" s="85">
        <v>10000</v>
      </c>
      <c r="E4127" s="85">
        <v>10000</v>
      </c>
      <c r="F4127" s="210">
        <f t="shared" si="192"/>
        <v>1</v>
      </c>
      <c r="G4127" s="79" t="str">
        <f t="shared" si="193"/>
        <v>M</v>
      </c>
      <c r="H4127" s="79" t="str">
        <f t="shared" si="194"/>
        <v>1GDP-ELPO/SANJUA</v>
      </c>
    </row>
    <row r="4128" spans="1:8">
      <c r="A4128" s="80">
        <v>37195</v>
      </c>
      <c r="B4128" s="79" t="s">
        <v>169</v>
      </c>
      <c r="C4128" s="79" t="s">
        <v>177</v>
      </c>
      <c r="D4128" s="85">
        <v>-30000</v>
      </c>
      <c r="E4128" s="85">
        <v>-30000</v>
      </c>
      <c r="F4128" s="210">
        <f t="shared" si="192"/>
        <v>1</v>
      </c>
      <c r="G4128" s="79" t="str">
        <f t="shared" si="193"/>
        <v>M</v>
      </c>
      <c r="H4128" s="79" t="str">
        <f t="shared" si="194"/>
        <v>1GDP-HEHUB</v>
      </c>
    </row>
    <row r="4129" spans="1:8">
      <c r="A4129" s="80">
        <v>37195</v>
      </c>
      <c r="B4129" s="79" t="s">
        <v>169</v>
      </c>
      <c r="C4129" s="79" t="s">
        <v>127</v>
      </c>
      <c r="D4129" s="85">
        <v>5000</v>
      </c>
      <c r="E4129" s="85">
        <v>5000</v>
      </c>
      <c r="F4129" s="210">
        <f t="shared" si="192"/>
        <v>1</v>
      </c>
      <c r="G4129" s="79" t="str">
        <f t="shared" si="193"/>
        <v>M</v>
      </c>
      <c r="H4129" s="79" t="str">
        <f t="shared" si="194"/>
        <v>1GDP-KERN/OPAL</v>
      </c>
    </row>
    <row r="4130" spans="1:8">
      <c r="A4130" s="80">
        <v>37196</v>
      </c>
      <c r="B4130" s="79" t="s">
        <v>157</v>
      </c>
      <c r="C4130" s="79" t="s">
        <v>46</v>
      </c>
      <c r="D4130" s="85">
        <v>-3.8888857658398994E-15</v>
      </c>
      <c r="E4130" s="85">
        <v>3.8888857658399001E-16</v>
      </c>
      <c r="F4130" s="210">
        <f t="shared" si="192"/>
        <v>2</v>
      </c>
      <c r="G4130" s="79" t="str">
        <f t="shared" si="193"/>
        <v>DO</v>
      </c>
      <c r="H4130" s="79" t="str">
        <f t="shared" si="194"/>
        <v>2NGI-SOCAL</v>
      </c>
    </row>
    <row r="4131" spans="1:8">
      <c r="A4131" s="80">
        <v>37226</v>
      </c>
      <c r="B4131" s="79" t="s">
        <v>157</v>
      </c>
      <c r="C4131" s="79" t="s">
        <v>46</v>
      </c>
      <c r="D4131" s="85">
        <v>-0.59191984919051199</v>
      </c>
      <c r="E4131" s="85">
        <v>5.9191984919051199E-2</v>
      </c>
      <c r="F4131" s="210">
        <f t="shared" si="192"/>
        <v>3</v>
      </c>
      <c r="G4131" s="79" t="str">
        <f t="shared" si="193"/>
        <v>DO</v>
      </c>
      <c r="H4131" s="79" t="str">
        <f t="shared" si="194"/>
        <v>3NGI-SOCAL</v>
      </c>
    </row>
    <row r="4132" spans="1:8">
      <c r="A4132" s="80">
        <v>37257</v>
      </c>
      <c r="B4132" s="79" t="s">
        <v>157</v>
      </c>
      <c r="C4132" s="79" t="s">
        <v>46</v>
      </c>
      <c r="D4132" s="85">
        <v>-172.58693075756901</v>
      </c>
      <c r="E4132" s="85">
        <v>17.258693075756902</v>
      </c>
      <c r="F4132" s="210">
        <f t="shared" si="192"/>
        <v>3</v>
      </c>
      <c r="G4132" s="79" t="str">
        <f t="shared" si="193"/>
        <v>DO</v>
      </c>
      <c r="H4132" s="79" t="str">
        <f t="shared" si="194"/>
        <v>3NGI-SOCAL</v>
      </c>
    </row>
    <row r="4133" spans="1:8">
      <c r="A4133" s="80">
        <v>37288</v>
      </c>
      <c r="B4133" s="79" t="s">
        <v>157</v>
      </c>
      <c r="C4133" s="79" t="s">
        <v>46</v>
      </c>
      <c r="D4133" s="85">
        <v>-637.24523011503004</v>
      </c>
      <c r="E4133" s="85">
        <v>63.72452301150301</v>
      </c>
      <c r="F4133" s="210">
        <f t="shared" si="192"/>
        <v>3</v>
      </c>
      <c r="G4133" s="79" t="str">
        <f t="shared" si="193"/>
        <v>DO</v>
      </c>
      <c r="H4133" s="79" t="str">
        <f t="shared" si="194"/>
        <v>3NGI-SOCAL</v>
      </c>
    </row>
    <row r="4134" spans="1:8">
      <c r="A4134" s="80">
        <v>37316</v>
      </c>
      <c r="B4134" s="79" t="s">
        <v>157</v>
      </c>
      <c r="C4134" s="79" t="s">
        <v>46</v>
      </c>
      <c r="D4134" s="85">
        <v>-792.92891753268805</v>
      </c>
      <c r="E4134" s="85">
        <v>79.29289175326879</v>
      </c>
      <c r="F4134" s="210">
        <f t="shared" si="192"/>
        <v>3</v>
      </c>
      <c r="G4134" s="79" t="str">
        <f t="shared" si="193"/>
        <v>DO</v>
      </c>
      <c r="H4134" s="79" t="str">
        <f t="shared" si="194"/>
        <v>3NGI-SOCAL</v>
      </c>
    </row>
    <row r="4135" spans="1:8">
      <c r="A4135" s="80">
        <v>37165</v>
      </c>
      <c r="B4135" s="79" t="s">
        <v>154</v>
      </c>
      <c r="C4135" s="79" t="s">
        <v>72</v>
      </c>
      <c r="D4135" s="85">
        <v>0</v>
      </c>
      <c r="E4135" s="85">
        <v>0</v>
      </c>
      <c r="F4135" s="210">
        <f t="shared" si="192"/>
        <v>1</v>
      </c>
      <c r="G4135" s="79" t="str">
        <f t="shared" si="193"/>
        <v>D</v>
      </c>
      <c r="H4135" s="79" t="str">
        <f t="shared" si="194"/>
        <v>1IF-ELPO/SJ</v>
      </c>
    </row>
    <row r="4136" spans="1:8">
      <c r="A4136" s="80">
        <v>37165</v>
      </c>
      <c r="B4136" s="79" t="s">
        <v>154</v>
      </c>
      <c r="C4136" s="79" t="s">
        <v>73</v>
      </c>
      <c r="D4136" s="85">
        <v>0</v>
      </c>
      <c r="E4136" s="85">
        <v>0</v>
      </c>
      <c r="F4136" s="210">
        <f t="shared" si="192"/>
        <v>1</v>
      </c>
      <c r="G4136" s="79" t="str">
        <f t="shared" si="193"/>
        <v>D</v>
      </c>
      <c r="H4136" s="79" t="str">
        <f t="shared" si="194"/>
        <v>1IF-WAHA-TX</v>
      </c>
    </row>
    <row r="4137" spans="1:8">
      <c r="A4137" s="80">
        <v>37196</v>
      </c>
      <c r="B4137" s="79" t="s">
        <v>154</v>
      </c>
      <c r="C4137" s="79" t="s">
        <v>72</v>
      </c>
      <c r="D4137" s="85">
        <v>216077.3132</v>
      </c>
      <c r="E4137" s="85">
        <v>-21607.731319999999</v>
      </c>
      <c r="F4137" s="210">
        <f t="shared" si="192"/>
        <v>2</v>
      </c>
      <c r="G4137" s="79" t="str">
        <f t="shared" si="193"/>
        <v>D</v>
      </c>
      <c r="H4137" s="79" t="str">
        <f t="shared" si="194"/>
        <v>2IF-ELPO/SJ</v>
      </c>
    </row>
    <row r="4138" spans="1:8">
      <c r="A4138" s="80">
        <v>37196</v>
      </c>
      <c r="B4138" s="79" t="s">
        <v>154</v>
      </c>
      <c r="C4138" s="79" t="s">
        <v>73</v>
      </c>
      <c r="D4138" s="85">
        <v>-233267.5527</v>
      </c>
      <c r="E4138" s="85">
        <v>46653.510540000003</v>
      </c>
      <c r="F4138" s="210">
        <f t="shared" si="192"/>
        <v>2</v>
      </c>
      <c r="G4138" s="79" t="str">
        <f t="shared" si="193"/>
        <v>D</v>
      </c>
      <c r="H4138" s="79" t="str">
        <f t="shared" si="194"/>
        <v>2IF-WAHA-TX</v>
      </c>
    </row>
    <row r="4139" spans="1:8">
      <c r="A4139" s="80">
        <v>37226</v>
      </c>
      <c r="B4139" s="79" t="s">
        <v>154</v>
      </c>
      <c r="C4139" s="79" t="s">
        <v>72</v>
      </c>
      <c r="D4139" s="85">
        <v>206176.63260000001</v>
      </c>
      <c r="E4139" s="85">
        <v>-20617.663260000001</v>
      </c>
      <c r="F4139" s="210">
        <f t="shared" si="192"/>
        <v>3</v>
      </c>
      <c r="G4139" s="79" t="str">
        <f t="shared" si="193"/>
        <v>D</v>
      </c>
      <c r="H4139" s="79" t="str">
        <f t="shared" si="194"/>
        <v>3IF-ELPO/SJ</v>
      </c>
    </row>
    <row r="4140" spans="1:8">
      <c r="A4140" s="80">
        <v>37226</v>
      </c>
      <c r="B4140" s="79" t="s">
        <v>154</v>
      </c>
      <c r="C4140" s="79" t="s">
        <v>73</v>
      </c>
      <c r="D4140" s="85">
        <v>-204480.93700000001</v>
      </c>
      <c r="E4140" s="85">
        <v>40896.187400000003</v>
      </c>
      <c r="F4140" s="210">
        <f t="shared" si="192"/>
        <v>3</v>
      </c>
      <c r="G4140" s="79" t="str">
        <f t="shared" si="193"/>
        <v>D</v>
      </c>
      <c r="H4140" s="79" t="str">
        <f t="shared" si="194"/>
        <v>3IF-WAHA-TX</v>
      </c>
    </row>
    <row r="4141" spans="1:8">
      <c r="A4141" s="80">
        <v>37257</v>
      </c>
      <c r="B4141" s="79" t="s">
        <v>154</v>
      </c>
      <c r="C4141" s="79" t="s">
        <v>72</v>
      </c>
      <c r="D4141" s="85">
        <v>187158.12890000001</v>
      </c>
      <c r="E4141" s="85">
        <v>-18715.812890000001</v>
      </c>
      <c r="F4141" s="210">
        <f t="shared" si="192"/>
        <v>3</v>
      </c>
      <c r="G4141" s="79" t="str">
        <f t="shared" si="193"/>
        <v>D</v>
      </c>
      <c r="H4141" s="79" t="str">
        <f t="shared" si="194"/>
        <v>3IF-ELPO/SJ</v>
      </c>
    </row>
    <row r="4142" spans="1:8">
      <c r="A4142" s="80">
        <v>37257</v>
      </c>
      <c r="B4142" s="79" t="s">
        <v>154</v>
      </c>
      <c r="C4142" s="79" t="s">
        <v>73</v>
      </c>
      <c r="D4142" s="85">
        <v>-189447.82930000001</v>
      </c>
      <c r="E4142" s="85">
        <v>37889.565860000002</v>
      </c>
      <c r="F4142" s="210">
        <f t="shared" si="192"/>
        <v>3</v>
      </c>
      <c r="G4142" s="79" t="str">
        <f t="shared" si="193"/>
        <v>D</v>
      </c>
      <c r="H4142" s="79" t="str">
        <f t="shared" si="194"/>
        <v>3IF-WAHA-TX</v>
      </c>
    </row>
    <row r="4143" spans="1:8">
      <c r="A4143" s="80">
        <v>37288</v>
      </c>
      <c r="B4143" s="79" t="s">
        <v>154</v>
      </c>
      <c r="C4143" s="79" t="s">
        <v>72</v>
      </c>
      <c r="D4143" s="85">
        <v>171192.2893</v>
      </c>
      <c r="E4143" s="85">
        <v>-17119.228930000001</v>
      </c>
      <c r="F4143" s="210">
        <f t="shared" si="192"/>
        <v>3</v>
      </c>
      <c r="G4143" s="79" t="str">
        <f t="shared" si="193"/>
        <v>D</v>
      </c>
      <c r="H4143" s="79" t="str">
        <f t="shared" si="194"/>
        <v>3IF-ELPO/SJ</v>
      </c>
    </row>
    <row r="4144" spans="1:8">
      <c r="A4144" s="80">
        <v>37288</v>
      </c>
      <c r="B4144" s="79" t="s">
        <v>154</v>
      </c>
      <c r="C4144" s="79" t="s">
        <v>73</v>
      </c>
      <c r="D4144" s="85">
        <v>-169205.14730000001</v>
      </c>
      <c r="E4144" s="85">
        <v>33841.029459999998</v>
      </c>
      <c r="F4144" s="210">
        <f t="shared" si="192"/>
        <v>3</v>
      </c>
      <c r="G4144" s="79" t="str">
        <f t="shared" si="193"/>
        <v>D</v>
      </c>
      <c r="H4144" s="79" t="str">
        <f t="shared" si="194"/>
        <v>3IF-WAHA-TX</v>
      </c>
    </row>
    <row r="4145" spans="1:8">
      <c r="A4145" s="80">
        <v>37316</v>
      </c>
      <c r="B4145" s="79" t="s">
        <v>154</v>
      </c>
      <c r="C4145" s="79" t="s">
        <v>72</v>
      </c>
      <c r="D4145" s="85">
        <v>179041.12539999999</v>
      </c>
      <c r="E4145" s="85">
        <v>-17904.112539999998</v>
      </c>
      <c r="F4145" s="210">
        <f t="shared" si="192"/>
        <v>3</v>
      </c>
      <c r="G4145" s="79" t="str">
        <f t="shared" si="193"/>
        <v>D</v>
      </c>
      <c r="H4145" s="79" t="str">
        <f t="shared" si="194"/>
        <v>3IF-ELPO/SJ</v>
      </c>
    </row>
    <row r="4146" spans="1:8">
      <c r="A4146" s="80">
        <v>37316</v>
      </c>
      <c r="B4146" s="79" t="s">
        <v>154</v>
      </c>
      <c r="C4146" s="79" t="s">
        <v>73</v>
      </c>
      <c r="D4146" s="85">
        <v>-179041.12539999999</v>
      </c>
      <c r="E4146" s="85">
        <v>35808.225079999997</v>
      </c>
      <c r="F4146" s="210">
        <f t="shared" si="192"/>
        <v>3</v>
      </c>
      <c r="G4146" s="79" t="str">
        <f t="shared" si="193"/>
        <v>D</v>
      </c>
      <c r="H4146" s="79" t="str">
        <f t="shared" si="194"/>
        <v>3IF-WAHA-TX</v>
      </c>
    </row>
    <row r="4147" spans="1:8">
      <c r="A4147" s="80">
        <v>37347</v>
      </c>
      <c r="B4147" s="79" t="s">
        <v>154</v>
      </c>
      <c r="C4147" s="79" t="s">
        <v>72</v>
      </c>
      <c r="D4147" s="85">
        <v>194945.55669999999</v>
      </c>
      <c r="E4147" s="85">
        <v>-19494.555670000002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4IF-ELPO/SJ</v>
      </c>
    </row>
    <row r="4148" spans="1:8">
      <c r="A4148" s="80">
        <v>37347</v>
      </c>
      <c r="B4148" s="79" t="s">
        <v>154</v>
      </c>
      <c r="C4148" s="79" t="s">
        <v>73</v>
      </c>
      <c r="D4148" s="85">
        <v>-197618.75630000001</v>
      </c>
      <c r="E4148" s="85">
        <v>39523.751259999997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4IF-WAHA-TX</v>
      </c>
    </row>
    <row r="4149" spans="1:8">
      <c r="A4149" s="80">
        <v>37377</v>
      </c>
      <c r="B4149" s="79" t="s">
        <v>154</v>
      </c>
      <c r="C4149" s="79" t="s">
        <v>72</v>
      </c>
      <c r="D4149" s="85">
        <v>239933.56020000001</v>
      </c>
      <c r="E4149" s="85">
        <v>-23993.356019999999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4IF-ELPO/SJ</v>
      </c>
    </row>
    <row r="4150" spans="1:8">
      <c r="A4150" s="80">
        <v>37377</v>
      </c>
      <c r="B4150" s="79" t="s">
        <v>154</v>
      </c>
      <c r="C4150" s="79" t="s">
        <v>73</v>
      </c>
      <c r="D4150" s="85">
        <v>-247641.47519999999</v>
      </c>
      <c r="E4150" s="85">
        <v>49528.295039999997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4IF-WAHA-TX</v>
      </c>
    </row>
    <row r="4151" spans="1:8">
      <c r="A4151" s="80">
        <v>37408</v>
      </c>
      <c r="B4151" s="79" t="s">
        <v>154</v>
      </c>
      <c r="C4151" s="79" t="s">
        <v>72</v>
      </c>
      <c r="D4151" s="85">
        <v>229796.1721</v>
      </c>
      <c r="E4151" s="85">
        <v>-22979.61721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4IF-ELPO/SJ</v>
      </c>
    </row>
    <row r="4152" spans="1:8">
      <c r="A4152" s="80">
        <v>37408</v>
      </c>
      <c r="B4152" s="79" t="s">
        <v>154</v>
      </c>
      <c r="C4152" s="79" t="s">
        <v>73</v>
      </c>
      <c r="D4152" s="85">
        <v>-240546.2934</v>
      </c>
      <c r="E4152" s="85">
        <v>48109.258679999999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4IF-WAHA-TX</v>
      </c>
    </row>
    <row r="4153" spans="1:8">
      <c r="A4153" s="80">
        <v>37438</v>
      </c>
      <c r="B4153" s="79" t="s">
        <v>154</v>
      </c>
      <c r="C4153" s="79" t="s">
        <v>72</v>
      </c>
      <c r="D4153" s="85">
        <v>237314.3749</v>
      </c>
      <c r="E4153" s="85">
        <v>-23731.43749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4IF-ELPO/SJ</v>
      </c>
    </row>
    <row r="4154" spans="1:8">
      <c r="A4154" s="80">
        <v>37438</v>
      </c>
      <c r="B4154" s="79" t="s">
        <v>154</v>
      </c>
      <c r="C4154" s="79" t="s">
        <v>73</v>
      </c>
      <c r="D4154" s="85">
        <v>-244598.18400000001</v>
      </c>
      <c r="E4154" s="85">
        <v>48919.6368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4IF-WAHA-TX</v>
      </c>
    </row>
    <row r="4155" spans="1:8">
      <c r="A4155" s="80">
        <v>37196</v>
      </c>
      <c r="B4155" s="79" t="s">
        <v>159</v>
      </c>
      <c r="C4155" s="79" t="s">
        <v>46</v>
      </c>
      <c r="D4155" s="85">
        <v>-1.4067740962700001E-17</v>
      </c>
      <c r="E4155" s="85">
        <v>1.40677409627E-18</v>
      </c>
      <c r="F4155" s="210">
        <f t="shared" si="192"/>
        <v>2</v>
      </c>
      <c r="G4155" s="79" t="str">
        <f t="shared" si="193"/>
        <v>DO</v>
      </c>
      <c r="H4155" s="79" t="str">
        <f t="shared" si="194"/>
        <v>2NGI-SOCAL</v>
      </c>
    </row>
    <row r="4156" spans="1:8">
      <c r="A4156" s="80">
        <v>37226</v>
      </c>
      <c r="B4156" s="79" t="s">
        <v>159</v>
      </c>
      <c r="C4156" s="79" t="s">
        <v>46</v>
      </c>
      <c r="D4156" s="85">
        <v>-9.0771163637824309E-2</v>
      </c>
      <c r="E4156" s="85">
        <v>9.0771163637824309E-3</v>
      </c>
      <c r="F4156" s="210">
        <f t="shared" si="192"/>
        <v>3</v>
      </c>
      <c r="G4156" s="79" t="str">
        <f t="shared" si="193"/>
        <v>DO</v>
      </c>
      <c r="H4156" s="79" t="str">
        <f t="shared" si="194"/>
        <v>3NGI-SOCAL</v>
      </c>
    </row>
    <row r="4157" spans="1:8">
      <c r="A4157" s="80">
        <v>37257</v>
      </c>
      <c r="B4157" s="79" t="s">
        <v>159</v>
      </c>
      <c r="C4157" s="79" t="s">
        <v>46</v>
      </c>
      <c r="D4157" s="85">
        <v>-50.445517669028</v>
      </c>
      <c r="E4157" s="85">
        <v>5.0445517669027993</v>
      </c>
      <c r="F4157" s="210">
        <f t="shared" si="192"/>
        <v>3</v>
      </c>
      <c r="G4157" s="79" t="str">
        <f t="shared" si="193"/>
        <v>DO</v>
      </c>
      <c r="H4157" s="79" t="str">
        <f t="shared" si="194"/>
        <v>3NGI-SOCAL</v>
      </c>
    </row>
    <row r="4158" spans="1:8">
      <c r="A4158" s="80">
        <v>37288</v>
      </c>
      <c r="B4158" s="79" t="s">
        <v>159</v>
      </c>
      <c r="C4158" s="79" t="s">
        <v>46</v>
      </c>
      <c r="D4158" s="85">
        <v>-263.50466767028104</v>
      </c>
      <c r="E4158" s="85">
        <v>26.350466767028099</v>
      </c>
      <c r="F4158" s="210">
        <f t="shared" si="192"/>
        <v>3</v>
      </c>
      <c r="G4158" s="79" t="str">
        <f t="shared" si="193"/>
        <v>DO</v>
      </c>
      <c r="H4158" s="79" t="str">
        <f t="shared" si="194"/>
        <v>3NGI-SOCAL</v>
      </c>
    </row>
    <row r="4159" spans="1:8">
      <c r="A4159" s="80">
        <v>37316</v>
      </c>
      <c r="B4159" s="79" t="s">
        <v>159</v>
      </c>
      <c r="C4159" s="79" t="s">
        <v>46</v>
      </c>
      <c r="D4159" s="85">
        <v>-280.45844457368702</v>
      </c>
      <c r="E4159" s="85">
        <v>28.045844457368698</v>
      </c>
      <c r="F4159" s="210">
        <f t="shared" si="192"/>
        <v>3</v>
      </c>
      <c r="G4159" s="79" t="str">
        <f t="shared" si="193"/>
        <v>DO</v>
      </c>
      <c r="H4159" s="79" t="str">
        <f t="shared" si="194"/>
        <v>3NGI-SOCAL</v>
      </c>
    </row>
    <row r="4160" spans="1:8">
      <c r="A4160" s="80">
        <v>37190</v>
      </c>
      <c r="B4160" s="79" t="s">
        <v>190</v>
      </c>
      <c r="C4160" s="79" t="s">
        <v>103</v>
      </c>
      <c r="D4160" s="85">
        <v>289.34230000000002</v>
      </c>
      <c r="E4160" s="85">
        <v>289.34230000000002</v>
      </c>
      <c r="F4160" s="210">
        <f t="shared" si="192"/>
        <v>1</v>
      </c>
      <c r="G4160" s="79" t="str">
        <f t="shared" si="193"/>
        <v>PHY</v>
      </c>
      <c r="H4160" s="79" t="str">
        <f t="shared" si="194"/>
        <v>1DJ/BASIN/CIG</v>
      </c>
    </row>
    <row r="4161" spans="1:8">
      <c r="A4161" s="80">
        <v>37190</v>
      </c>
      <c r="B4161" s="79" t="s">
        <v>190</v>
      </c>
      <c r="C4161" s="79" t="s">
        <v>100</v>
      </c>
      <c r="D4161" s="85">
        <v>-2409.5227</v>
      </c>
      <c r="E4161" s="85">
        <v>-2409.5227</v>
      </c>
      <c r="F4161" s="210">
        <f t="shared" si="192"/>
        <v>1</v>
      </c>
      <c r="G4161" s="79" t="str">
        <f t="shared" si="193"/>
        <v>PHY</v>
      </c>
      <c r="H4161" s="79" t="str">
        <f t="shared" si="194"/>
        <v>1DJ/BASIN/PSCO</v>
      </c>
    </row>
    <row r="4162" spans="1:8">
      <c r="A4162" s="80">
        <v>37190</v>
      </c>
      <c r="B4162" s="79" t="s">
        <v>190</v>
      </c>
      <c r="C4162" s="79" t="s">
        <v>91</v>
      </c>
      <c r="D4162" s="85">
        <v>-24071.284100000001</v>
      </c>
      <c r="E4162" s="85">
        <v>-24071.284100000001</v>
      </c>
      <c r="F4162" s="210">
        <f t="shared" si="192"/>
        <v>1</v>
      </c>
      <c r="G4162" s="79" t="str">
        <f t="shared" si="193"/>
        <v>PHY</v>
      </c>
      <c r="H4162" s="79" t="str">
        <f t="shared" si="194"/>
        <v>1IF-CIG/RKYMTN</v>
      </c>
    </row>
    <row r="4163" spans="1:8">
      <c r="A4163" s="80">
        <v>37190</v>
      </c>
      <c r="B4163" s="79" t="s">
        <v>190</v>
      </c>
      <c r="C4163" s="79" t="s">
        <v>108</v>
      </c>
      <c r="D4163" s="85">
        <v>-17111.104800000001</v>
      </c>
      <c r="E4163" s="85">
        <v>-17111.104800000001</v>
      </c>
      <c r="F4163" s="210">
        <f t="shared" ref="F4163:F4226" si="195">IF(REF_DT&lt;=LastDay,INDEX(IntraMonth_Buckets,MATCH($A4163,IntraSumMonths,0),1),INDEX(BucketTable,MATCH($A4163,SumMonths,0),1))</f>
        <v>1</v>
      </c>
      <c r="G4163" s="79" t="str">
        <f t="shared" ref="G4163:G4226" si="196">INDEX(Book_Type,MATCH($B4163,Book,0),1)</f>
        <v>PHY</v>
      </c>
      <c r="H4163" s="79" t="str">
        <f t="shared" ref="H4163:H4226" si="197">$F4163&amp;$C4163</f>
        <v>1IF-CIG/ROCKPORT</v>
      </c>
    </row>
    <row r="4164" spans="1:8">
      <c r="A4164" s="80">
        <v>37190</v>
      </c>
      <c r="B4164" s="79" t="s">
        <v>190</v>
      </c>
      <c r="C4164" s="79" t="s">
        <v>104</v>
      </c>
      <c r="D4164" s="85">
        <v>-31428.5599</v>
      </c>
      <c r="E4164" s="85">
        <v>-31428.5599</v>
      </c>
      <c r="F4164" s="210">
        <f t="shared" si="195"/>
        <v>1</v>
      </c>
      <c r="G4164" s="79" t="str">
        <f t="shared" si="196"/>
        <v>PHY</v>
      </c>
      <c r="H4164" s="79" t="str">
        <f t="shared" si="197"/>
        <v>1IF-CIG/WIC</v>
      </c>
    </row>
    <row r="4165" spans="1:8">
      <c r="A4165" s="80">
        <v>37190</v>
      </c>
      <c r="B4165" s="79" t="s">
        <v>190</v>
      </c>
      <c r="C4165" s="79" t="s">
        <v>111</v>
      </c>
      <c r="D4165" s="85">
        <v>-19388.927</v>
      </c>
      <c r="E4165" s="85">
        <v>-19388.927</v>
      </c>
      <c r="F4165" s="210">
        <f t="shared" si="195"/>
        <v>1</v>
      </c>
      <c r="G4165" s="79" t="str">
        <f t="shared" si="196"/>
        <v>PHY</v>
      </c>
      <c r="H4165" s="79" t="str">
        <f t="shared" si="197"/>
        <v>1IF-NGPL/OK-NW</v>
      </c>
    </row>
    <row r="4166" spans="1:8">
      <c r="A4166" s="80">
        <v>37190</v>
      </c>
      <c r="B4166" s="79" t="s">
        <v>190</v>
      </c>
      <c r="C4166" s="79" t="s">
        <v>193</v>
      </c>
      <c r="D4166" s="85">
        <v>-4702.3112000000001</v>
      </c>
      <c r="E4166" s="85">
        <v>-4702.3112000000001</v>
      </c>
      <c r="F4166" s="210">
        <f t="shared" si="195"/>
        <v>1</v>
      </c>
      <c r="G4166" s="79" t="str">
        <f t="shared" si="196"/>
        <v>PHY</v>
      </c>
      <c r="H4166" s="79" t="str">
        <f t="shared" si="197"/>
        <v>1IM-CIG/SOUTHERN</v>
      </c>
    </row>
    <row r="4167" spans="1:8">
      <c r="A4167" s="80">
        <v>37190</v>
      </c>
      <c r="B4167" s="79" t="s">
        <v>190</v>
      </c>
      <c r="C4167" s="79" t="s">
        <v>194</v>
      </c>
      <c r="D4167" s="85">
        <v>81908.813200000004</v>
      </c>
      <c r="E4167" s="85">
        <v>81908.813200000004</v>
      </c>
      <c r="F4167" s="210">
        <f t="shared" si="195"/>
        <v>1</v>
      </c>
      <c r="G4167" s="79" t="str">
        <f t="shared" si="196"/>
        <v>PHY</v>
      </c>
      <c r="H4167" s="79" t="str">
        <f t="shared" si="197"/>
        <v>1IM_FTULESSGATH</v>
      </c>
    </row>
    <row r="4168" spans="1:8">
      <c r="A4168" s="80">
        <v>37190</v>
      </c>
      <c r="B4168" s="79" t="s">
        <v>190</v>
      </c>
      <c r="C4168" s="79" t="s">
        <v>195</v>
      </c>
      <c r="D4168" s="85">
        <v>881.99510000000009</v>
      </c>
      <c r="E4168" s="85">
        <v>881.99510000000009</v>
      </c>
      <c r="F4168" s="210">
        <f t="shared" si="195"/>
        <v>1</v>
      </c>
      <c r="G4168" s="79" t="str">
        <f t="shared" si="196"/>
        <v>PHY</v>
      </c>
      <c r="H4168" s="79" t="str">
        <f t="shared" si="197"/>
        <v>1IM_WINDRIVER</v>
      </c>
    </row>
    <row r="4169" spans="1:8">
      <c r="A4169" s="80">
        <v>37191</v>
      </c>
      <c r="B4169" s="79" t="s">
        <v>190</v>
      </c>
      <c r="C4169" s="79" t="s">
        <v>103</v>
      </c>
      <c r="D4169" s="85">
        <v>289.34230000000002</v>
      </c>
      <c r="E4169" s="85">
        <v>289.34230000000002</v>
      </c>
      <c r="F4169" s="210">
        <f t="shared" si="195"/>
        <v>1</v>
      </c>
      <c r="G4169" s="79" t="str">
        <f t="shared" si="196"/>
        <v>PHY</v>
      </c>
      <c r="H4169" s="79" t="str">
        <f t="shared" si="197"/>
        <v>1DJ/BASIN/CIG</v>
      </c>
    </row>
    <row r="4170" spans="1:8">
      <c r="A4170" s="80">
        <v>37191</v>
      </c>
      <c r="B4170" s="79" t="s">
        <v>190</v>
      </c>
      <c r="C4170" s="79" t="s">
        <v>100</v>
      </c>
      <c r="D4170" s="85">
        <v>-2409.5227</v>
      </c>
      <c r="E4170" s="85">
        <v>-2409.5227</v>
      </c>
      <c r="F4170" s="210">
        <f t="shared" si="195"/>
        <v>1</v>
      </c>
      <c r="G4170" s="79" t="str">
        <f t="shared" si="196"/>
        <v>PHY</v>
      </c>
      <c r="H4170" s="79" t="str">
        <f t="shared" si="197"/>
        <v>1DJ/BASIN/PSCO</v>
      </c>
    </row>
    <row r="4171" spans="1:8">
      <c r="A4171" s="80">
        <v>37191</v>
      </c>
      <c r="B4171" s="79" t="s">
        <v>190</v>
      </c>
      <c r="C4171" s="79" t="s">
        <v>91</v>
      </c>
      <c r="D4171" s="85">
        <v>-24071.284100000001</v>
      </c>
      <c r="E4171" s="85">
        <v>-24071.284100000001</v>
      </c>
      <c r="F4171" s="210">
        <f t="shared" si="195"/>
        <v>1</v>
      </c>
      <c r="G4171" s="79" t="str">
        <f t="shared" si="196"/>
        <v>PHY</v>
      </c>
      <c r="H4171" s="79" t="str">
        <f t="shared" si="197"/>
        <v>1IF-CIG/RKYMTN</v>
      </c>
    </row>
    <row r="4172" spans="1:8">
      <c r="A4172" s="80">
        <v>37191</v>
      </c>
      <c r="B4172" s="79" t="s">
        <v>190</v>
      </c>
      <c r="C4172" s="79" t="s">
        <v>108</v>
      </c>
      <c r="D4172" s="85">
        <v>-17111.104800000001</v>
      </c>
      <c r="E4172" s="85">
        <v>-17111.104800000001</v>
      </c>
      <c r="F4172" s="210">
        <f t="shared" si="195"/>
        <v>1</v>
      </c>
      <c r="G4172" s="79" t="str">
        <f t="shared" si="196"/>
        <v>PHY</v>
      </c>
      <c r="H4172" s="79" t="str">
        <f t="shared" si="197"/>
        <v>1IF-CIG/ROCKPORT</v>
      </c>
    </row>
    <row r="4173" spans="1:8">
      <c r="A4173" s="80">
        <v>37191</v>
      </c>
      <c r="B4173" s="79" t="s">
        <v>190</v>
      </c>
      <c r="C4173" s="79" t="s">
        <v>104</v>
      </c>
      <c r="D4173" s="85">
        <v>-31428.5599</v>
      </c>
      <c r="E4173" s="85">
        <v>-31428.5599</v>
      </c>
      <c r="F4173" s="210">
        <f t="shared" si="195"/>
        <v>1</v>
      </c>
      <c r="G4173" s="79" t="str">
        <f t="shared" si="196"/>
        <v>PHY</v>
      </c>
      <c r="H4173" s="79" t="str">
        <f t="shared" si="197"/>
        <v>1IF-CIG/WIC</v>
      </c>
    </row>
    <row r="4174" spans="1:8">
      <c r="A4174" s="80">
        <v>37191</v>
      </c>
      <c r="B4174" s="79" t="s">
        <v>190</v>
      </c>
      <c r="C4174" s="79" t="s">
        <v>111</v>
      </c>
      <c r="D4174" s="85">
        <v>-19388.927</v>
      </c>
      <c r="E4174" s="85">
        <v>-19388.927</v>
      </c>
      <c r="F4174" s="210">
        <f t="shared" si="195"/>
        <v>1</v>
      </c>
      <c r="G4174" s="79" t="str">
        <f t="shared" si="196"/>
        <v>PHY</v>
      </c>
      <c r="H4174" s="79" t="str">
        <f t="shared" si="197"/>
        <v>1IF-NGPL/OK-NW</v>
      </c>
    </row>
    <row r="4175" spans="1:8">
      <c r="A4175" s="80">
        <v>37191</v>
      </c>
      <c r="B4175" s="79" t="s">
        <v>190</v>
      </c>
      <c r="C4175" s="79" t="s">
        <v>193</v>
      </c>
      <c r="D4175" s="85">
        <v>-4702.3112000000001</v>
      </c>
      <c r="E4175" s="85">
        <v>-4702.3112000000001</v>
      </c>
      <c r="F4175" s="210">
        <f t="shared" si="195"/>
        <v>1</v>
      </c>
      <c r="G4175" s="79" t="str">
        <f t="shared" si="196"/>
        <v>PHY</v>
      </c>
      <c r="H4175" s="79" t="str">
        <f t="shared" si="197"/>
        <v>1IM-CIG/SOUTHERN</v>
      </c>
    </row>
    <row r="4176" spans="1:8">
      <c r="A4176" s="80">
        <v>37191</v>
      </c>
      <c r="B4176" s="79" t="s">
        <v>190</v>
      </c>
      <c r="C4176" s="79" t="s">
        <v>194</v>
      </c>
      <c r="D4176" s="85">
        <v>81908.813200000004</v>
      </c>
      <c r="E4176" s="85">
        <v>81908.813200000004</v>
      </c>
      <c r="F4176" s="210">
        <f t="shared" si="195"/>
        <v>1</v>
      </c>
      <c r="G4176" s="79" t="str">
        <f t="shared" si="196"/>
        <v>PHY</v>
      </c>
      <c r="H4176" s="79" t="str">
        <f t="shared" si="197"/>
        <v>1IM_FTULESSGATH</v>
      </c>
    </row>
    <row r="4177" spans="1:8">
      <c r="A4177" s="80">
        <v>37191</v>
      </c>
      <c r="B4177" s="79" t="s">
        <v>190</v>
      </c>
      <c r="C4177" s="79" t="s">
        <v>195</v>
      </c>
      <c r="D4177" s="85">
        <v>881.99510000000009</v>
      </c>
      <c r="E4177" s="85">
        <v>881.99510000000009</v>
      </c>
      <c r="F4177" s="210">
        <f t="shared" si="195"/>
        <v>1</v>
      </c>
      <c r="G4177" s="79" t="str">
        <f t="shared" si="196"/>
        <v>PHY</v>
      </c>
      <c r="H4177" s="79" t="str">
        <f t="shared" si="197"/>
        <v>1IM_WINDRIVER</v>
      </c>
    </row>
    <row r="4178" spans="1:8">
      <c r="A4178" s="80">
        <v>37192</v>
      </c>
      <c r="B4178" s="79" t="s">
        <v>190</v>
      </c>
      <c r="C4178" s="79" t="s">
        <v>103</v>
      </c>
      <c r="D4178" s="85">
        <v>289.34230000000002</v>
      </c>
      <c r="E4178" s="85">
        <v>289.34230000000002</v>
      </c>
      <c r="F4178" s="210">
        <f t="shared" si="195"/>
        <v>1</v>
      </c>
      <c r="G4178" s="79" t="str">
        <f t="shared" si="196"/>
        <v>PHY</v>
      </c>
      <c r="H4178" s="79" t="str">
        <f t="shared" si="197"/>
        <v>1DJ/BASIN/CIG</v>
      </c>
    </row>
    <row r="4179" spans="1:8">
      <c r="A4179" s="80">
        <v>37192</v>
      </c>
      <c r="B4179" s="79" t="s">
        <v>190</v>
      </c>
      <c r="C4179" s="79" t="s">
        <v>100</v>
      </c>
      <c r="D4179" s="85">
        <v>-2409.5227</v>
      </c>
      <c r="E4179" s="85">
        <v>-2409.5227</v>
      </c>
      <c r="F4179" s="210">
        <f t="shared" si="195"/>
        <v>1</v>
      </c>
      <c r="G4179" s="79" t="str">
        <f t="shared" si="196"/>
        <v>PHY</v>
      </c>
      <c r="H4179" s="79" t="str">
        <f t="shared" si="197"/>
        <v>1DJ/BASIN/PSCO</v>
      </c>
    </row>
    <row r="4180" spans="1:8">
      <c r="A4180" s="80">
        <v>37192</v>
      </c>
      <c r="B4180" s="79" t="s">
        <v>190</v>
      </c>
      <c r="C4180" s="79" t="s">
        <v>91</v>
      </c>
      <c r="D4180" s="85">
        <v>-24071.284100000001</v>
      </c>
      <c r="E4180" s="85">
        <v>-24071.284100000001</v>
      </c>
      <c r="F4180" s="210">
        <f t="shared" si="195"/>
        <v>1</v>
      </c>
      <c r="G4180" s="79" t="str">
        <f t="shared" si="196"/>
        <v>PHY</v>
      </c>
      <c r="H4180" s="79" t="str">
        <f t="shared" si="197"/>
        <v>1IF-CIG/RKYMTN</v>
      </c>
    </row>
    <row r="4181" spans="1:8">
      <c r="A4181" s="80">
        <v>37192</v>
      </c>
      <c r="B4181" s="79" t="s">
        <v>190</v>
      </c>
      <c r="C4181" s="79" t="s">
        <v>108</v>
      </c>
      <c r="D4181" s="85">
        <v>-17111.104800000001</v>
      </c>
      <c r="E4181" s="85">
        <v>-17111.104800000001</v>
      </c>
      <c r="F4181" s="210">
        <f t="shared" si="195"/>
        <v>1</v>
      </c>
      <c r="G4181" s="79" t="str">
        <f t="shared" si="196"/>
        <v>PHY</v>
      </c>
      <c r="H4181" s="79" t="str">
        <f t="shared" si="197"/>
        <v>1IF-CIG/ROCKPORT</v>
      </c>
    </row>
    <row r="4182" spans="1:8">
      <c r="A4182" s="80">
        <v>37192</v>
      </c>
      <c r="B4182" s="79" t="s">
        <v>190</v>
      </c>
      <c r="C4182" s="79" t="s">
        <v>104</v>
      </c>
      <c r="D4182" s="85">
        <v>-31428.5599</v>
      </c>
      <c r="E4182" s="85">
        <v>-31428.5599</v>
      </c>
      <c r="F4182" s="210">
        <f t="shared" si="195"/>
        <v>1</v>
      </c>
      <c r="G4182" s="79" t="str">
        <f t="shared" si="196"/>
        <v>PHY</v>
      </c>
      <c r="H4182" s="79" t="str">
        <f t="shared" si="197"/>
        <v>1IF-CIG/WIC</v>
      </c>
    </row>
    <row r="4183" spans="1:8">
      <c r="A4183" s="80">
        <v>37192</v>
      </c>
      <c r="B4183" s="79" t="s">
        <v>190</v>
      </c>
      <c r="C4183" s="79" t="s">
        <v>111</v>
      </c>
      <c r="D4183" s="85">
        <v>-19388.927</v>
      </c>
      <c r="E4183" s="85">
        <v>-19388.927</v>
      </c>
      <c r="F4183" s="210">
        <f t="shared" si="195"/>
        <v>1</v>
      </c>
      <c r="G4183" s="79" t="str">
        <f t="shared" si="196"/>
        <v>PHY</v>
      </c>
      <c r="H4183" s="79" t="str">
        <f t="shared" si="197"/>
        <v>1IF-NGPL/OK-NW</v>
      </c>
    </row>
    <row r="4184" spans="1:8">
      <c r="A4184" s="80">
        <v>37192</v>
      </c>
      <c r="B4184" s="79" t="s">
        <v>190</v>
      </c>
      <c r="C4184" s="79" t="s">
        <v>193</v>
      </c>
      <c r="D4184" s="85">
        <v>-4702.3112000000001</v>
      </c>
      <c r="E4184" s="85">
        <v>-4702.3112000000001</v>
      </c>
      <c r="F4184" s="210">
        <f t="shared" si="195"/>
        <v>1</v>
      </c>
      <c r="G4184" s="79" t="str">
        <f t="shared" si="196"/>
        <v>PHY</v>
      </c>
      <c r="H4184" s="79" t="str">
        <f t="shared" si="197"/>
        <v>1IM-CIG/SOUTHERN</v>
      </c>
    </row>
    <row r="4185" spans="1:8">
      <c r="A4185" s="80">
        <v>37192</v>
      </c>
      <c r="B4185" s="79" t="s">
        <v>190</v>
      </c>
      <c r="C4185" s="79" t="s">
        <v>194</v>
      </c>
      <c r="D4185" s="85">
        <v>81908.813200000004</v>
      </c>
      <c r="E4185" s="85">
        <v>81908.813200000004</v>
      </c>
      <c r="F4185" s="210">
        <f t="shared" si="195"/>
        <v>1</v>
      </c>
      <c r="G4185" s="79" t="str">
        <f t="shared" si="196"/>
        <v>PHY</v>
      </c>
      <c r="H4185" s="79" t="str">
        <f t="shared" si="197"/>
        <v>1IM_FTULESSGATH</v>
      </c>
    </row>
    <row r="4186" spans="1:8">
      <c r="A4186" s="80">
        <v>37192</v>
      </c>
      <c r="B4186" s="79" t="s">
        <v>190</v>
      </c>
      <c r="C4186" s="79" t="s">
        <v>195</v>
      </c>
      <c r="D4186" s="85">
        <v>881.99510000000009</v>
      </c>
      <c r="E4186" s="85">
        <v>881.99510000000009</v>
      </c>
      <c r="F4186" s="210">
        <f t="shared" si="195"/>
        <v>1</v>
      </c>
      <c r="G4186" s="79" t="str">
        <f t="shared" si="196"/>
        <v>PHY</v>
      </c>
      <c r="H4186" s="79" t="str">
        <f t="shared" si="197"/>
        <v>1IM_WINDRIVER</v>
      </c>
    </row>
    <row r="4187" spans="1:8">
      <c r="A4187" s="80">
        <v>37193</v>
      </c>
      <c r="B4187" s="79" t="s">
        <v>190</v>
      </c>
      <c r="C4187" s="79" t="s">
        <v>103</v>
      </c>
      <c r="D4187" s="85">
        <v>289.34230000000002</v>
      </c>
      <c r="E4187" s="85">
        <v>289.34230000000002</v>
      </c>
      <c r="F4187" s="210">
        <f t="shared" si="195"/>
        <v>1</v>
      </c>
      <c r="G4187" s="79" t="str">
        <f t="shared" si="196"/>
        <v>PHY</v>
      </c>
      <c r="H4187" s="79" t="str">
        <f t="shared" si="197"/>
        <v>1DJ/BASIN/CIG</v>
      </c>
    </row>
    <row r="4188" spans="1:8">
      <c r="A4188" s="80">
        <v>37193</v>
      </c>
      <c r="B4188" s="79" t="s">
        <v>190</v>
      </c>
      <c r="C4188" s="79" t="s">
        <v>100</v>
      </c>
      <c r="D4188" s="85">
        <v>-2409.5227</v>
      </c>
      <c r="E4188" s="85">
        <v>-2409.5227</v>
      </c>
      <c r="F4188" s="210">
        <f t="shared" si="195"/>
        <v>1</v>
      </c>
      <c r="G4188" s="79" t="str">
        <f t="shared" si="196"/>
        <v>PHY</v>
      </c>
      <c r="H4188" s="79" t="str">
        <f t="shared" si="197"/>
        <v>1DJ/BASIN/PSCO</v>
      </c>
    </row>
    <row r="4189" spans="1:8">
      <c r="A4189" s="80">
        <v>37193</v>
      </c>
      <c r="B4189" s="79" t="s">
        <v>190</v>
      </c>
      <c r="C4189" s="79" t="s">
        <v>91</v>
      </c>
      <c r="D4189" s="85">
        <v>-24071.284100000001</v>
      </c>
      <c r="E4189" s="85">
        <v>-24071.284100000001</v>
      </c>
      <c r="F4189" s="210">
        <f t="shared" si="195"/>
        <v>1</v>
      </c>
      <c r="G4189" s="79" t="str">
        <f t="shared" si="196"/>
        <v>PHY</v>
      </c>
      <c r="H4189" s="79" t="str">
        <f t="shared" si="197"/>
        <v>1IF-CIG/RKYMTN</v>
      </c>
    </row>
    <row r="4190" spans="1:8">
      <c r="A4190" s="80">
        <v>37193</v>
      </c>
      <c r="B4190" s="79" t="s">
        <v>190</v>
      </c>
      <c r="C4190" s="79" t="s">
        <v>108</v>
      </c>
      <c r="D4190" s="85">
        <v>-17111.104800000001</v>
      </c>
      <c r="E4190" s="85">
        <v>-17111.104800000001</v>
      </c>
      <c r="F4190" s="210">
        <f t="shared" si="195"/>
        <v>1</v>
      </c>
      <c r="G4190" s="79" t="str">
        <f t="shared" si="196"/>
        <v>PHY</v>
      </c>
      <c r="H4190" s="79" t="str">
        <f t="shared" si="197"/>
        <v>1IF-CIG/ROCKPORT</v>
      </c>
    </row>
    <row r="4191" spans="1:8">
      <c r="A4191" s="80">
        <v>37193</v>
      </c>
      <c r="B4191" s="79" t="s">
        <v>190</v>
      </c>
      <c r="C4191" s="79" t="s">
        <v>104</v>
      </c>
      <c r="D4191" s="85">
        <v>-31428.5599</v>
      </c>
      <c r="E4191" s="85">
        <v>-31428.5599</v>
      </c>
      <c r="F4191" s="210">
        <f t="shared" si="195"/>
        <v>1</v>
      </c>
      <c r="G4191" s="79" t="str">
        <f t="shared" si="196"/>
        <v>PHY</v>
      </c>
      <c r="H4191" s="79" t="str">
        <f t="shared" si="197"/>
        <v>1IF-CIG/WIC</v>
      </c>
    </row>
    <row r="4192" spans="1:8">
      <c r="A4192" s="80">
        <v>37193</v>
      </c>
      <c r="B4192" s="79" t="s">
        <v>190</v>
      </c>
      <c r="C4192" s="79" t="s">
        <v>111</v>
      </c>
      <c r="D4192" s="85">
        <v>-19388.927</v>
      </c>
      <c r="E4192" s="85">
        <v>-19388.927</v>
      </c>
      <c r="F4192" s="210">
        <f t="shared" si="195"/>
        <v>1</v>
      </c>
      <c r="G4192" s="79" t="str">
        <f t="shared" si="196"/>
        <v>PHY</v>
      </c>
      <c r="H4192" s="79" t="str">
        <f t="shared" si="197"/>
        <v>1IF-NGPL/OK-NW</v>
      </c>
    </row>
    <row r="4193" spans="1:8">
      <c r="A4193" s="80">
        <v>37193</v>
      </c>
      <c r="B4193" s="79" t="s">
        <v>190</v>
      </c>
      <c r="C4193" s="79" t="s">
        <v>193</v>
      </c>
      <c r="D4193" s="85">
        <v>-4702.3112000000001</v>
      </c>
      <c r="E4193" s="85">
        <v>-4702.3112000000001</v>
      </c>
      <c r="F4193" s="210">
        <f t="shared" si="195"/>
        <v>1</v>
      </c>
      <c r="G4193" s="79" t="str">
        <f t="shared" si="196"/>
        <v>PHY</v>
      </c>
      <c r="H4193" s="79" t="str">
        <f t="shared" si="197"/>
        <v>1IM-CIG/SOUTHERN</v>
      </c>
    </row>
    <row r="4194" spans="1:8">
      <c r="A4194" s="80">
        <v>37193</v>
      </c>
      <c r="B4194" s="79" t="s">
        <v>190</v>
      </c>
      <c r="C4194" s="79" t="s">
        <v>194</v>
      </c>
      <c r="D4194" s="85">
        <v>81908.813200000004</v>
      </c>
      <c r="E4194" s="85">
        <v>81908.813200000004</v>
      </c>
      <c r="F4194" s="210">
        <f t="shared" si="195"/>
        <v>1</v>
      </c>
      <c r="G4194" s="79" t="str">
        <f t="shared" si="196"/>
        <v>PHY</v>
      </c>
      <c r="H4194" s="79" t="str">
        <f t="shared" si="197"/>
        <v>1IM_FTULESSGATH</v>
      </c>
    </row>
    <row r="4195" spans="1:8">
      <c r="A4195" s="80">
        <v>37193</v>
      </c>
      <c r="B4195" s="79" t="s">
        <v>190</v>
      </c>
      <c r="C4195" s="79" t="s">
        <v>195</v>
      </c>
      <c r="D4195" s="85">
        <v>881.99510000000009</v>
      </c>
      <c r="E4195" s="85">
        <v>881.99510000000009</v>
      </c>
      <c r="F4195" s="210">
        <f t="shared" si="195"/>
        <v>1</v>
      </c>
      <c r="G4195" s="79" t="str">
        <f t="shared" si="196"/>
        <v>PHY</v>
      </c>
      <c r="H4195" s="79" t="str">
        <f t="shared" si="197"/>
        <v>1IM_WINDRIVER</v>
      </c>
    </row>
    <row r="4196" spans="1:8">
      <c r="A4196" s="80">
        <v>37194</v>
      </c>
      <c r="B4196" s="79" t="s">
        <v>190</v>
      </c>
      <c r="C4196" s="79" t="s">
        <v>103</v>
      </c>
      <c r="D4196" s="85">
        <v>289.34230000000002</v>
      </c>
      <c r="E4196" s="85">
        <v>289.34230000000002</v>
      </c>
      <c r="F4196" s="210">
        <f t="shared" si="195"/>
        <v>1</v>
      </c>
      <c r="G4196" s="79" t="str">
        <f t="shared" si="196"/>
        <v>PHY</v>
      </c>
      <c r="H4196" s="79" t="str">
        <f t="shared" si="197"/>
        <v>1DJ/BASIN/CIG</v>
      </c>
    </row>
    <row r="4197" spans="1:8">
      <c r="A4197" s="80">
        <v>37194</v>
      </c>
      <c r="B4197" s="79" t="s">
        <v>190</v>
      </c>
      <c r="C4197" s="79" t="s">
        <v>100</v>
      </c>
      <c r="D4197" s="85">
        <v>-2409.5227</v>
      </c>
      <c r="E4197" s="85">
        <v>-2409.5227</v>
      </c>
      <c r="F4197" s="210">
        <f t="shared" si="195"/>
        <v>1</v>
      </c>
      <c r="G4197" s="79" t="str">
        <f t="shared" si="196"/>
        <v>PHY</v>
      </c>
      <c r="H4197" s="79" t="str">
        <f t="shared" si="197"/>
        <v>1DJ/BASIN/PSCO</v>
      </c>
    </row>
    <row r="4198" spans="1:8">
      <c r="A4198" s="80">
        <v>37194</v>
      </c>
      <c r="B4198" s="79" t="s">
        <v>190</v>
      </c>
      <c r="C4198" s="79" t="s">
        <v>91</v>
      </c>
      <c r="D4198" s="85">
        <v>-24071.284100000001</v>
      </c>
      <c r="E4198" s="85">
        <v>-24071.284100000001</v>
      </c>
      <c r="F4198" s="210">
        <f t="shared" si="195"/>
        <v>1</v>
      </c>
      <c r="G4198" s="79" t="str">
        <f t="shared" si="196"/>
        <v>PHY</v>
      </c>
      <c r="H4198" s="79" t="str">
        <f t="shared" si="197"/>
        <v>1IF-CIG/RKYMTN</v>
      </c>
    </row>
    <row r="4199" spans="1:8">
      <c r="A4199" s="80">
        <v>37194</v>
      </c>
      <c r="B4199" s="79" t="s">
        <v>190</v>
      </c>
      <c r="C4199" s="79" t="s">
        <v>108</v>
      </c>
      <c r="D4199" s="85">
        <v>-17111.104800000001</v>
      </c>
      <c r="E4199" s="85">
        <v>-17111.104800000001</v>
      </c>
      <c r="F4199" s="210">
        <f t="shared" si="195"/>
        <v>1</v>
      </c>
      <c r="G4199" s="79" t="str">
        <f t="shared" si="196"/>
        <v>PHY</v>
      </c>
      <c r="H4199" s="79" t="str">
        <f t="shared" si="197"/>
        <v>1IF-CIG/ROCKPORT</v>
      </c>
    </row>
    <row r="4200" spans="1:8">
      <c r="A4200" s="80">
        <v>37194</v>
      </c>
      <c r="B4200" s="79" t="s">
        <v>190</v>
      </c>
      <c r="C4200" s="79" t="s">
        <v>104</v>
      </c>
      <c r="D4200" s="85">
        <v>-31428.5599</v>
      </c>
      <c r="E4200" s="85">
        <v>-31428.5599</v>
      </c>
      <c r="F4200" s="210">
        <f t="shared" si="195"/>
        <v>1</v>
      </c>
      <c r="G4200" s="79" t="str">
        <f t="shared" si="196"/>
        <v>PHY</v>
      </c>
      <c r="H4200" s="79" t="str">
        <f t="shared" si="197"/>
        <v>1IF-CIG/WIC</v>
      </c>
    </row>
    <row r="4201" spans="1:8">
      <c r="A4201" s="80">
        <v>37194</v>
      </c>
      <c r="B4201" s="79" t="s">
        <v>190</v>
      </c>
      <c r="C4201" s="79" t="s">
        <v>111</v>
      </c>
      <c r="D4201" s="85">
        <v>-19388.927</v>
      </c>
      <c r="E4201" s="85">
        <v>-19388.927</v>
      </c>
      <c r="F4201" s="210">
        <f t="shared" si="195"/>
        <v>1</v>
      </c>
      <c r="G4201" s="79" t="str">
        <f t="shared" si="196"/>
        <v>PHY</v>
      </c>
      <c r="H4201" s="79" t="str">
        <f t="shared" si="197"/>
        <v>1IF-NGPL/OK-NW</v>
      </c>
    </row>
    <row r="4202" spans="1:8">
      <c r="A4202" s="80">
        <v>37194</v>
      </c>
      <c r="B4202" s="79" t="s">
        <v>190</v>
      </c>
      <c r="C4202" s="79" t="s">
        <v>193</v>
      </c>
      <c r="D4202" s="85">
        <v>-4702.3112000000001</v>
      </c>
      <c r="E4202" s="85">
        <v>-4702.3112000000001</v>
      </c>
      <c r="F4202" s="210">
        <f t="shared" si="195"/>
        <v>1</v>
      </c>
      <c r="G4202" s="79" t="str">
        <f t="shared" si="196"/>
        <v>PHY</v>
      </c>
      <c r="H4202" s="79" t="str">
        <f t="shared" si="197"/>
        <v>1IM-CIG/SOUTHERN</v>
      </c>
    </row>
    <row r="4203" spans="1:8">
      <c r="A4203" s="80">
        <v>37194</v>
      </c>
      <c r="B4203" s="79" t="s">
        <v>190</v>
      </c>
      <c r="C4203" s="79" t="s">
        <v>194</v>
      </c>
      <c r="D4203" s="85">
        <v>81908.813200000004</v>
      </c>
      <c r="E4203" s="85">
        <v>81908.813200000004</v>
      </c>
      <c r="F4203" s="210">
        <f t="shared" si="195"/>
        <v>1</v>
      </c>
      <c r="G4203" s="79" t="str">
        <f t="shared" si="196"/>
        <v>PHY</v>
      </c>
      <c r="H4203" s="79" t="str">
        <f t="shared" si="197"/>
        <v>1IM_FTULESSGATH</v>
      </c>
    </row>
    <row r="4204" spans="1:8">
      <c r="A4204" s="80">
        <v>37194</v>
      </c>
      <c r="B4204" s="79" t="s">
        <v>190</v>
      </c>
      <c r="C4204" s="79" t="s">
        <v>195</v>
      </c>
      <c r="D4204" s="85">
        <v>881.99510000000009</v>
      </c>
      <c r="E4204" s="85">
        <v>881.99510000000009</v>
      </c>
      <c r="F4204" s="210">
        <f t="shared" si="195"/>
        <v>1</v>
      </c>
      <c r="G4204" s="79" t="str">
        <f t="shared" si="196"/>
        <v>PHY</v>
      </c>
      <c r="H4204" s="79" t="str">
        <f t="shared" si="197"/>
        <v>1IM_WINDRIVER</v>
      </c>
    </row>
    <row r="4205" spans="1:8">
      <c r="A4205" s="80">
        <v>37195</v>
      </c>
      <c r="B4205" s="79" t="s">
        <v>190</v>
      </c>
      <c r="C4205" s="79" t="s">
        <v>103</v>
      </c>
      <c r="D4205" s="85">
        <v>289.34230000000002</v>
      </c>
      <c r="E4205" s="85">
        <v>289.34230000000002</v>
      </c>
      <c r="F4205" s="210">
        <f t="shared" si="195"/>
        <v>1</v>
      </c>
      <c r="G4205" s="79" t="str">
        <f t="shared" si="196"/>
        <v>PHY</v>
      </c>
      <c r="H4205" s="79" t="str">
        <f t="shared" si="197"/>
        <v>1DJ/BASIN/CIG</v>
      </c>
    </row>
    <row r="4206" spans="1:8">
      <c r="A4206" s="80">
        <v>37195</v>
      </c>
      <c r="B4206" s="79" t="s">
        <v>190</v>
      </c>
      <c r="C4206" s="79" t="s">
        <v>100</v>
      </c>
      <c r="D4206" s="85">
        <v>-2409.5227</v>
      </c>
      <c r="E4206" s="85">
        <v>-2409.5227</v>
      </c>
      <c r="F4206" s="210">
        <f t="shared" si="195"/>
        <v>1</v>
      </c>
      <c r="G4206" s="79" t="str">
        <f t="shared" si="196"/>
        <v>PHY</v>
      </c>
      <c r="H4206" s="79" t="str">
        <f t="shared" si="197"/>
        <v>1DJ/BASIN/PSCO</v>
      </c>
    </row>
    <row r="4207" spans="1:8">
      <c r="A4207" s="80">
        <v>37195</v>
      </c>
      <c r="B4207" s="79" t="s">
        <v>190</v>
      </c>
      <c r="C4207" s="79" t="s">
        <v>91</v>
      </c>
      <c r="D4207" s="85">
        <v>-24071.284100000001</v>
      </c>
      <c r="E4207" s="85">
        <v>-24071.284100000001</v>
      </c>
      <c r="F4207" s="210">
        <f t="shared" si="195"/>
        <v>1</v>
      </c>
      <c r="G4207" s="79" t="str">
        <f t="shared" si="196"/>
        <v>PHY</v>
      </c>
      <c r="H4207" s="79" t="str">
        <f t="shared" si="197"/>
        <v>1IF-CIG/RKYMTN</v>
      </c>
    </row>
    <row r="4208" spans="1:8">
      <c r="A4208" s="80">
        <v>37195</v>
      </c>
      <c r="B4208" s="79" t="s">
        <v>190</v>
      </c>
      <c r="C4208" s="79" t="s">
        <v>108</v>
      </c>
      <c r="D4208" s="85">
        <v>-17111.104800000001</v>
      </c>
      <c r="E4208" s="85">
        <v>-17111.104800000001</v>
      </c>
      <c r="F4208" s="210">
        <f t="shared" si="195"/>
        <v>1</v>
      </c>
      <c r="G4208" s="79" t="str">
        <f t="shared" si="196"/>
        <v>PHY</v>
      </c>
      <c r="H4208" s="79" t="str">
        <f t="shared" si="197"/>
        <v>1IF-CIG/ROCKPORT</v>
      </c>
    </row>
    <row r="4209" spans="1:8">
      <c r="A4209" s="80">
        <v>37195</v>
      </c>
      <c r="B4209" s="79" t="s">
        <v>190</v>
      </c>
      <c r="C4209" s="79" t="s">
        <v>104</v>
      </c>
      <c r="D4209" s="85">
        <v>-31428.5599</v>
      </c>
      <c r="E4209" s="85">
        <v>-31428.5599</v>
      </c>
      <c r="F4209" s="210">
        <f t="shared" si="195"/>
        <v>1</v>
      </c>
      <c r="G4209" s="79" t="str">
        <f t="shared" si="196"/>
        <v>PHY</v>
      </c>
      <c r="H4209" s="79" t="str">
        <f t="shared" si="197"/>
        <v>1IF-CIG/WIC</v>
      </c>
    </row>
    <row r="4210" spans="1:8">
      <c r="A4210" s="80">
        <v>37195</v>
      </c>
      <c r="B4210" s="79" t="s">
        <v>190</v>
      </c>
      <c r="C4210" s="79" t="s">
        <v>111</v>
      </c>
      <c r="D4210" s="85">
        <v>-19388.927</v>
      </c>
      <c r="E4210" s="85">
        <v>-19388.927</v>
      </c>
      <c r="F4210" s="210">
        <f t="shared" si="195"/>
        <v>1</v>
      </c>
      <c r="G4210" s="79" t="str">
        <f t="shared" si="196"/>
        <v>PHY</v>
      </c>
      <c r="H4210" s="79" t="str">
        <f t="shared" si="197"/>
        <v>1IF-NGPL/OK-NW</v>
      </c>
    </row>
    <row r="4211" spans="1:8">
      <c r="A4211" s="80">
        <v>37195</v>
      </c>
      <c r="B4211" s="79" t="s">
        <v>190</v>
      </c>
      <c r="C4211" s="79" t="s">
        <v>193</v>
      </c>
      <c r="D4211" s="85">
        <v>-4702.3113000000003</v>
      </c>
      <c r="E4211" s="85">
        <v>-4702.3113000000003</v>
      </c>
      <c r="F4211" s="210">
        <f t="shared" si="195"/>
        <v>1</v>
      </c>
      <c r="G4211" s="79" t="str">
        <f t="shared" si="196"/>
        <v>PHY</v>
      </c>
      <c r="H4211" s="79" t="str">
        <f t="shared" si="197"/>
        <v>1IM-CIG/SOUTHERN</v>
      </c>
    </row>
    <row r="4212" spans="1:8">
      <c r="A4212" s="80">
        <v>37195</v>
      </c>
      <c r="B4212" s="79" t="s">
        <v>190</v>
      </c>
      <c r="C4212" s="79" t="s">
        <v>194</v>
      </c>
      <c r="D4212" s="85">
        <v>83384.458899999998</v>
      </c>
      <c r="E4212" s="85">
        <v>83384.458899999998</v>
      </c>
      <c r="F4212" s="210">
        <f t="shared" si="195"/>
        <v>1</v>
      </c>
      <c r="G4212" s="79" t="str">
        <f t="shared" si="196"/>
        <v>PHY</v>
      </c>
      <c r="H4212" s="79" t="str">
        <f t="shared" si="197"/>
        <v>1IM_FTULESSGATH</v>
      </c>
    </row>
    <row r="4213" spans="1:8">
      <c r="A4213" s="80">
        <v>37195</v>
      </c>
      <c r="B4213" s="79" t="s">
        <v>190</v>
      </c>
      <c r="C4213" s="79" t="s">
        <v>195</v>
      </c>
      <c r="D4213" s="85">
        <v>881.99510000000009</v>
      </c>
      <c r="E4213" s="85">
        <v>881.99510000000009</v>
      </c>
      <c r="F4213" s="210">
        <f t="shared" si="195"/>
        <v>1</v>
      </c>
      <c r="G4213" s="79" t="str">
        <f t="shared" si="196"/>
        <v>PHY</v>
      </c>
      <c r="H4213" s="79" t="str">
        <f t="shared" si="197"/>
        <v>1IM_WINDRIVER</v>
      </c>
    </row>
    <row r="4214" spans="1:8">
      <c r="A4214" s="80">
        <v>37361</v>
      </c>
      <c r="B4214" s="79" t="s">
        <v>78</v>
      </c>
      <c r="C4214" s="79" t="s">
        <v>74</v>
      </c>
      <c r="D4214" s="85">
        <v>6670750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4NGI-PGE/CG</v>
      </c>
    </row>
    <row r="4215" spans="1:8">
      <c r="A4215" s="80">
        <v>37361</v>
      </c>
      <c r="B4215" s="79" t="s">
        <v>78</v>
      </c>
      <c r="C4215" s="79" t="s">
        <v>75</v>
      </c>
      <c r="D4215" s="85">
        <v>-6763408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4NGI-SOBDR-PG&amp;E</v>
      </c>
    </row>
    <row r="4216" spans="1:8">
      <c r="A4216" s="80">
        <v>37391</v>
      </c>
      <c r="B4216" s="79" t="s">
        <v>78</v>
      </c>
      <c r="C4216" s="79" t="s">
        <v>74</v>
      </c>
      <c r="D4216" s="85">
        <v>6879675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4NGI-PGE/CG</v>
      </c>
    </row>
    <row r="4217" spans="1:8">
      <c r="A4217" s="80">
        <v>37391</v>
      </c>
      <c r="B4217" s="79" t="s">
        <v>78</v>
      </c>
      <c r="C4217" s="79" t="s">
        <v>75</v>
      </c>
      <c r="D4217" s="85">
        <v>-6975236</v>
      </c>
      <c r="E4217" s="85">
        <v>0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4NGI-SOBDR-PG&amp;E</v>
      </c>
    </row>
    <row r="4218" spans="1:8">
      <c r="A4218" s="80">
        <v>37422</v>
      </c>
      <c r="B4218" s="79" t="s">
        <v>78</v>
      </c>
      <c r="C4218" s="79" t="s">
        <v>74</v>
      </c>
      <c r="D4218" s="85">
        <v>6638193</v>
      </c>
      <c r="E4218" s="85">
        <v>0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4NGI-PGE/CG</v>
      </c>
    </row>
    <row r="4219" spans="1:8">
      <c r="A4219" s="80">
        <v>37422</v>
      </c>
      <c r="B4219" s="79" t="s">
        <v>78</v>
      </c>
      <c r="C4219" s="79" t="s">
        <v>75</v>
      </c>
      <c r="D4219" s="85">
        <v>-6730399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4NGI-SOBDR-PG&amp;E</v>
      </c>
    </row>
    <row r="4220" spans="1:8">
      <c r="A4220" s="80">
        <v>37452</v>
      </c>
      <c r="B4220" s="79" t="s">
        <v>78</v>
      </c>
      <c r="C4220" s="79" t="s">
        <v>74</v>
      </c>
      <c r="D4220" s="85">
        <v>6764106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37452</v>
      </c>
      <c r="B4221" s="79" t="s">
        <v>78</v>
      </c>
      <c r="C4221" s="79" t="s">
        <v>75</v>
      </c>
      <c r="D4221" s="85">
        <v>-6858061</v>
      </c>
      <c r="E4221" s="85">
        <v>0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4NGI-SOBDR-PG&amp;E</v>
      </c>
    </row>
    <row r="4222" spans="1:8">
      <c r="A4222" s="80">
        <v>37483</v>
      </c>
      <c r="B4222" s="79" t="s">
        <v>78</v>
      </c>
      <c r="C4222" s="79" t="s">
        <v>74</v>
      </c>
      <c r="D4222" s="85">
        <v>6685790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4NGI-PGE/CG</v>
      </c>
    </row>
    <row r="4223" spans="1:8">
      <c r="A4223" s="80">
        <v>37483</v>
      </c>
      <c r="B4223" s="79" t="s">
        <v>78</v>
      </c>
      <c r="C4223" s="79" t="s">
        <v>75</v>
      </c>
      <c r="D4223" s="85">
        <v>-6778658</v>
      </c>
      <c r="E4223" s="85">
        <v>0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4NGI-SOBDR-PG&amp;E</v>
      </c>
    </row>
    <row r="4224" spans="1:8">
      <c r="A4224" s="80">
        <v>37514</v>
      </c>
      <c r="B4224" s="79" t="s">
        <v>78</v>
      </c>
      <c r="C4224" s="79" t="s">
        <v>74</v>
      </c>
      <c r="D4224" s="85">
        <v>6565064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4NGI-PGE/CG</v>
      </c>
    </row>
    <row r="4225" spans="1:8">
      <c r="A4225" s="80">
        <v>37514</v>
      </c>
      <c r="B4225" s="79" t="s">
        <v>78</v>
      </c>
      <c r="C4225" s="79" t="s">
        <v>75</v>
      </c>
      <c r="D4225" s="85">
        <v>-6656255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4NGI-SOBDR-PG&amp;E</v>
      </c>
    </row>
    <row r="4226" spans="1:8">
      <c r="A4226" s="80">
        <v>37544</v>
      </c>
      <c r="B4226" s="79" t="s">
        <v>78</v>
      </c>
      <c r="C4226" s="79" t="s">
        <v>74</v>
      </c>
      <c r="D4226" s="85">
        <v>6770966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4NGI-PGE/CG</v>
      </c>
    </row>
    <row r="4227" spans="1:8">
      <c r="A4227" s="80">
        <v>37544</v>
      </c>
      <c r="B4227" s="79" t="s">
        <v>78</v>
      </c>
      <c r="C4227" s="79" t="s">
        <v>75</v>
      </c>
      <c r="D4227" s="85">
        <v>-6865017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4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4NGI-SOBDR-PG&amp;E</v>
      </c>
    </row>
    <row r="4228" spans="1:8">
      <c r="A4228" s="80">
        <v>37575</v>
      </c>
      <c r="B4228" s="79" t="s">
        <v>78</v>
      </c>
      <c r="C4228" s="79" t="s">
        <v>74</v>
      </c>
      <c r="D4228" s="85">
        <v>7803100</v>
      </c>
      <c r="E4228" s="85">
        <v>0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5NGI-PGE/CG</v>
      </c>
    </row>
    <row r="4229" spans="1:8">
      <c r="A4229" s="80">
        <v>37575</v>
      </c>
      <c r="B4229" s="79" t="s">
        <v>78</v>
      </c>
      <c r="C4229" s="79" t="s">
        <v>75</v>
      </c>
      <c r="D4229" s="85">
        <v>-7911488</v>
      </c>
      <c r="E4229" s="85">
        <v>0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5NGI-SOBDR-PG&amp;E</v>
      </c>
    </row>
    <row r="4230" spans="1:8">
      <c r="A4230" s="80">
        <v>37605</v>
      </c>
      <c r="B4230" s="79" t="s">
        <v>78</v>
      </c>
      <c r="C4230" s="79" t="s">
        <v>74</v>
      </c>
      <c r="D4230" s="85">
        <v>6650545</v>
      </c>
      <c r="E4230" s="85">
        <v>0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5NGI-PGE/CG</v>
      </c>
    </row>
    <row r="4231" spans="1:8">
      <c r="A4231" s="80">
        <v>37605</v>
      </c>
      <c r="B4231" s="79" t="s">
        <v>78</v>
      </c>
      <c r="C4231" s="79" t="s">
        <v>75</v>
      </c>
      <c r="D4231" s="85">
        <v>-6742923</v>
      </c>
      <c r="E4231" s="85">
        <v>0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5NGI-SOBDR-PG&amp;E</v>
      </c>
    </row>
    <row r="4232" spans="1:8">
      <c r="A4232" s="80">
        <v>37196</v>
      </c>
      <c r="B4232" s="79" t="s">
        <v>158</v>
      </c>
      <c r="C4232" s="79" t="s">
        <v>46</v>
      </c>
      <c r="D4232" s="85">
        <v>-1.4528615110919401</v>
      </c>
      <c r="E4232" s="85">
        <v>0.14528615110919402</v>
      </c>
      <c r="F4232" s="210">
        <f t="shared" si="198"/>
        <v>2</v>
      </c>
      <c r="G4232" s="79" t="str">
        <f t="shared" si="199"/>
        <v>DO</v>
      </c>
      <c r="H4232" s="79" t="str">
        <f t="shared" si="200"/>
        <v>2NGI-SOCAL</v>
      </c>
    </row>
    <row r="4233" spans="1:8">
      <c r="A4233" s="80">
        <v>37226</v>
      </c>
      <c r="B4233" s="79" t="s">
        <v>158</v>
      </c>
      <c r="C4233" s="79" t="s">
        <v>46</v>
      </c>
      <c r="D4233" s="85">
        <v>-5544.8539869981596</v>
      </c>
      <c r="E4233" s="85">
        <v>554.48539869981607</v>
      </c>
      <c r="F4233" s="210">
        <f t="shared" si="198"/>
        <v>3</v>
      </c>
      <c r="G4233" s="79" t="str">
        <f t="shared" si="199"/>
        <v>DO</v>
      </c>
      <c r="H4233" s="79" t="str">
        <f t="shared" si="200"/>
        <v>3NGI-SOCAL</v>
      </c>
    </row>
    <row r="4234" spans="1:8">
      <c r="A4234" s="80">
        <v>37257</v>
      </c>
      <c r="B4234" s="79" t="s">
        <v>158</v>
      </c>
      <c r="C4234" s="79" t="s">
        <v>46</v>
      </c>
      <c r="D4234" s="85">
        <v>-29001.349166977798</v>
      </c>
      <c r="E4234" s="85">
        <v>2900.1349166977798</v>
      </c>
      <c r="F4234" s="210">
        <f t="shared" si="198"/>
        <v>3</v>
      </c>
      <c r="G4234" s="79" t="str">
        <f t="shared" si="199"/>
        <v>DO</v>
      </c>
      <c r="H4234" s="79" t="str">
        <f t="shared" si="200"/>
        <v>3NGI-SOCAL</v>
      </c>
    </row>
    <row r="4235" spans="1:8">
      <c r="A4235" s="80">
        <v>37288</v>
      </c>
      <c r="B4235" s="79" t="s">
        <v>158</v>
      </c>
      <c r="C4235" s="79" t="s">
        <v>46</v>
      </c>
      <c r="D4235" s="85">
        <v>-39432.050207532804</v>
      </c>
      <c r="E4235" s="85">
        <v>3943.2050207532807</v>
      </c>
      <c r="F4235" s="210">
        <f t="shared" si="198"/>
        <v>3</v>
      </c>
      <c r="G4235" s="79" t="str">
        <f t="shared" si="199"/>
        <v>DO</v>
      </c>
      <c r="H4235" s="79" t="str">
        <f t="shared" si="200"/>
        <v>3NGI-SOCAL</v>
      </c>
    </row>
    <row r="4236" spans="1:8">
      <c r="A4236" s="80">
        <v>37316</v>
      </c>
      <c r="B4236" s="79" t="s">
        <v>158</v>
      </c>
      <c r="C4236" s="79" t="s">
        <v>46</v>
      </c>
      <c r="D4236" s="85">
        <v>-44385.804407685602</v>
      </c>
      <c r="E4236" s="85">
        <v>4438.58044076856</v>
      </c>
      <c r="F4236" s="210">
        <f t="shared" si="198"/>
        <v>3</v>
      </c>
      <c r="G4236" s="79" t="str">
        <f t="shared" si="199"/>
        <v>DO</v>
      </c>
      <c r="H4236" s="79" t="str">
        <f t="shared" si="200"/>
        <v>3NGI-SOCAL</v>
      </c>
    </row>
    <row r="4237" spans="1:8">
      <c r="A4237" s="80">
        <v>37165</v>
      </c>
      <c r="B4237" s="79" t="s">
        <v>82</v>
      </c>
      <c r="C4237" s="79" t="s">
        <v>90</v>
      </c>
      <c r="D4237" s="85">
        <v>0</v>
      </c>
      <c r="E4237" s="85">
        <v>0</v>
      </c>
      <c r="F4237" s="210">
        <f t="shared" si="198"/>
        <v>1</v>
      </c>
      <c r="G4237" s="79" t="str">
        <f t="shared" si="199"/>
        <v>D</v>
      </c>
      <c r="H4237" s="79" t="str">
        <f t="shared" si="200"/>
        <v>1CGPR-AECO/BASIS</v>
      </c>
    </row>
    <row r="4238" spans="1:8">
      <c r="A4238" s="80">
        <v>37165</v>
      </c>
      <c r="B4238" s="79" t="s">
        <v>82</v>
      </c>
      <c r="C4238" s="79" t="s">
        <v>92</v>
      </c>
      <c r="D4238" s="85">
        <v>0</v>
      </c>
      <c r="E4238" s="85">
        <v>0</v>
      </c>
      <c r="F4238" s="210">
        <f t="shared" si="198"/>
        <v>1</v>
      </c>
      <c r="G4238" s="79" t="str">
        <f t="shared" si="199"/>
        <v>D</v>
      </c>
      <c r="H4238" s="79" t="str">
        <f t="shared" si="200"/>
        <v>1IF-ELPO/PERMIAN</v>
      </c>
    </row>
    <row r="4239" spans="1:8">
      <c r="A4239" s="80">
        <v>37165</v>
      </c>
      <c r="B4239" s="79" t="s">
        <v>82</v>
      </c>
      <c r="C4239" s="79" t="s">
        <v>72</v>
      </c>
      <c r="D4239" s="85">
        <v>0</v>
      </c>
      <c r="E4239" s="85">
        <v>0</v>
      </c>
      <c r="F4239" s="210">
        <f t="shared" si="198"/>
        <v>1</v>
      </c>
      <c r="G4239" s="79" t="str">
        <f t="shared" si="199"/>
        <v>D</v>
      </c>
      <c r="H4239" s="79" t="str">
        <f t="shared" si="200"/>
        <v>1IF-ELPO/SJ</v>
      </c>
    </row>
    <row r="4240" spans="1:8">
      <c r="A4240" s="80">
        <v>37165</v>
      </c>
      <c r="B4240" s="79" t="s">
        <v>82</v>
      </c>
      <c r="C4240" s="79" t="s">
        <v>93</v>
      </c>
      <c r="D4240" s="85">
        <v>0</v>
      </c>
      <c r="E4240" s="85">
        <v>0</v>
      </c>
      <c r="F4240" s="210">
        <f t="shared" si="198"/>
        <v>1</v>
      </c>
      <c r="G4240" s="79" t="str">
        <f t="shared" si="199"/>
        <v>D</v>
      </c>
      <c r="H4240" s="79" t="str">
        <f t="shared" si="200"/>
        <v>1IF-HEHUB</v>
      </c>
    </row>
    <row r="4241" spans="1:8">
      <c r="A4241" s="80">
        <v>37165</v>
      </c>
      <c r="B4241" s="79" t="s">
        <v>82</v>
      </c>
      <c r="C4241" s="79" t="s">
        <v>95</v>
      </c>
      <c r="D4241" s="85">
        <v>0</v>
      </c>
      <c r="E4241" s="85">
        <v>0</v>
      </c>
      <c r="F4241" s="210">
        <f t="shared" si="198"/>
        <v>1</v>
      </c>
      <c r="G4241" s="79" t="str">
        <f t="shared" si="199"/>
        <v>D</v>
      </c>
      <c r="H4241" s="79" t="str">
        <f t="shared" si="200"/>
        <v>1IF-NTHWST/CANBR</v>
      </c>
    </row>
    <row r="4242" spans="1:8">
      <c r="A4242" s="80">
        <v>37165</v>
      </c>
      <c r="B4242" s="79" t="s">
        <v>82</v>
      </c>
      <c r="C4242" s="79" t="s">
        <v>67</v>
      </c>
      <c r="D4242" s="85">
        <v>0</v>
      </c>
      <c r="E4242" s="85">
        <v>0</v>
      </c>
      <c r="F4242" s="210">
        <f t="shared" si="198"/>
        <v>1</v>
      </c>
      <c r="G4242" s="79" t="str">
        <f t="shared" si="199"/>
        <v>D</v>
      </c>
      <c r="H4242" s="79" t="str">
        <f t="shared" si="200"/>
        <v>1IF-NWPL_ROCKY_M</v>
      </c>
    </row>
    <row r="4243" spans="1:8">
      <c r="A4243" s="80">
        <v>37165</v>
      </c>
      <c r="B4243" s="79" t="s">
        <v>82</v>
      </c>
      <c r="C4243" s="79" t="s">
        <v>73</v>
      </c>
      <c r="D4243" s="85">
        <v>0</v>
      </c>
      <c r="E4243" s="85">
        <v>0</v>
      </c>
      <c r="F4243" s="210">
        <f t="shared" si="198"/>
        <v>1</v>
      </c>
      <c r="G4243" s="79" t="str">
        <f t="shared" si="199"/>
        <v>D</v>
      </c>
      <c r="H4243" s="79" t="str">
        <f t="shared" si="200"/>
        <v>1IF-WAHA-TX</v>
      </c>
    </row>
    <row r="4244" spans="1:8">
      <c r="A4244" s="80">
        <v>37165</v>
      </c>
      <c r="B4244" s="79" t="s">
        <v>82</v>
      </c>
      <c r="C4244" s="79" t="s">
        <v>68</v>
      </c>
      <c r="D4244" s="85">
        <v>0</v>
      </c>
      <c r="E4244" s="85">
        <v>0</v>
      </c>
      <c r="F4244" s="210">
        <f t="shared" si="198"/>
        <v>1</v>
      </c>
      <c r="G4244" s="79" t="str">
        <f t="shared" si="199"/>
        <v>D</v>
      </c>
      <c r="H4244" s="79" t="str">
        <f t="shared" si="200"/>
        <v>1NGI-MALIN</v>
      </c>
    </row>
    <row r="4245" spans="1:8">
      <c r="A4245" s="80">
        <v>37165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1</v>
      </c>
      <c r="G4245" s="79" t="str">
        <f t="shared" si="199"/>
        <v>D</v>
      </c>
      <c r="H4245" s="79" t="str">
        <f t="shared" si="200"/>
        <v>1NGI-PGE/CG</v>
      </c>
    </row>
    <row r="4246" spans="1:8">
      <c r="A4246" s="80">
        <v>37165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1</v>
      </c>
      <c r="G4246" s="79" t="str">
        <f t="shared" si="199"/>
        <v>D</v>
      </c>
      <c r="H4246" s="79" t="str">
        <f t="shared" si="200"/>
        <v>1NGI-SOCAL</v>
      </c>
    </row>
    <row r="4247" spans="1:8">
      <c r="A4247" s="80">
        <v>37165</v>
      </c>
      <c r="B4247" s="79" t="s">
        <v>82</v>
      </c>
      <c r="C4247" s="79" t="s">
        <v>107</v>
      </c>
      <c r="D4247" s="85">
        <v>0</v>
      </c>
      <c r="E4247" s="85">
        <v>0</v>
      </c>
      <c r="F4247" s="210">
        <f t="shared" si="198"/>
        <v>1</v>
      </c>
      <c r="G4247" s="79" t="str">
        <f t="shared" si="199"/>
        <v>D</v>
      </c>
      <c r="H4247" s="79" t="str">
        <f t="shared" si="200"/>
        <v>1NW STANF/1ST-GD</v>
      </c>
    </row>
    <row r="4248" spans="1:8">
      <c r="A4248" s="80">
        <v>37196</v>
      </c>
      <c r="B4248" s="79" t="s">
        <v>82</v>
      </c>
      <c r="C4248" s="79" t="s">
        <v>92</v>
      </c>
      <c r="D4248" s="85">
        <v>-299829.75919999997</v>
      </c>
      <c r="E4248" s="85">
        <v>29982.975920000001</v>
      </c>
      <c r="F4248" s="210">
        <f t="shared" si="198"/>
        <v>2</v>
      </c>
      <c r="G4248" s="79" t="str">
        <f t="shared" si="199"/>
        <v>D</v>
      </c>
      <c r="H4248" s="79" t="str">
        <f t="shared" si="200"/>
        <v>2IF-ELPO/PERMIAN</v>
      </c>
    </row>
    <row r="4249" spans="1:8">
      <c r="A4249" s="80">
        <v>37196</v>
      </c>
      <c r="B4249" s="79" t="s">
        <v>82</v>
      </c>
      <c r="C4249" s="79" t="s">
        <v>72</v>
      </c>
      <c r="D4249" s="85">
        <v>899489.2781</v>
      </c>
      <c r="E4249" s="85">
        <v>-89948.927809999994</v>
      </c>
      <c r="F4249" s="210">
        <f t="shared" si="198"/>
        <v>2</v>
      </c>
      <c r="G4249" s="79" t="str">
        <f t="shared" si="199"/>
        <v>D</v>
      </c>
      <c r="H4249" s="79" t="str">
        <f t="shared" si="200"/>
        <v>2IF-ELPO/SJ</v>
      </c>
    </row>
    <row r="4250" spans="1:8">
      <c r="A4250" s="80">
        <v>37196</v>
      </c>
      <c r="B4250" s="79" t="s">
        <v>82</v>
      </c>
      <c r="C4250" s="79" t="s">
        <v>95</v>
      </c>
      <c r="D4250" s="85">
        <v>149914.87959999999</v>
      </c>
      <c r="E4250" s="85">
        <v>-14991.48796</v>
      </c>
      <c r="F4250" s="210">
        <f t="shared" si="198"/>
        <v>2</v>
      </c>
      <c r="G4250" s="79" t="str">
        <f t="shared" si="199"/>
        <v>D</v>
      </c>
      <c r="H4250" s="79" t="str">
        <f t="shared" si="200"/>
        <v>2IF-NTHWST/CANBR</v>
      </c>
    </row>
    <row r="4251" spans="1:8">
      <c r="A4251" s="80">
        <v>37196</v>
      </c>
      <c r="B4251" s="79" t="s">
        <v>82</v>
      </c>
      <c r="C4251" s="79" t="s">
        <v>67</v>
      </c>
      <c r="D4251" s="85">
        <v>74957.439799999993</v>
      </c>
      <c r="E4251" s="85">
        <v>-7495.7439800000002</v>
      </c>
      <c r="F4251" s="210">
        <f t="shared" si="198"/>
        <v>2</v>
      </c>
      <c r="G4251" s="79" t="str">
        <f t="shared" si="199"/>
        <v>D</v>
      </c>
      <c r="H4251" s="79" t="str">
        <f t="shared" si="200"/>
        <v>2IF-NWPL_ROCKY_M</v>
      </c>
    </row>
    <row r="4252" spans="1:8">
      <c r="A4252" s="80">
        <v>37196</v>
      </c>
      <c r="B4252" s="79" t="s">
        <v>82</v>
      </c>
      <c r="C4252" s="79" t="s">
        <v>73</v>
      </c>
      <c r="D4252" s="85">
        <v>149914.87959999999</v>
      </c>
      <c r="E4252" s="85">
        <v>-29982.975920000001</v>
      </c>
      <c r="F4252" s="210">
        <f t="shared" si="198"/>
        <v>2</v>
      </c>
      <c r="G4252" s="79" t="str">
        <f t="shared" si="199"/>
        <v>D</v>
      </c>
      <c r="H4252" s="79" t="str">
        <f t="shared" si="200"/>
        <v>2IF-WAHA-TX</v>
      </c>
    </row>
    <row r="4253" spans="1:8">
      <c r="A4253" s="80">
        <v>37196</v>
      </c>
      <c r="B4253" s="79" t="s">
        <v>82</v>
      </c>
      <c r="C4253" s="79" t="s">
        <v>68</v>
      </c>
      <c r="D4253" s="85">
        <v>2.0000000000000001E-4</v>
      </c>
      <c r="E4253" s="85">
        <v>-1.9999999999999999E-6</v>
      </c>
      <c r="F4253" s="210">
        <f t="shared" si="198"/>
        <v>2</v>
      </c>
      <c r="G4253" s="79" t="str">
        <f t="shared" si="199"/>
        <v>D</v>
      </c>
      <c r="H4253" s="79" t="str">
        <f t="shared" si="200"/>
        <v>2NGI-MALIN</v>
      </c>
    </row>
    <row r="4254" spans="1:8">
      <c r="A4254" s="80">
        <v>37196</v>
      </c>
      <c r="B4254" s="79" t="s">
        <v>82</v>
      </c>
      <c r="C4254" s="79" t="s">
        <v>74</v>
      </c>
      <c r="D4254" s="85">
        <v>5.0000000000000001E-4</v>
      </c>
      <c r="E4254" s="85">
        <v>0</v>
      </c>
      <c r="F4254" s="210">
        <f t="shared" si="198"/>
        <v>2</v>
      </c>
      <c r="G4254" s="79" t="str">
        <f t="shared" si="199"/>
        <v>D</v>
      </c>
      <c r="H4254" s="79" t="str">
        <f t="shared" si="200"/>
        <v>2NGI-PGE/CG</v>
      </c>
    </row>
    <row r="4255" spans="1:8">
      <c r="A4255" s="80">
        <v>37196</v>
      </c>
      <c r="B4255" s="79" t="s">
        <v>82</v>
      </c>
      <c r="C4255" s="79" t="s">
        <v>46</v>
      </c>
      <c r="D4255" s="85">
        <v>-1323168.7135999999</v>
      </c>
      <c r="E4255" s="85">
        <v>132316.87135999999</v>
      </c>
      <c r="F4255" s="210">
        <f t="shared" si="198"/>
        <v>2</v>
      </c>
      <c r="G4255" s="79" t="str">
        <f t="shared" si="199"/>
        <v>D</v>
      </c>
      <c r="H4255" s="79" t="str">
        <f t="shared" si="200"/>
        <v>2NGI-SOCAL</v>
      </c>
    </row>
    <row r="4256" spans="1:8">
      <c r="A4256" s="80">
        <v>37226</v>
      </c>
      <c r="B4256" s="79" t="s">
        <v>82</v>
      </c>
      <c r="C4256" s="79" t="s">
        <v>92</v>
      </c>
      <c r="D4256" s="85">
        <v>-309215.07549999998</v>
      </c>
      <c r="E4256" s="85">
        <v>30921.507549999998</v>
      </c>
      <c r="F4256" s="210">
        <f t="shared" si="198"/>
        <v>3</v>
      </c>
      <c r="G4256" s="79" t="str">
        <f t="shared" si="199"/>
        <v>D</v>
      </c>
      <c r="H4256" s="79" t="str">
        <f t="shared" si="200"/>
        <v>3IF-ELPO/PERMIAN</v>
      </c>
    </row>
    <row r="4257" spans="1:8">
      <c r="A4257" s="80">
        <v>37226</v>
      </c>
      <c r="B4257" s="79" t="s">
        <v>82</v>
      </c>
      <c r="C4257" s="79" t="s">
        <v>72</v>
      </c>
      <c r="D4257" s="85">
        <v>927645.22640000004</v>
      </c>
      <c r="E4257" s="85">
        <v>-92764.522639999996</v>
      </c>
      <c r="F4257" s="210">
        <f t="shared" si="198"/>
        <v>3</v>
      </c>
      <c r="G4257" s="79" t="str">
        <f t="shared" si="199"/>
        <v>D</v>
      </c>
      <c r="H4257" s="79" t="str">
        <f t="shared" si="200"/>
        <v>3IF-ELPO/SJ</v>
      </c>
    </row>
    <row r="4258" spans="1:8">
      <c r="A4258" s="80">
        <v>37226</v>
      </c>
      <c r="B4258" s="79" t="s">
        <v>82</v>
      </c>
      <c r="C4258" s="79" t="s">
        <v>95</v>
      </c>
      <c r="D4258" s="85">
        <v>-463822.61339999997</v>
      </c>
      <c r="E4258" s="85">
        <v>46382.261339999997</v>
      </c>
      <c r="F4258" s="210">
        <f t="shared" si="198"/>
        <v>3</v>
      </c>
      <c r="G4258" s="79" t="str">
        <f t="shared" si="199"/>
        <v>D</v>
      </c>
      <c r="H4258" s="79" t="str">
        <f t="shared" si="200"/>
        <v>3IF-NTHWST/CANBR</v>
      </c>
    </row>
    <row r="4259" spans="1:8">
      <c r="A4259" s="80">
        <v>37226</v>
      </c>
      <c r="B4259" s="79" t="s">
        <v>82</v>
      </c>
      <c r="C4259" s="79" t="s">
        <v>67</v>
      </c>
      <c r="D4259" s="85">
        <v>77303.768899999995</v>
      </c>
      <c r="E4259" s="85">
        <v>-7730.3768899999995</v>
      </c>
      <c r="F4259" s="210">
        <f t="shared" si="198"/>
        <v>3</v>
      </c>
      <c r="G4259" s="79" t="str">
        <f t="shared" si="199"/>
        <v>D</v>
      </c>
      <c r="H4259" s="79" t="str">
        <f t="shared" si="200"/>
        <v>3IF-NWPL_ROCKY_M</v>
      </c>
    </row>
    <row r="4260" spans="1:8">
      <c r="A4260" s="80">
        <v>37226</v>
      </c>
      <c r="B4260" s="79" t="s">
        <v>82</v>
      </c>
      <c r="C4260" s="79" t="s">
        <v>73</v>
      </c>
      <c r="D4260" s="85">
        <v>154607.53779999999</v>
      </c>
      <c r="E4260" s="85">
        <v>-30921.507559999998</v>
      </c>
      <c r="F4260" s="210">
        <f t="shared" si="198"/>
        <v>3</v>
      </c>
      <c r="G4260" s="79" t="str">
        <f t="shared" si="199"/>
        <v>D</v>
      </c>
      <c r="H4260" s="79" t="str">
        <f t="shared" si="200"/>
        <v>3IF-WAHA-TX</v>
      </c>
    </row>
    <row r="4261" spans="1:8">
      <c r="A4261" s="80">
        <v>37226</v>
      </c>
      <c r="B4261" s="79" t="s">
        <v>82</v>
      </c>
      <c r="C4261" s="79" t="s">
        <v>68</v>
      </c>
      <c r="D4261" s="85">
        <v>-1E-4</v>
      </c>
      <c r="E4261" s="85">
        <v>9.9999999999999995E-7</v>
      </c>
      <c r="F4261" s="210">
        <f t="shared" si="198"/>
        <v>3</v>
      </c>
      <c r="G4261" s="79" t="str">
        <f t="shared" si="199"/>
        <v>D</v>
      </c>
      <c r="H4261" s="79" t="str">
        <f t="shared" si="200"/>
        <v>3NGI-MALIN</v>
      </c>
    </row>
    <row r="4262" spans="1:8">
      <c r="A4262" s="80">
        <v>37226</v>
      </c>
      <c r="B4262" s="79" t="s">
        <v>82</v>
      </c>
      <c r="C4262" s="79" t="s">
        <v>74</v>
      </c>
      <c r="D4262" s="85">
        <v>-3.0000000000000003E-4</v>
      </c>
      <c r="E4262" s="85">
        <v>0</v>
      </c>
      <c r="F4262" s="210">
        <f t="shared" si="198"/>
        <v>3</v>
      </c>
      <c r="G4262" s="79" t="str">
        <f t="shared" si="199"/>
        <v>D</v>
      </c>
      <c r="H4262" s="79" t="str">
        <f t="shared" si="200"/>
        <v>3NGI-PGE/CG</v>
      </c>
    </row>
    <row r="4263" spans="1:8">
      <c r="A4263" s="80">
        <v>37226</v>
      </c>
      <c r="B4263" s="79" t="s">
        <v>82</v>
      </c>
      <c r="C4263" s="79" t="s">
        <v>46</v>
      </c>
      <c r="D4263" s="85">
        <v>-892119.40839999996</v>
      </c>
      <c r="E4263" s="85">
        <v>89211.940839999996</v>
      </c>
      <c r="F4263" s="210">
        <f t="shared" si="198"/>
        <v>3</v>
      </c>
      <c r="G4263" s="79" t="str">
        <f t="shared" si="199"/>
        <v>D</v>
      </c>
      <c r="H4263" s="79" t="str">
        <f t="shared" si="200"/>
        <v>3NGI-SOCAL</v>
      </c>
    </row>
    <row r="4264" spans="1:8">
      <c r="A4264" s="80">
        <v>37257</v>
      </c>
      <c r="B4264" s="79" t="s">
        <v>82</v>
      </c>
      <c r="C4264" s="79" t="s">
        <v>92</v>
      </c>
      <c r="D4264" s="85">
        <v>-246889.4467</v>
      </c>
      <c r="E4264" s="85">
        <v>24688.944670000001</v>
      </c>
      <c r="F4264" s="210">
        <f t="shared" si="198"/>
        <v>3</v>
      </c>
      <c r="G4264" s="79" t="str">
        <f t="shared" si="199"/>
        <v>D</v>
      </c>
      <c r="H4264" s="79" t="str">
        <f t="shared" si="200"/>
        <v>3IF-ELPO/PERMIAN</v>
      </c>
    </row>
    <row r="4265" spans="1:8">
      <c r="A4265" s="80">
        <v>37257</v>
      </c>
      <c r="B4265" s="79" t="s">
        <v>82</v>
      </c>
      <c r="C4265" s="79" t="s">
        <v>72</v>
      </c>
      <c r="D4265" s="85">
        <v>-154305.90410000001</v>
      </c>
      <c r="E4265" s="85">
        <v>15430.590410000001</v>
      </c>
      <c r="F4265" s="210">
        <f t="shared" si="198"/>
        <v>3</v>
      </c>
      <c r="G4265" s="79" t="str">
        <f t="shared" si="199"/>
        <v>D</v>
      </c>
      <c r="H4265" s="79" t="str">
        <f t="shared" si="200"/>
        <v>3IF-ELPO/SJ</v>
      </c>
    </row>
    <row r="4266" spans="1:8">
      <c r="A4266" s="80">
        <v>37257</v>
      </c>
      <c r="B4266" s="79" t="s">
        <v>82</v>
      </c>
      <c r="C4266" s="79" t="s">
        <v>95</v>
      </c>
      <c r="D4266" s="85">
        <v>-617223.61640000006</v>
      </c>
      <c r="E4266" s="85">
        <v>61722.361640000003</v>
      </c>
      <c r="F4266" s="210">
        <f t="shared" si="198"/>
        <v>3</v>
      </c>
      <c r="G4266" s="79" t="str">
        <f t="shared" si="199"/>
        <v>D</v>
      </c>
      <c r="H4266" s="79" t="str">
        <f t="shared" si="200"/>
        <v>3IF-NTHWST/CANBR</v>
      </c>
    </row>
    <row r="4267" spans="1:8">
      <c r="A4267" s="80">
        <v>37257</v>
      </c>
      <c r="B4267" s="79" t="s">
        <v>82</v>
      </c>
      <c r="C4267" s="79" t="s">
        <v>67</v>
      </c>
      <c r="D4267" s="85">
        <v>-77152.952000000005</v>
      </c>
      <c r="E4267" s="85">
        <v>7715.2952000000005</v>
      </c>
      <c r="F4267" s="210">
        <f t="shared" si="198"/>
        <v>3</v>
      </c>
      <c r="G4267" s="79" t="str">
        <f t="shared" si="199"/>
        <v>D</v>
      </c>
      <c r="H4267" s="79" t="str">
        <f t="shared" si="200"/>
        <v>3IF-NWPL_ROCKY_M</v>
      </c>
    </row>
    <row r="4268" spans="1:8">
      <c r="A4268" s="80">
        <v>37257</v>
      </c>
      <c r="B4268" s="79" t="s">
        <v>82</v>
      </c>
      <c r="C4268" s="79" t="s">
        <v>73</v>
      </c>
      <c r="D4268" s="85">
        <v>154305.90410000001</v>
      </c>
      <c r="E4268" s="85">
        <v>-30861.180820000001</v>
      </c>
      <c r="F4268" s="210">
        <f t="shared" si="198"/>
        <v>3</v>
      </c>
      <c r="G4268" s="79" t="str">
        <f t="shared" si="199"/>
        <v>D</v>
      </c>
      <c r="H4268" s="79" t="str">
        <f t="shared" si="200"/>
        <v>3IF-WAHA-TX</v>
      </c>
    </row>
    <row r="4269" spans="1:8">
      <c r="A4269" s="80">
        <v>37257</v>
      </c>
      <c r="B4269" s="79" t="s">
        <v>82</v>
      </c>
      <c r="C4269" s="79" t="s">
        <v>68</v>
      </c>
      <c r="D4269" s="85">
        <v>-1E-4</v>
      </c>
      <c r="E4269" s="85">
        <v>9.9999999999999995E-7</v>
      </c>
      <c r="F4269" s="210">
        <f t="shared" si="198"/>
        <v>3</v>
      </c>
      <c r="G4269" s="79" t="str">
        <f t="shared" si="199"/>
        <v>D</v>
      </c>
      <c r="H4269" s="79" t="str">
        <f t="shared" si="200"/>
        <v>3NGI-MALIN</v>
      </c>
    </row>
    <row r="4270" spans="1:8">
      <c r="A4270" s="80">
        <v>37257</v>
      </c>
      <c r="B4270" s="79" t="s">
        <v>82</v>
      </c>
      <c r="C4270" s="79" t="s">
        <v>74</v>
      </c>
      <c r="D4270" s="85">
        <v>0</v>
      </c>
      <c r="E4270" s="85">
        <v>0</v>
      </c>
      <c r="F4270" s="210">
        <f t="shared" si="198"/>
        <v>3</v>
      </c>
      <c r="G4270" s="79" t="str">
        <f t="shared" si="199"/>
        <v>D</v>
      </c>
      <c r="H4270" s="79" t="str">
        <f t="shared" si="200"/>
        <v>3NGI-PGE/CG</v>
      </c>
    </row>
    <row r="4271" spans="1:8">
      <c r="A4271" s="80">
        <v>37257</v>
      </c>
      <c r="B4271" s="79" t="s">
        <v>82</v>
      </c>
      <c r="C4271" s="79" t="s">
        <v>46</v>
      </c>
      <c r="D4271" s="85">
        <v>654621.39370000002</v>
      </c>
      <c r="E4271" s="85">
        <v>-65462.139369999997</v>
      </c>
      <c r="F4271" s="210">
        <f t="shared" si="198"/>
        <v>3</v>
      </c>
      <c r="G4271" s="79" t="str">
        <f t="shared" si="199"/>
        <v>D</v>
      </c>
      <c r="H4271" s="79" t="str">
        <f t="shared" si="200"/>
        <v>3NGI-SOCAL</v>
      </c>
    </row>
    <row r="4272" spans="1:8">
      <c r="A4272" s="80">
        <v>37288</v>
      </c>
      <c r="B4272" s="79" t="s">
        <v>82</v>
      </c>
      <c r="C4272" s="79" t="s">
        <v>92</v>
      </c>
      <c r="D4272" s="85">
        <v>-222559.91190000001</v>
      </c>
      <c r="E4272" s="85">
        <v>22255.991190000001</v>
      </c>
      <c r="F4272" s="210">
        <f t="shared" si="198"/>
        <v>3</v>
      </c>
      <c r="G4272" s="79" t="str">
        <f t="shared" si="199"/>
        <v>D</v>
      </c>
      <c r="H4272" s="79" t="str">
        <f t="shared" si="200"/>
        <v>3IF-ELPO/PERMIAN</v>
      </c>
    </row>
    <row r="4273" spans="1:8">
      <c r="A4273" s="80">
        <v>37288</v>
      </c>
      <c r="B4273" s="79" t="s">
        <v>82</v>
      </c>
      <c r="C4273" s="79" t="s">
        <v>72</v>
      </c>
      <c r="D4273" s="85">
        <v>-139099.9448</v>
      </c>
      <c r="E4273" s="85">
        <v>13909.994479999999</v>
      </c>
      <c r="F4273" s="210">
        <f t="shared" si="198"/>
        <v>3</v>
      </c>
      <c r="G4273" s="79" t="str">
        <f t="shared" si="199"/>
        <v>D</v>
      </c>
      <c r="H4273" s="79" t="str">
        <f t="shared" si="200"/>
        <v>3IF-ELPO/SJ</v>
      </c>
    </row>
    <row r="4274" spans="1:8">
      <c r="A4274" s="80">
        <v>37288</v>
      </c>
      <c r="B4274" s="79" t="s">
        <v>82</v>
      </c>
      <c r="C4274" s="79" t="s">
        <v>95</v>
      </c>
      <c r="D4274" s="85">
        <v>0</v>
      </c>
      <c r="E4274" s="85">
        <v>0</v>
      </c>
      <c r="F4274" s="210">
        <f t="shared" si="198"/>
        <v>3</v>
      </c>
      <c r="G4274" s="79" t="str">
        <f t="shared" si="199"/>
        <v>D</v>
      </c>
      <c r="H4274" s="79" t="str">
        <f t="shared" si="200"/>
        <v>3IF-NTHWST/CANBR</v>
      </c>
    </row>
    <row r="4275" spans="1:8">
      <c r="A4275" s="80">
        <v>37288</v>
      </c>
      <c r="B4275" s="79" t="s">
        <v>82</v>
      </c>
      <c r="C4275" s="79" t="s">
        <v>67</v>
      </c>
      <c r="D4275" s="85">
        <v>-69549.972500000003</v>
      </c>
      <c r="E4275" s="85">
        <v>6954.9972500000003</v>
      </c>
      <c r="F4275" s="210">
        <f t="shared" si="198"/>
        <v>3</v>
      </c>
      <c r="G4275" s="79" t="str">
        <f t="shared" si="199"/>
        <v>D</v>
      </c>
      <c r="H4275" s="79" t="str">
        <f t="shared" si="200"/>
        <v>3IF-NWPL_ROCKY_M</v>
      </c>
    </row>
    <row r="4276" spans="1:8">
      <c r="A4276" s="80">
        <v>37288</v>
      </c>
      <c r="B4276" s="79" t="s">
        <v>82</v>
      </c>
      <c r="C4276" s="79" t="s">
        <v>73</v>
      </c>
      <c r="D4276" s="85">
        <v>139099.9449</v>
      </c>
      <c r="E4276" s="85">
        <v>-27819.988979999998</v>
      </c>
      <c r="F4276" s="210">
        <f t="shared" si="198"/>
        <v>3</v>
      </c>
      <c r="G4276" s="79" t="str">
        <f t="shared" si="199"/>
        <v>D</v>
      </c>
      <c r="H4276" s="79" t="str">
        <f t="shared" si="200"/>
        <v>3IF-WAHA-TX</v>
      </c>
    </row>
    <row r="4277" spans="1:8">
      <c r="A4277" s="80">
        <v>37288</v>
      </c>
      <c r="B4277" s="79" t="s">
        <v>82</v>
      </c>
      <c r="C4277" s="79" t="s">
        <v>68</v>
      </c>
      <c r="D4277" s="85">
        <v>1E-4</v>
      </c>
      <c r="E4277" s="85">
        <v>-9.9999999999999995E-7</v>
      </c>
      <c r="F4277" s="210">
        <f t="shared" si="198"/>
        <v>3</v>
      </c>
      <c r="G4277" s="79" t="str">
        <f t="shared" si="199"/>
        <v>D</v>
      </c>
      <c r="H4277" s="79" t="str">
        <f t="shared" si="200"/>
        <v>3NGI-MALIN</v>
      </c>
    </row>
    <row r="4278" spans="1:8">
      <c r="A4278" s="80">
        <v>37288</v>
      </c>
      <c r="B4278" s="79" t="s">
        <v>82</v>
      </c>
      <c r="C4278" s="79" t="s">
        <v>74</v>
      </c>
      <c r="D4278" s="85">
        <v>3.0000000000000003E-4</v>
      </c>
      <c r="E4278" s="85">
        <v>0</v>
      </c>
      <c r="F4278" s="210">
        <f t="shared" si="198"/>
        <v>3</v>
      </c>
      <c r="G4278" s="79" t="str">
        <f t="shared" si="199"/>
        <v>D</v>
      </c>
      <c r="H4278" s="79" t="str">
        <f t="shared" si="200"/>
        <v>3NGI-PGE/CG</v>
      </c>
    </row>
    <row r="4279" spans="1:8">
      <c r="A4279" s="80">
        <v>37288</v>
      </c>
      <c r="B4279" s="79" t="s">
        <v>82</v>
      </c>
      <c r="C4279" s="79" t="s">
        <v>46</v>
      </c>
      <c r="D4279" s="85">
        <v>300662.54479999997</v>
      </c>
      <c r="E4279" s="85">
        <v>-30066.25448</v>
      </c>
      <c r="F4279" s="210">
        <f t="shared" si="198"/>
        <v>3</v>
      </c>
      <c r="G4279" s="79" t="str">
        <f t="shared" si="199"/>
        <v>D</v>
      </c>
      <c r="H4279" s="79" t="str">
        <f t="shared" si="200"/>
        <v>3NGI-SOCAL</v>
      </c>
    </row>
    <row r="4280" spans="1:8">
      <c r="A4280" s="80">
        <v>37316</v>
      </c>
      <c r="B4280" s="79" t="s">
        <v>82</v>
      </c>
      <c r="C4280" s="79" t="s">
        <v>92</v>
      </c>
      <c r="D4280" s="85">
        <v>-245995.56289999999</v>
      </c>
      <c r="E4280" s="85">
        <v>24599.55629</v>
      </c>
      <c r="F4280" s="210">
        <f t="shared" si="198"/>
        <v>3</v>
      </c>
      <c r="G4280" s="79" t="str">
        <f t="shared" si="199"/>
        <v>D</v>
      </c>
      <c r="H4280" s="79" t="str">
        <f t="shared" si="200"/>
        <v>3IF-ELPO/PERMIAN</v>
      </c>
    </row>
    <row r="4281" spans="1:8">
      <c r="A4281" s="80">
        <v>37316</v>
      </c>
      <c r="B4281" s="79" t="s">
        <v>82</v>
      </c>
      <c r="C4281" s="79" t="s">
        <v>72</v>
      </c>
      <c r="D4281" s="85">
        <v>-153747.2268</v>
      </c>
      <c r="E4281" s="85">
        <v>15374.722680000001</v>
      </c>
      <c r="F4281" s="210">
        <f t="shared" si="198"/>
        <v>3</v>
      </c>
      <c r="G4281" s="79" t="str">
        <f t="shared" si="199"/>
        <v>D</v>
      </c>
      <c r="H4281" s="79" t="str">
        <f t="shared" si="200"/>
        <v>3IF-ELPO/SJ</v>
      </c>
    </row>
    <row r="4282" spans="1:8">
      <c r="A4282" s="80">
        <v>37316</v>
      </c>
      <c r="B4282" s="79" t="s">
        <v>82</v>
      </c>
      <c r="C4282" s="79" t="s">
        <v>95</v>
      </c>
      <c r="D4282" s="85">
        <v>0</v>
      </c>
      <c r="E4282" s="85">
        <v>0</v>
      </c>
      <c r="F4282" s="210">
        <f t="shared" si="198"/>
        <v>3</v>
      </c>
      <c r="G4282" s="79" t="str">
        <f t="shared" si="199"/>
        <v>D</v>
      </c>
      <c r="H4282" s="79" t="str">
        <f t="shared" si="200"/>
        <v>3IF-NTHWST/CANBR</v>
      </c>
    </row>
    <row r="4283" spans="1:8">
      <c r="A4283" s="80">
        <v>37316</v>
      </c>
      <c r="B4283" s="79" t="s">
        <v>82</v>
      </c>
      <c r="C4283" s="79" t="s">
        <v>67</v>
      </c>
      <c r="D4283" s="85">
        <v>-76873.613400000002</v>
      </c>
      <c r="E4283" s="85">
        <v>7687.3613400000004</v>
      </c>
      <c r="F4283" s="210">
        <f t="shared" si="198"/>
        <v>3</v>
      </c>
      <c r="G4283" s="79" t="str">
        <f t="shared" si="199"/>
        <v>D</v>
      </c>
      <c r="H4283" s="79" t="str">
        <f t="shared" si="200"/>
        <v>3IF-NWPL_ROCKY_M</v>
      </c>
    </row>
    <row r="4284" spans="1:8">
      <c r="A4284" s="80">
        <v>37316</v>
      </c>
      <c r="B4284" s="79" t="s">
        <v>82</v>
      </c>
      <c r="C4284" s="79" t="s">
        <v>73</v>
      </c>
      <c r="D4284" s="85">
        <v>153747.2268</v>
      </c>
      <c r="E4284" s="85">
        <v>-30749.445360000002</v>
      </c>
      <c r="F4284" s="210">
        <f t="shared" si="198"/>
        <v>3</v>
      </c>
      <c r="G4284" s="79" t="str">
        <f t="shared" si="199"/>
        <v>D</v>
      </c>
      <c r="H4284" s="79" t="str">
        <f t="shared" si="200"/>
        <v>3IF-WAHA-TX</v>
      </c>
    </row>
    <row r="4285" spans="1:8">
      <c r="A4285" s="80">
        <v>37316</v>
      </c>
      <c r="B4285" s="79" t="s">
        <v>82</v>
      </c>
      <c r="C4285" s="79" t="s">
        <v>68</v>
      </c>
      <c r="D4285" s="85">
        <v>0</v>
      </c>
      <c r="E4285" s="85">
        <v>0</v>
      </c>
      <c r="F4285" s="210">
        <f t="shared" si="198"/>
        <v>3</v>
      </c>
      <c r="G4285" s="79" t="str">
        <f t="shared" si="199"/>
        <v>D</v>
      </c>
      <c r="H4285" s="79" t="str">
        <f t="shared" si="200"/>
        <v>3NGI-MALIN</v>
      </c>
    </row>
    <row r="4286" spans="1:8">
      <c r="A4286" s="80">
        <v>37316</v>
      </c>
      <c r="B4286" s="79" t="s">
        <v>82</v>
      </c>
      <c r="C4286" s="79" t="s">
        <v>74</v>
      </c>
      <c r="D4286" s="85">
        <v>-1E-4</v>
      </c>
      <c r="E4286" s="85">
        <v>0</v>
      </c>
      <c r="F4286" s="210">
        <f t="shared" si="198"/>
        <v>3</v>
      </c>
      <c r="G4286" s="79" t="str">
        <f t="shared" si="199"/>
        <v>D</v>
      </c>
      <c r="H4286" s="79" t="str">
        <f t="shared" si="200"/>
        <v>3NGI-PGE/CG</v>
      </c>
    </row>
    <row r="4287" spans="1:8">
      <c r="A4287" s="80">
        <v>37316</v>
      </c>
      <c r="B4287" s="79" t="s">
        <v>82</v>
      </c>
      <c r="C4287" s="79" t="s">
        <v>46</v>
      </c>
      <c r="D4287" s="85">
        <v>-76411.380300000004</v>
      </c>
      <c r="E4287" s="85">
        <v>7641.1380300000001</v>
      </c>
      <c r="F4287" s="210">
        <f t="shared" si="198"/>
        <v>3</v>
      </c>
      <c r="G4287" s="79" t="str">
        <f t="shared" si="199"/>
        <v>D</v>
      </c>
      <c r="H4287" s="79" t="str">
        <f t="shared" si="200"/>
        <v>3NGI-SOCAL</v>
      </c>
    </row>
    <row r="4288" spans="1:8">
      <c r="A4288" s="80">
        <v>37347</v>
      </c>
      <c r="B4288" s="79" t="s">
        <v>82</v>
      </c>
      <c r="C4288" s="79" t="s">
        <v>92</v>
      </c>
      <c r="D4288" s="85">
        <v>59404.435799999999</v>
      </c>
      <c r="E4288" s="85">
        <v>-5940.4435800000001</v>
      </c>
      <c r="F4288" s="210">
        <f t="shared" si="198"/>
        <v>4</v>
      </c>
      <c r="G4288" s="79" t="str">
        <f t="shared" si="199"/>
        <v>D</v>
      </c>
      <c r="H4288" s="79" t="str">
        <f t="shared" si="200"/>
        <v>4IF-ELPO/PERMIAN</v>
      </c>
    </row>
    <row r="4289" spans="1:8">
      <c r="A4289" s="80">
        <v>37347</v>
      </c>
      <c r="B4289" s="79" t="s">
        <v>82</v>
      </c>
      <c r="C4289" s="79" t="s">
        <v>67</v>
      </c>
      <c r="D4289" s="85">
        <v>-8.0000000000000004E-4</v>
      </c>
      <c r="E4289" s="85">
        <v>7.9999999999999993E-5</v>
      </c>
      <c r="F4289" s="210">
        <f t="shared" si="198"/>
        <v>4</v>
      </c>
      <c r="G4289" s="79" t="str">
        <f t="shared" si="199"/>
        <v>D</v>
      </c>
      <c r="H4289" s="79" t="str">
        <f t="shared" si="200"/>
        <v>4IF-NWPL_ROCKY_M</v>
      </c>
    </row>
    <row r="4290" spans="1:8">
      <c r="A4290" s="80">
        <v>37347</v>
      </c>
      <c r="B4290" s="79" t="s">
        <v>82</v>
      </c>
      <c r="C4290" s="79" t="s">
        <v>68</v>
      </c>
      <c r="D4290" s="85">
        <v>0</v>
      </c>
      <c r="E4290" s="85">
        <v>0</v>
      </c>
      <c r="F4290" s="210">
        <f t="shared" si="198"/>
        <v>4</v>
      </c>
      <c r="G4290" s="79" t="str">
        <f t="shared" si="199"/>
        <v>D</v>
      </c>
      <c r="H4290" s="79" t="str">
        <f t="shared" si="200"/>
        <v>4NGI-MALIN</v>
      </c>
    </row>
    <row r="4291" spans="1:8">
      <c r="A4291" s="80">
        <v>37347</v>
      </c>
      <c r="B4291" s="79" t="s">
        <v>82</v>
      </c>
      <c r="C4291" s="79" t="s">
        <v>74</v>
      </c>
      <c r="D4291" s="85">
        <v>4.0000000000000002E-4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4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4NGI-PGE/CG</v>
      </c>
    </row>
    <row r="4292" spans="1:8">
      <c r="A4292" s="80">
        <v>37347</v>
      </c>
      <c r="B4292" s="79" t="s">
        <v>82</v>
      </c>
      <c r="C4292" s="79" t="s">
        <v>46</v>
      </c>
      <c r="D4292" s="85">
        <v>1E-4</v>
      </c>
      <c r="E4292" s="85">
        <v>-9.9999999999999991E-6</v>
      </c>
      <c r="F4292" s="210">
        <f t="shared" si="201"/>
        <v>4</v>
      </c>
      <c r="G4292" s="79" t="str">
        <f t="shared" si="202"/>
        <v>D</v>
      </c>
      <c r="H4292" s="79" t="str">
        <f t="shared" si="203"/>
        <v>4NGI-SOCAL</v>
      </c>
    </row>
    <row r="4293" spans="1:8">
      <c r="A4293" s="80">
        <v>37377</v>
      </c>
      <c r="B4293" s="79" t="s">
        <v>82</v>
      </c>
      <c r="C4293" s="79" t="s">
        <v>92</v>
      </c>
      <c r="D4293" s="85">
        <v>61268.042600000001</v>
      </c>
      <c r="E4293" s="85">
        <v>-6126.8042599999999</v>
      </c>
      <c r="F4293" s="210">
        <f t="shared" si="201"/>
        <v>4</v>
      </c>
      <c r="G4293" s="79" t="str">
        <f t="shared" si="202"/>
        <v>D</v>
      </c>
      <c r="H4293" s="79" t="str">
        <f t="shared" si="203"/>
        <v>4IF-ELPO/PERMIAN</v>
      </c>
    </row>
    <row r="4294" spans="1:8">
      <c r="A4294" s="80">
        <v>37377</v>
      </c>
      <c r="B4294" s="79" t="s">
        <v>82</v>
      </c>
      <c r="C4294" s="79" t="s">
        <v>67</v>
      </c>
      <c r="D4294" s="85">
        <v>-3.0000000000000003E-4</v>
      </c>
      <c r="E4294" s="85">
        <v>2.9999999999999997E-5</v>
      </c>
      <c r="F4294" s="210">
        <f t="shared" si="201"/>
        <v>4</v>
      </c>
      <c r="G4294" s="79" t="str">
        <f t="shared" si="202"/>
        <v>D</v>
      </c>
      <c r="H4294" s="79" t="str">
        <f t="shared" si="203"/>
        <v>4IF-NWPL_ROCKY_M</v>
      </c>
    </row>
    <row r="4295" spans="1:8">
      <c r="A4295" s="80">
        <v>37377</v>
      </c>
      <c r="B4295" s="79" t="s">
        <v>82</v>
      </c>
      <c r="C4295" s="79" t="s">
        <v>68</v>
      </c>
      <c r="D4295" s="85">
        <v>0</v>
      </c>
      <c r="E4295" s="85">
        <v>0</v>
      </c>
      <c r="F4295" s="210">
        <f t="shared" si="201"/>
        <v>4</v>
      </c>
      <c r="G4295" s="79" t="str">
        <f t="shared" si="202"/>
        <v>D</v>
      </c>
      <c r="H4295" s="79" t="str">
        <f t="shared" si="203"/>
        <v>4NGI-MALIN</v>
      </c>
    </row>
    <row r="4296" spans="1:8">
      <c r="A4296" s="80">
        <v>37377</v>
      </c>
      <c r="B4296" s="79" t="s">
        <v>82</v>
      </c>
      <c r="C4296" s="79" t="s">
        <v>74</v>
      </c>
      <c r="D4296" s="85">
        <v>2.0000000000000001E-4</v>
      </c>
      <c r="E4296" s="85">
        <v>0</v>
      </c>
      <c r="F4296" s="210">
        <f t="shared" si="201"/>
        <v>4</v>
      </c>
      <c r="G4296" s="79" t="str">
        <f t="shared" si="202"/>
        <v>D</v>
      </c>
      <c r="H4296" s="79" t="str">
        <f t="shared" si="203"/>
        <v>4NGI-PGE/CG</v>
      </c>
    </row>
    <row r="4297" spans="1:8">
      <c r="A4297" s="80">
        <v>37377</v>
      </c>
      <c r="B4297" s="79" t="s">
        <v>82</v>
      </c>
      <c r="C4297" s="79" t="s">
        <v>46</v>
      </c>
      <c r="D4297" s="85">
        <v>2.0000000000000001E-4</v>
      </c>
      <c r="E4297" s="85">
        <v>-1.9999999999999998E-5</v>
      </c>
      <c r="F4297" s="210">
        <f t="shared" si="201"/>
        <v>4</v>
      </c>
      <c r="G4297" s="79" t="str">
        <f t="shared" si="202"/>
        <v>D</v>
      </c>
      <c r="H4297" s="79" t="str">
        <f t="shared" si="203"/>
        <v>4NGI-SOCAL</v>
      </c>
    </row>
    <row r="4298" spans="1:8">
      <c r="A4298" s="80">
        <v>37408</v>
      </c>
      <c r="B4298" s="79" t="s">
        <v>82</v>
      </c>
      <c r="C4298" s="79" t="s">
        <v>92</v>
      </c>
      <c r="D4298" s="85">
        <v>59174.979899999998</v>
      </c>
      <c r="E4298" s="85">
        <v>-5917.4979899999998</v>
      </c>
      <c r="F4298" s="210">
        <f t="shared" si="201"/>
        <v>4</v>
      </c>
      <c r="G4298" s="79" t="str">
        <f t="shared" si="202"/>
        <v>D</v>
      </c>
      <c r="H4298" s="79" t="str">
        <f t="shared" si="203"/>
        <v>4IF-ELPO/PERMIAN</v>
      </c>
    </row>
    <row r="4299" spans="1:8">
      <c r="A4299" s="80">
        <v>37408</v>
      </c>
      <c r="B4299" s="79" t="s">
        <v>82</v>
      </c>
      <c r="C4299" s="79" t="s">
        <v>67</v>
      </c>
      <c r="D4299" s="85">
        <v>2.0000000000000001E-4</v>
      </c>
      <c r="E4299" s="85">
        <v>-1.9999999999999998E-5</v>
      </c>
      <c r="F4299" s="210">
        <f t="shared" si="201"/>
        <v>4</v>
      </c>
      <c r="G4299" s="79" t="str">
        <f t="shared" si="202"/>
        <v>D</v>
      </c>
      <c r="H4299" s="79" t="str">
        <f t="shared" si="203"/>
        <v>4IF-NWPL_ROCKY_M</v>
      </c>
    </row>
    <row r="4300" spans="1:8">
      <c r="A4300" s="80">
        <v>37408</v>
      </c>
      <c r="B4300" s="79" t="s">
        <v>82</v>
      </c>
      <c r="C4300" s="79" t="s">
        <v>68</v>
      </c>
      <c r="D4300" s="85">
        <v>0</v>
      </c>
      <c r="E4300" s="85">
        <v>0</v>
      </c>
      <c r="F4300" s="210">
        <f t="shared" si="201"/>
        <v>4</v>
      </c>
      <c r="G4300" s="79" t="str">
        <f t="shared" si="202"/>
        <v>D</v>
      </c>
      <c r="H4300" s="79" t="str">
        <f t="shared" si="203"/>
        <v>4NGI-MALIN</v>
      </c>
    </row>
    <row r="4301" spans="1:8">
      <c r="A4301" s="80">
        <v>37408</v>
      </c>
      <c r="B4301" s="79" t="s">
        <v>82</v>
      </c>
      <c r="C4301" s="79" t="s">
        <v>74</v>
      </c>
      <c r="D4301" s="85">
        <v>-2.0000000000000001E-4</v>
      </c>
      <c r="E4301" s="85">
        <v>0</v>
      </c>
      <c r="F4301" s="210">
        <f t="shared" si="201"/>
        <v>4</v>
      </c>
      <c r="G4301" s="79" t="str">
        <f t="shared" si="202"/>
        <v>D</v>
      </c>
      <c r="H4301" s="79" t="str">
        <f t="shared" si="203"/>
        <v>4NGI-PGE/CG</v>
      </c>
    </row>
    <row r="4302" spans="1:8">
      <c r="A4302" s="80">
        <v>37408</v>
      </c>
      <c r="B4302" s="79" t="s">
        <v>82</v>
      </c>
      <c r="C4302" s="79" t="s">
        <v>46</v>
      </c>
      <c r="D4302" s="85">
        <v>-1E-4</v>
      </c>
      <c r="E4302" s="85">
        <v>9.9999999999999991E-6</v>
      </c>
      <c r="F4302" s="210">
        <f t="shared" si="201"/>
        <v>4</v>
      </c>
      <c r="G4302" s="79" t="str">
        <f t="shared" si="202"/>
        <v>D</v>
      </c>
      <c r="H4302" s="79" t="str">
        <f t="shared" si="203"/>
        <v>4NGI-SOCAL</v>
      </c>
    </row>
    <row r="4303" spans="1:8">
      <c r="A4303" s="80">
        <v>37438</v>
      </c>
      <c r="B4303" s="79" t="s">
        <v>82</v>
      </c>
      <c r="C4303" s="79" t="s">
        <v>92</v>
      </c>
      <c r="D4303" s="85">
        <v>61026.508699999998</v>
      </c>
      <c r="E4303" s="85">
        <v>-6102.6508700000004</v>
      </c>
      <c r="F4303" s="210">
        <f t="shared" si="201"/>
        <v>4</v>
      </c>
      <c r="G4303" s="79" t="str">
        <f t="shared" si="202"/>
        <v>D</v>
      </c>
      <c r="H4303" s="79" t="str">
        <f t="shared" si="203"/>
        <v>4IF-ELPO/PERMIAN</v>
      </c>
    </row>
    <row r="4304" spans="1:8">
      <c r="A4304" s="80">
        <v>37438</v>
      </c>
      <c r="B4304" s="79" t="s">
        <v>82</v>
      </c>
      <c r="C4304" s="79" t="s">
        <v>67</v>
      </c>
      <c r="D4304" s="85">
        <v>-8.0000000000000004E-4</v>
      </c>
      <c r="E4304" s="85">
        <v>7.9999999999999993E-5</v>
      </c>
      <c r="F4304" s="210">
        <f t="shared" si="201"/>
        <v>4</v>
      </c>
      <c r="G4304" s="79" t="str">
        <f t="shared" si="202"/>
        <v>D</v>
      </c>
      <c r="H4304" s="79" t="str">
        <f t="shared" si="203"/>
        <v>4IF-NWPL_ROCKY_M</v>
      </c>
    </row>
    <row r="4305" spans="1:8">
      <c r="A4305" s="80">
        <v>37438</v>
      </c>
      <c r="B4305" s="79" t="s">
        <v>82</v>
      </c>
      <c r="C4305" s="79" t="s">
        <v>68</v>
      </c>
      <c r="D4305" s="85">
        <v>0</v>
      </c>
      <c r="E4305" s="85">
        <v>0</v>
      </c>
      <c r="F4305" s="210">
        <f t="shared" si="201"/>
        <v>4</v>
      </c>
      <c r="G4305" s="79" t="str">
        <f t="shared" si="202"/>
        <v>D</v>
      </c>
      <c r="H4305" s="79" t="str">
        <f t="shared" si="203"/>
        <v>4NGI-MALIN</v>
      </c>
    </row>
    <row r="4306" spans="1:8">
      <c r="A4306" s="80">
        <v>37438</v>
      </c>
      <c r="B4306" s="79" t="s">
        <v>82</v>
      </c>
      <c r="C4306" s="79" t="s">
        <v>74</v>
      </c>
      <c r="D4306" s="85">
        <v>5.0000000000000001E-4</v>
      </c>
      <c r="E4306" s="85">
        <v>0</v>
      </c>
      <c r="F4306" s="210">
        <f t="shared" si="201"/>
        <v>4</v>
      </c>
      <c r="G4306" s="79" t="str">
        <f t="shared" si="202"/>
        <v>D</v>
      </c>
      <c r="H4306" s="79" t="str">
        <f t="shared" si="203"/>
        <v>4NGI-PGE/CG</v>
      </c>
    </row>
    <row r="4307" spans="1:8">
      <c r="A4307" s="80">
        <v>37438</v>
      </c>
      <c r="B4307" s="79" t="s">
        <v>82</v>
      </c>
      <c r="C4307" s="79" t="s">
        <v>46</v>
      </c>
      <c r="D4307" s="85">
        <v>0</v>
      </c>
      <c r="E4307" s="85">
        <v>0</v>
      </c>
      <c r="F4307" s="210">
        <f t="shared" si="201"/>
        <v>4</v>
      </c>
      <c r="G4307" s="79" t="str">
        <f t="shared" si="202"/>
        <v>D</v>
      </c>
      <c r="H4307" s="79" t="str">
        <f t="shared" si="203"/>
        <v>4NGI-SOCAL</v>
      </c>
    </row>
    <row r="4308" spans="1:8">
      <c r="A4308" s="80">
        <v>37469</v>
      </c>
      <c r="B4308" s="79" t="s">
        <v>82</v>
      </c>
      <c r="C4308" s="79" t="s">
        <v>92</v>
      </c>
      <c r="D4308" s="85">
        <v>60892.787300000004</v>
      </c>
      <c r="E4308" s="85">
        <v>0</v>
      </c>
      <c r="F4308" s="210">
        <f t="shared" si="201"/>
        <v>4</v>
      </c>
      <c r="G4308" s="79" t="str">
        <f t="shared" si="202"/>
        <v>D</v>
      </c>
      <c r="H4308" s="79" t="str">
        <f t="shared" si="203"/>
        <v>4IF-ELPO/PERMIAN</v>
      </c>
    </row>
    <row r="4309" spans="1:8">
      <c r="A4309" s="80">
        <v>37469</v>
      </c>
      <c r="B4309" s="79" t="s">
        <v>82</v>
      </c>
      <c r="C4309" s="79" t="s">
        <v>67</v>
      </c>
      <c r="D4309" s="85">
        <v>3.0000000000000003E-4</v>
      </c>
      <c r="E4309" s="85">
        <v>-2.9999999999999997E-5</v>
      </c>
      <c r="F4309" s="210">
        <f t="shared" si="201"/>
        <v>4</v>
      </c>
      <c r="G4309" s="79" t="str">
        <f t="shared" si="202"/>
        <v>D</v>
      </c>
      <c r="H4309" s="79" t="str">
        <f t="shared" si="203"/>
        <v>4IF-NWPL_ROCKY_M</v>
      </c>
    </row>
    <row r="4310" spans="1:8">
      <c r="A4310" s="80">
        <v>37469</v>
      </c>
      <c r="B4310" s="79" t="s">
        <v>82</v>
      </c>
      <c r="C4310" s="79" t="s">
        <v>68</v>
      </c>
      <c r="D4310" s="85">
        <v>0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4NGI-MALIN</v>
      </c>
    </row>
    <row r="4311" spans="1:8">
      <c r="A4311" s="80">
        <v>37469</v>
      </c>
      <c r="B4311" s="79" t="s">
        <v>82</v>
      </c>
      <c r="C4311" s="79" t="s">
        <v>74</v>
      </c>
      <c r="D4311" s="85">
        <v>-3.0000000000000003E-4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4NGI-PGE/CG</v>
      </c>
    </row>
    <row r="4312" spans="1:8">
      <c r="A4312" s="80">
        <v>37469</v>
      </c>
      <c r="B4312" s="79" t="s">
        <v>82</v>
      </c>
      <c r="C4312" s="79" t="s">
        <v>46</v>
      </c>
      <c r="D4312" s="85">
        <v>-1E-4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4NGI-SOCAL</v>
      </c>
    </row>
    <row r="4313" spans="1:8">
      <c r="A4313" s="80">
        <v>37500</v>
      </c>
      <c r="B4313" s="79" t="s">
        <v>82</v>
      </c>
      <c r="C4313" s="79" t="s">
        <v>92</v>
      </c>
      <c r="D4313" s="85">
        <v>58796.382799999999</v>
      </c>
      <c r="E4313" s="85">
        <v>-5879.6382800000001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4IF-ELPO/PERMIAN</v>
      </c>
    </row>
    <row r="4314" spans="1:8">
      <c r="A4314" s="80">
        <v>37500</v>
      </c>
      <c r="B4314" s="79" t="s">
        <v>82</v>
      </c>
      <c r="C4314" s="79" t="s">
        <v>67</v>
      </c>
      <c r="D4314" s="85">
        <v>6.0000000000000006E-4</v>
      </c>
      <c r="E4314" s="85">
        <v>-5.9999999999999995E-5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4IF-NWPL_ROCKY_M</v>
      </c>
    </row>
    <row r="4315" spans="1:8">
      <c r="A4315" s="80">
        <v>37500</v>
      </c>
      <c r="B4315" s="79" t="s">
        <v>82</v>
      </c>
      <c r="C4315" s="79" t="s">
        <v>68</v>
      </c>
      <c r="D4315" s="85">
        <v>0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4NGI-MALIN</v>
      </c>
    </row>
    <row r="4316" spans="1:8">
      <c r="A4316" s="80">
        <v>37500</v>
      </c>
      <c r="B4316" s="79" t="s">
        <v>82</v>
      </c>
      <c r="C4316" s="79" t="s">
        <v>74</v>
      </c>
      <c r="D4316" s="85">
        <v>-3.0000000000000003E-4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37500</v>
      </c>
      <c r="B4317" s="79" t="s">
        <v>82</v>
      </c>
      <c r="C4317" s="79" t="s">
        <v>46</v>
      </c>
      <c r="D4317" s="85">
        <v>0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4NGI-SOCAL</v>
      </c>
    </row>
    <row r="4318" spans="1:8">
      <c r="A4318" s="80">
        <v>37530</v>
      </c>
      <c r="B4318" s="79" t="s">
        <v>82</v>
      </c>
      <c r="C4318" s="79" t="s">
        <v>92</v>
      </c>
      <c r="D4318" s="85">
        <v>60617.0867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4IF-ELPO/PERMIAN</v>
      </c>
    </row>
    <row r="4319" spans="1:8">
      <c r="A4319" s="80">
        <v>37530</v>
      </c>
      <c r="B4319" s="79" t="s">
        <v>82</v>
      </c>
      <c r="C4319" s="79" t="s">
        <v>67</v>
      </c>
      <c r="D4319" s="85">
        <v>0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4IF-NWPL_ROCKY_M</v>
      </c>
    </row>
    <row r="4320" spans="1:8">
      <c r="A4320" s="80">
        <v>37530</v>
      </c>
      <c r="B4320" s="79" t="s">
        <v>82</v>
      </c>
      <c r="C4320" s="79" t="s">
        <v>68</v>
      </c>
      <c r="D4320" s="85">
        <v>0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4NGI-MALIN</v>
      </c>
    </row>
    <row r="4321" spans="1:8">
      <c r="A4321" s="80">
        <v>37530</v>
      </c>
      <c r="B4321" s="79" t="s">
        <v>82</v>
      </c>
      <c r="C4321" s="79" t="s">
        <v>74</v>
      </c>
      <c r="D4321" s="85">
        <v>1E-4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4NGI-PGE/CG</v>
      </c>
    </row>
    <row r="4322" spans="1:8">
      <c r="A4322" s="80">
        <v>37530</v>
      </c>
      <c r="B4322" s="79" t="s">
        <v>82</v>
      </c>
      <c r="C4322" s="79" t="s">
        <v>46</v>
      </c>
      <c r="D4322" s="85">
        <v>1E-4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4NGI-SOCAL</v>
      </c>
    </row>
    <row r="4323" spans="1:8">
      <c r="A4323" s="80">
        <v>37561</v>
      </c>
      <c r="B4323" s="79" t="s">
        <v>82</v>
      </c>
      <c r="C4323" s="79" t="s">
        <v>92</v>
      </c>
      <c r="D4323" s="85">
        <v>58512.547599999998</v>
      </c>
      <c r="E4323" s="85">
        <v>-5851.2547599999998</v>
      </c>
      <c r="F4323" s="210">
        <f t="shared" si="201"/>
        <v>5</v>
      </c>
      <c r="G4323" s="79" t="str">
        <f t="shared" si="202"/>
        <v>D</v>
      </c>
      <c r="H4323" s="79" t="str">
        <f t="shared" si="203"/>
        <v>5IF-ELPO/PERMIAN</v>
      </c>
    </row>
    <row r="4324" spans="1:8">
      <c r="A4324" s="80">
        <v>37561</v>
      </c>
      <c r="B4324" s="79" t="s">
        <v>82</v>
      </c>
      <c r="C4324" s="79" t="s">
        <v>67</v>
      </c>
      <c r="D4324" s="85">
        <v>-146281.36910000001</v>
      </c>
      <c r="E4324" s="85">
        <v>14628.136909999999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5IF-NWPL_ROCKY_M</v>
      </c>
    </row>
    <row r="4325" spans="1:8">
      <c r="A4325" s="80">
        <v>37561</v>
      </c>
      <c r="B4325" s="79" t="s">
        <v>82</v>
      </c>
      <c r="C4325" s="79" t="s">
        <v>46</v>
      </c>
      <c r="D4325" s="85">
        <v>-1E-4</v>
      </c>
      <c r="E4325" s="85">
        <v>9.9999999999999991E-6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5NGI-SOCAL</v>
      </c>
    </row>
    <row r="4326" spans="1:8">
      <c r="A4326" s="80">
        <v>37591</v>
      </c>
      <c r="B4326" s="79" t="s">
        <v>82</v>
      </c>
      <c r="C4326" s="79" t="s">
        <v>92</v>
      </c>
      <c r="D4326" s="85">
        <v>60309.414599999996</v>
      </c>
      <c r="E4326" s="85">
        <v>-6030.94146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5IF-ELPO/PERMIAN</v>
      </c>
    </row>
    <row r="4327" spans="1:8">
      <c r="A4327" s="80">
        <v>37591</v>
      </c>
      <c r="B4327" s="79" t="s">
        <v>82</v>
      </c>
      <c r="C4327" s="79" t="s">
        <v>67</v>
      </c>
      <c r="D4327" s="85">
        <v>-150773.53649999999</v>
      </c>
      <c r="E4327" s="85">
        <v>15077.353649999999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5IF-NWPL_ROCKY_M</v>
      </c>
    </row>
    <row r="4328" spans="1:8">
      <c r="A4328" s="80">
        <v>37591</v>
      </c>
      <c r="B4328" s="79" t="s">
        <v>82</v>
      </c>
      <c r="C4328" s="79" t="s">
        <v>46</v>
      </c>
      <c r="D4328" s="85">
        <v>1E-4</v>
      </c>
      <c r="E4328" s="85">
        <v>-9.9999999999999991E-6</v>
      </c>
      <c r="F4328" s="210">
        <f t="shared" si="201"/>
        <v>5</v>
      </c>
      <c r="G4328" s="79" t="str">
        <f t="shared" si="202"/>
        <v>D</v>
      </c>
      <c r="H4328" s="79" t="str">
        <f t="shared" si="203"/>
        <v>5NGI-SOCAL</v>
      </c>
    </row>
    <row r="4329" spans="1:8">
      <c r="A4329" s="80">
        <v>37987</v>
      </c>
      <c r="B4329" s="79" t="s">
        <v>82</v>
      </c>
      <c r="C4329" s="79" t="s">
        <v>74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6NGI-PGE/CG</v>
      </c>
    </row>
    <row r="4330" spans="1:8">
      <c r="A4330" s="80">
        <v>37987</v>
      </c>
      <c r="B4330" s="79" t="s">
        <v>82</v>
      </c>
      <c r="C4330" s="79" t="s">
        <v>46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6NGI-SOCAL</v>
      </c>
    </row>
    <row r="4331" spans="1:8">
      <c r="A4331" s="80">
        <v>38018</v>
      </c>
      <c r="B4331" s="79" t="s">
        <v>82</v>
      </c>
      <c r="C4331" s="79" t="s">
        <v>74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6NGI-PGE/CG</v>
      </c>
    </row>
    <row r="4332" spans="1:8">
      <c r="A4332" s="80">
        <v>38018</v>
      </c>
      <c r="B4332" s="79" t="s">
        <v>82</v>
      </c>
      <c r="C4332" s="79" t="s">
        <v>46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6NGI-SOCAL</v>
      </c>
    </row>
    <row r="4333" spans="1:8">
      <c r="A4333" s="80">
        <v>38047</v>
      </c>
      <c r="B4333" s="79" t="s">
        <v>82</v>
      </c>
      <c r="C4333" s="79" t="s">
        <v>74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6NGI-PGE/CG</v>
      </c>
    </row>
    <row r="4334" spans="1:8">
      <c r="A4334" s="80">
        <v>38047</v>
      </c>
      <c r="B4334" s="79" t="s">
        <v>82</v>
      </c>
      <c r="C4334" s="79" t="s">
        <v>46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6NGI-SOCAL</v>
      </c>
    </row>
    <row r="4335" spans="1:8">
      <c r="A4335" s="80">
        <v>38078</v>
      </c>
      <c r="B4335" s="79" t="s">
        <v>82</v>
      </c>
      <c r="C4335" s="79" t="s">
        <v>74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6NGI-PGE/CG</v>
      </c>
    </row>
    <row r="4336" spans="1:8">
      <c r="A4336" s="80">
        <v>38078</v>
      </c>
      <c r="B4336" s="79" t="s">
        <v>82</v>
      </c>
      <c r="C4336" s="79" t="s">
        <v>46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6NGI-SOCAL</v>
      </c>
    </row>
    <row r="4337" spans="1:8">
      <c r="A4337" s="80">
        <v>38108</v>
      </c>
      <c r="B4337" s="79" t="s">
        <v>82</v>
      </c>
      <c r="C4337" s="79" t="s">
        <v>74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6NGI-PGE/CG</v>
      </c>
    </row>
    <row r="4338" spans="1:8">
      <c r="A4338" s="80">
        <v>38108</v>
      </c>
      <c r="B4338" s="79" t="s">
        <v>82</v>
      </c>
      <c r="C4338" s="79" t="s">
        <v>46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6NGI-SOCAL</v>
      </c>
    </row>
    <row r="4339" spans="1:8">
      <c r="A4339" s="80">
        <v>38139</v>
      </c>
      <c r="B4339" s="79" t="s">
        <v>82</v>
      </c>
      <c r="C4339" s="79" t="s">
        <v>74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6NGI-PGE/CG</v>
      </c>
    </row>
    <row r="4340" spans="1:8">
      <c r="A4340" s="80">
        <v>38139</v>
      </c>
      <c r="B4340" s="79" t="s">
        <v>82</v>
      </c>
      <c r="C4340" s="79" t="s">
        <v>46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6NGI-SOCAL</v>
      </c>
    </row>
    <row r="4341" spans="1:8">
      <c r="A4341" s="80">
        <v>38169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6NGI-PGE/CG</v>
      </c>
    </row>
    <row r="4342" spans="1:8">
      <c r="A4342" s="80">
        <v>38169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6NGI-SOCAL</v>
      </c>
    </row>
    <row r="4343" spans="1:8">
      <c r="A4343" s="80">
        <v>38200</v>
      </c>
      <c r="B4343" s="79" t="s">
        <v>82</v>
      </c>
      <c r="C4343" s="79" t="s">
        <v>74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6NGI-PGE/CG</v>
      </c>
    </row>
    <row r="4344" spans="1:8">
      <c r="A4344" s="80">
        <v>38200</v>
      </c>
      <c r="B4344" s="79" t="s">
        <v>82</v>
      </c>
      <c r="C4344" s="79" t="s">
        <v>46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6NGI-SOCAL</v>
      </c>
    </row>
    <row r="4345" spans="1:8">
      <c r="A4345" s="80">
        <v>38231</v>
      </c>
      <c r="B4345" s="79" t="s">
        <v>82</v>
      </c>
      <c r="C4345" s="79" t="s">
        <v>74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6NGI-PGE/CG</v>
      </c>
    </row>
    <row r="4346" spans="1:8">
      <c r="A4346" s="80">
        <v>38231</v>
      </c>
      <c r="B4346" s="79" t="s">
        <v>82</v>
      </c>
      <c r="C4346" s="79" t="s">
        <v>46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6NGI-SOCAL</v>
      </c>
    </row>
    <row r="4347" spans="1:8">
      <c r="A4347" s="80">
        <v>38261</v>
      </c>
      <c r="B4347" s="79" t="s">
        <v>82</v>
      </c>
      <c r="C4347" s="79" t="s">
        <v>74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6NGI-PGE/CG</v>
      </c>
    </row>
    <row r="4348" spans="1:8">
      <c r="A4348" s="80">
        <v>38261</v>
      </c>
      <c r="B4348" s="79" t="s">
        <v>82</v>
      </c>
      <c r="C4348" s="79" t="s">
        <v>46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6NGI-SOCAL</v>
      </c>
    </row>
    <row r="4349" spans="1:8">
      <c r="A4349" s="80">
        <v>38292</v>
      </c>
      <c r="B4349" s="79" t="s">
        <v>82</v>
      </c>
      <c r="C4349" s="79" t="s">
        <v>74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6NGI-PGE/CG</v>
      </c>
    </row>
    <row r="4350" spans="1:8">
      <c r="A4350" s="80">
        <v>38292</v>
      </c>
      <c r="B4350" s="79" t="s">
        <v>82</v>
      </c>
      <c r="C4350" s="79" t="s">
        <v>46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6NGI-SOCAL</v>
      </c>
    </row>
    <row r="4351" spans="1:8">
      <c r="A4351" s="80">
        <v>38322</v>
      </c>
      <c r="B4351" s="79" t="s">
        <v>82</v>
      </c>
      <c r="C4351" s="79" t="s">
        <v>74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6NGI-PGE/CG</v>
      </c>
    </row>
    <row r="4352" spans="1:8">
      <c r="A4352" s="80">
        <v>38322</v>
      </c>
      <c r="B4352" s="79" t="s">
        <v>82</v>
      </c>
      <c r="C4352" s="79" t="s">
        <v>46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6NGI-SOCAL</v>
      </c>
    </row>
    <row r="4353" spans="1:8">
      <c r="A4353" s="80">
        <v>38353</v>
      </c>
      <c r="B4353" s="79" t="s">
        <v>82</v>
      </c>
      <c r="C4353" s="79" t="s">
        <v>74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6NGI-PGE/CG</v>
      </c>
    </row>
    <row r="4354" spans="1:8">
      <c r="A4354" s="80">
        <v>38353</v>
      </c>
      <c r="B4354" s="79" t="s">
        <v>82</v>
      </c>
      <c r="C4354" s="79" t="s">
        <v>46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6NGI-SOCAL</v>
      </c>
    </row>
    <row r="4355" spans="1:8">
      <c r="A4355" s="80">
        <v>38384</v>
      </c>
      <c r="B4355" s="79" t="s">
        <v>82</v>
      </c>
      <c r="C4355" s="79" t="s">
        <v>74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6NGI-PGE/CG</v>
      </c>
    </row>
    <row r="4356" spans="1:8">
      <c r="A4356" s="80">
        <v>38384</v>
      </c>
      <c r="B4356" s="79" t="s">
        <v>82</v>
      </c>
      <c r="C4356" s="79" t="s">
        <v>46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6NGI-SOCAL</v>
      </c>
    </row>
    <row r="4357" spans="1:8">
      <c r="A4357" s="80">
        <v>38412</v>
      </c>
      <c r="B4357" s="79" t="s">
        <v>82</v>
      </c>
      <c r="C4357" s="79" t="s">
        <v>74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6NGI-PGE/CG</v>
      </c>
    </row>
    <row r="4358" spans="1:8">
      <c r="A4358" s="80">
        <v>38412</v>
      </c>
      <c r="B4358" s="79" t="s">
        <v>82</v>
      </c>
      <c r="C4358" s="79" t="s">
        <v>46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6NGI-SOCAL</v>
      </c>
    </row>
    <row r="4359" spans="1:8">
      <c r="A4359" s="80">
        <v>38443</v>
      </c>
      <c r="B4359" s="79" t="s">
        <v>82</v>
      </c>
      <c r="C4359" s="79" t="s">
        <v>74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6NGI-PGE/CG</v>
      </c>
    </row>
    <row r="4360" spans="1:8">
      <c r="A4360" s="80">
        <v>38443</v>
      </c>
      <c r="B4360" s="79" t="s">
        <v>82</v>
      </c>
      <c r="C4360" s="79" t="s">
        <v>46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6NGI-SOCAL</v>
      </c>
    </row>
    <row r="4361" spans="1:8">
      <c r="A4361" s="80">
        <v>38473</v>
      </c>
      <c r="B4361" s="79" t="s">
        <v>82</v>
      </c>
      <c r="C4361" s="79" t="s">
        <v>74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6NGI-PGE/CG</v>
      </c>
    </row>
    <row r="4362" spans="1:8">
      <c r="A4362" s="80">
        <v>38473</v>
      </c>
      <c r="B4362" s="79" t="s">
        <v>82</v>
      </c>
      <c r="C4362" s="79" t="s">
        <v>46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6NGI-SOCAL</v>
      </c>
    </row>
    <row r="4363" spans="1:8">
      <c r="A4363" s="80">
        <v>38504</v>
      </c>
      <c r="B4363" s="79" t="s">
        <v>82</v>
      </c>
      <c r="C4363" s="79" t="s">
        <v>74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6NGI-PGE/CG</v>
      </c>
    </row>
    <row r="4364" spans="1:8">
      <c r="A4364" s="80">
        <v>38504</v>
      </c>
      <c r="B4364" s="79" t="s">
        <v>82</v>
      </c>
      <c r="C4364" s="79" t="s">
        <v>46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6NGI-SOCAL</v>
      </c>
    </row>
    <row r="4365" spans="1:8">
      <c r="A4365" s="80">
        <v>38534</v>
      </c>
      <c r="B4365" s="79" t="s">
        <v>82</v>
      </c>
      <c r="C4365" s="79" t="s">
        <v>74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6NGI-PGE/CG</v>
      </c>
    </row>
    <row r="4366" spans="1:8">
      <c r="A4366" s="80">
        <v>38534</v>
      </c>
      <c r="B4366" s="79" t="s">
        <v>82</v>
      </c>
      <c r="C4366" s="79" t="s">
        <v>46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6NGI-SOCAL</v>
      </c>
    </row>
    <row r="4367" spans="1:8">
      <c r="A4367" s="80">
        <v>38565</v>
      </c>
      <c r="B4367" s="79" t="s">
        <v>82</v>
      </c>
      <c r="C4367" s="79" t="s">
        <v>74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6NGI-PGE/CG</v>
      </c>
    </row>
    <row r="4368" spans="1:8">
      <c r="A4368" s="80">
        <v>38565</v>
      </c>
      <c r="B4368" s="79" t="s">
        <v>82</v>
      </c>
      <c r="C4368" s="79" t="s">
        <v>46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6NGI-SOCAL</v>
      </c>
    </row>
    <row r="4369" spans="1:8">
      <c r="A4369" s="80">
        <v>38596</v>
      </c>
      <c r="B4369" s="79" t="s">
        <v>82</v>
      </c>
      <c r="C4369" s="79" t="s">
        <v>74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6NGI-PGE/CG</v>
      </c>
    </row>
    <row r="4370" spans="1:8">
      <c r="A4370" s="80">
        <v>38596</v>
      </c>
      <c r="B4370" s="79" t="s">
        <v>82</v>
      </c>
      <c r="C4370" s="79" t="s">
        <v>46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6NGI-SOCAL</v>
      </c>
    </row>
    <row r="4371" spans="1:8">
      <c r="A4371" s="80">
        <v>38626</v>
      </c>
      <c r="B4371" s="79" t="s">
        <v>82</v>
      </c>
      <c r="C4371" s="79" t="s">
        <v>74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6NGI-PGE/CG</v>
      </c>
    </row>
    <row r="4372" spans="1:8">
      <c r="A4372" s="80">
        <v>38626</v>
      </c>
      <c r="B4372" s="79" t="s">
        <v>82</v>
      </c>
      <c r="C4372" s="79" t="s">
        <v>46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6NGI-SOCAL</v>
      </c>
    </row>
    <row r="4373" spans="1:8">
      <c r="A4373" s="80">
        <v>38657</v>
      </c>
      <c r="B4373" s="79" t="s">
        <v>82</v>
      </c>
      <c r="C4373" s="79" t="s">
        <v>74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6NGI-PGE/CG</v>
      </c>
    </row>
    <row r="4374" spans="1:8">
      <c r="A4374" s="80">
        <v>38657</v>
      </c>
      <c r="B4374" s="79" t="s">
        <v>82</v>
      </c>
      <c r="C4374" s="79" t="s">
        <v>46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6NGI-SOCAL</v>
      </c>
    </row>
    <row r="4375" spans="1:8">
      <c r="A4375" s="80">
        <v>38687</v>
      </c>
      <c r="B4375" s="79" t="s">
        <v>82</v>
      </c>
      <c r="C4375" s="79" t="s">
        <v>74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6NGI-PGE/CG</v>
      </c>
    </row>
    <row r="4376" spans="1:8">
      <c r="A4376" s="80">
        <v>38687</v>
      </c>
      <c r="B4376" s="79" t="s">
        <v>82</v>
      </c>
      <c r="C4376" s="79" t="s">
        <v>46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6NGI-SOCAL</v>
      </c>
    </row>
    <row r="4377" spans="1:8">
      <c r="A4377" s="80">
        <v>37189</v>
      </c>
      <c r="B4377" s="79" t="s">
        <v>163</v>
      </c>
      <c r="C4377" s="79" t="s">
        <v>123</v>
      </c>
      <c r="D4377" s="85">
        <v>0</v>
      </c>
      <c r="E4377" s="85">
        <v>0</v>
      </c>
      <c r="F4377" s="210">
        <f t="shared" si="204"/>
        <v>1</v>
      </c>
      <c r="G4377" s="79" t="str">
        <f t="shared" si="205"/>
        <v>M</v>
      </c>
      <c r="H4377" s="79" t="str">
        <f t="shared" si="206"/>
        <v>1GDP-CAL BORDER</v>
      </c>
    </row>
    <row r="4378" spans="1:8">
      <c r="A4378" s="80">
        <v>37189</v>
      </c>
      <c r="B4378" s="79" t="s">
        <v>163</v>
      </c>
      <c r="C4378" s="79" t="s">
        <v>137</v>
      </c>
      <c r="D4378" s="85">
        <v>0</v>
      </c>
      <c r="E4378" s="85">
        <v>0</v>
      </c>
      <c r="F4378" s="210">
        <f t="shared" si="204"/>
        <v>1</v>
      </c>
      <c r="G4378" s="79" t="str">
        <f t="shared" si="205"/>
        <v>M</v>
      </c>
      <c r="H4378" s="79" t="str">
        <f t="shared" si="206"/>
        <v>1GDP-ELPO/SANJUA</v>
      </c>
    </row>
    <row r="4379" spans="1:8">
      <c r="A4379" s="80">
        <v>37189</v>
      </c>
      <c r="B4379" s="79" t="s">
        <v>163</v>
      </c>
      <c r="C4379" s="79" t="s">
        <v>177</v>
      </c>
      <c r="D4379" s="85">
        <v>0</v>
      </c>
      <c r="E4379" s="85">
        <v>0</v>
      </c>
      <c r="F4379" s="210">
        <f t="shared" si="204"/>
        <v>1</v>
      </c>
      <c r="G4379" s="79" t="str">
        <f t="shared" si="205"/>
        <v>M</v>
      </c>
      <c r="H4379" s="79" t="str">
        <f t="shared" si="206"/>
        <v>1GDP-HEHUB</v>
      </c>
    </row>
    <row r="4380" spans="1:8">
      <c r="A4380" s="80">
        <v>37190</v>
      </c>
      <c r="B4380" s="79" t="s">
        <v>163</v>
      </c>
      <c r="C4380" s="79" t="s">
        <v>123</v>
      </c>
      <c r="D4380" s="85">
        <v>0</v>
      </c>
      <c r="E4380" s="85">
        <v>0</v>
      </c>
      <c r="F4380" s="210">
        <f t="shared" si="204"/>
        <v>1</v>
      </c>
      <c r="G4380" s="79" t="str">
        <f t="shared" si="205"/>
        <v>M</v>
      </c>
      <c r="H4380" s="79" t="str">
        <f t="shared" si="206"/>
        <v>1GDP-CAL BORDER</v>
      </c>
    </row>
    <row r="4381" spans="1:8">
      <c r="A4381" s="80">
        <v>37190</v>
      </c>
      <c r="B4381" s="79" t="s">
        <v>163</v>
      </c>
      <c r="C4381" s="79" t="s">
        <v>137</v>
      </c>
      <c r="D4381" s="85">
        <v>5000</v>
      </c>
      <c r="E4381" s="85">
        <v>5000</v>
      </c>
      <c r="F4381" s="210">
        <f t="shared" si="204"/>
        <v>1</v>
      </c>
      <c r="G4381" s="79" t="str">
        <f t="shared" si="205"/>
        <v>M</v>
      </c>
      <c r="H4381" s="79" t="str">
        <f t="shared" si="206"/>
        <v>1GDP-ELPO/SANJUA</v>
      </c>
    </row>
    <row r="4382" spans="1:8">
      <c r="A4382" s="80">
        <v>37190</v>
      </c>
      <c r="B4382" s="79" t="s">
        <v>163</v>
      </c>
      <c r="C4382" s="79" t="s">
        <v>177</v>
      </c>
      <c r="D4382" s="85">
        <v>0</v>
      </c>
      <c r="E4382" s="85">
        <v>0</v>
      </c>
      <c r="F4382" s="210">
        <f t="shared" si="204"/>
        <v>1</v>
      </c>
      <c r="G4382" s="79" t="str">
        <f t="shared" si="205"/>
        <v>M</v>
      </c>
      <c r="H4382" s="79" t="str">
        <f t="shared" si="206"/>
        <v>1GDP-HEHUB</v>
      </c>
    </row>
    <row r="4383" spans="1:8">
      <c r="A4383" s="80">
        <v>37191</v>
      </c>
      <c r="B4383" s="79" t="s">
        <v>163</v>
      </c>
      <c r="C4383" s="79" t="s">
        <v>123</v>
      </c>
      <c r="D4383" s="85">
        <v>0</v>
      </c>
      <c r="E4383" s="85">
        <v>0</v>
      </c>
      <c r="F4383" s="210">
        <f t="shared" si="204"/>
        <v>1</v>
      </c>
      <c r="G4383" s="79" t="str">
        <f t="shared" si="205"/>
        <v>M</v>
      </c>
      <c r="H4383" s="79" t="str">
        <f t="shared" si="206"/>
        <v>1GDP-CAL BORDER</v>
      </c>
    </row>
    <row r="4384" spans="1:8">
      <c r="A4384" s="80">
        <v>37191</v>
      </c>
      <c r="B4384" s="79" t="s">
        <v>163</v>
      </c>
      <c r="C4384" s="79" t="s">
        <v>137</v>
      </c>
      <c r="D4384" s="85">
        <v>5000</v>
      </c>
      <c r="E4384" s="85">
        <v>5000</v>
      </c>
      <c r="F4384" s="210">
        <f t="shared" si="204"/>
        <v>1</v>
      </c>
      <c r="G4384" s="79" t="str">
        <f t="shared" si="205"/>
        <v>M</v>
      </c>
      <c r="H4384" s="79" t="str">
        <f t="shared" si="206"/>
        <v>1GDP-ELPO/SANJUA</v>
      </c>
    </row>
    <row r="4385" spans="1:8">
      <c r="A4385" s="80">
        <v>37191</v>
      </c>
      <c r="B4385" s="79" t="s">
        <v>163</v>
      </c>
      <c r="C4385" s="79" t="s">
        <v>177</v>
      </c>
      <c r="D4385" s="85">
        <v>0</v>
      </c>
      <c r="E4385" s="85">
        <v>0</v>
      </c>
      <c r="F4385" s="210">
        <f t="shared" si="204"/>
        <v>1</v>
      </c>
      <c r="G4385" s="79" t="str">
        <f t="shared" si="205"/>
        <v>M</v>
      </c>
      <c r="H4385" s="79" t="str">
        <f t="shared" si="206"/>
        <v>1GDP-HEHUB</v>
      </c>
    </row>
    <row r="4386" spans="1:8">
      <c r="A4386" s="80">
        <v>37192</v>
      </c>
      <c r="B4386" s="79" t="s">
        <v>163</v>
      </c>
      <c r="C4386" s="79" t="s">
        <v>123</v>
      </c>
      <c r="D4386" s="85">
        <v>0</v>
      </c>
      <c r="E4386" s="85">
        <v>0</v>
      </c>
      <c r="F4386" s="210">
        <f t="shared" si="204"/>
        <v>1</v>
      </c>
      <c r="G4386" s="79" t="str">
        <f t="shared" si="205"/>
        <v>M</v>
      </c>
      <c r="H4386" s="79" t="str">
        <f t="shared" si="206"/>
        <v>1GDP-CAL BORDER</v>
      </c>
    </row>
    <row r="4387" spans="1:8">
      <c r="A4387" s="80">
        <v>37192</v>
      </c>
      <c r="B4387" s="79" t="s">
        <v>163</v>
      </c>
      <c r="C4387" s="79" t="s">
        <v>137</v>
      </c>
      <c r="D4387" s="85">
        <v>5000</v>
      </c>
      <c r="E4387" s="85">
        <v>5000</v>
      </c>
      <c r="F4387" s="210">
        <f t="shared" si="204"/>
        <v>1</v>
      </c>
      <c r="G4387" s="79" t="str">
        <f t="shared" si="205"/>
        <v>M</v>
      </c>
      <c r="H4387" s="79" t="str">
        <f t="shared" si="206"/>
        <v>1GDP-ELPO/SANJUA</v>
      </c>
    </row>
    <row r="4388" spans="1:8">
      <c r="A4388" s="80">
        <v>37192</v>
      </c>
      <c r="B4388" s="79" t="s">
        <v>163</v>
      </c>
      <c r="C4388" s="79" t="s">
        <v>177</v>
      </c>
      <c r="D4388" s="85">
        <v>0</v>
      </c>
      <c r="E4388" s="85">
        <v>0</v>
      </c>
      <c r="F4388" s="210">
        <f t="shared" si="204"/>
        <v>1</v>
      </c>
      <c r="G4388" s="79" t="str">
        <f t="shared" si="205"/>
        <v>M</v>
      </c>
      <c r="H4388" s="79" t="str">
        <f t="shared" si="206"/>
        <v>1GDP-HEHUB</v>
      </c>
    </row>
    <row r="4389" spans="1:8">
      <c r="A4389" s="80">
        <v>37193</v>
      </c>
      <c r="B4389" s="79" t="s">
        <v>163</v>
      </c>
      <c r="C4389" s="79" t="s">
        <v>123</v>
      </c>
      <c r="D4389" s="85">
        <v>0</v>
      </c>
      <c r="E4389" s="85">
        <v>0</v>
      </c>
      <c r="F4389" s="210">
        <f t="shared" si="204"/>
        <v>1</v>
      </c>
      <c r="G4389" s="79" t="str">
        <f t="shared" si="205"/>
        <v>M</v>
      </c>
      <c r="H4389" s="79" t="str">
        <f t="shared" si="206"/>
        <v>1GDP-CAL BORDER</v>
      </c>
    </row>
    <row r="4390" spans="1:8">
      <c r="A4390" s="80">
        <v>37193</v>
      </c>
      <c r="B4390" s="79" t="s">
        <v>163</v>
      </c>
      <c r="C4390" s="79" t="s">
        <v>137</v>
      </c>
      <c r="D4390" s="85">
        <v>5000</v>
      </c>
      <c r="E4390" s="85">
        <v>5000</v>
      </c>
      <c r="F4390" s="210">
        <f t="shared" si="204"/>
        <v>1</v>
      </c>
      <c r="G4390" s="79" t="str">
        <f t="shared" si="205"/>
        <v>M</v>
      </c>
      <c r="H4390" s="79" t="str">
        <f t="shared" si="206"/>
        <v>1GDP-ELPO/SANJUA</v>
      </c>
    </row>
    <row r="4391" spans="1:8">
      <c r="A4391" s="80">
        <v>37193</v>
      </c>
      <c r="B4391" s="79" t="s">
        <v>163</v>
      </c>
      <c r="C4391" s="79" t="s">
        <v>177</v>
      </c>
      <c r="D4391" s="85">
        <v>0</v>
      </c>
      <c r="E4391" s="85">
        <v>0</v>
      </c>
      <c r="F4391" s="210">
        <f t="shared" si="204"/>
        <v>1</v>
      </c>
      <c r="G4391" s="79" t="str">
        <f t="shared" si="205"/>
        <v>M</v>
      </c>
      <c r="H4391" s="79" t="str">
        <f t="shared" si="206"/>
        <v>1GDP-HEHUB</v>
      </c>
    </row>
    <row r="4392" spans="1:8">
      <c r="A4392" s="80">
        <v>37194</v>
      </c>
      <c r="B4392" s="79" t="s">
        <v>163</v>
      </c>
      <c r="C4392" s="79" t="s">
        <v>123</v>
      </c>
      <c r="D4392" s="85">
        <v>0</v>
      </c>
      <c r="E4392" s="85">
        <v>0</v>
      </c>
      <c r="F4392" s="210">
        <f t="shared" si="204"/>
        <v>1</v>
      </c>
      <c r="G4392" s="79" t="str">
        <f t="shared" si="205"/>
        <v>M</v>
      </c>
      <c r="H4392" s="79" t="str">
        <f t="shared" si="206"/>
        <v>1GDP-CAL BORDER</v>
      </c>
    </row>
    <row r="4393" spans="1:8">
      <c r="A4393" s="80">
        <v>37194</v>
      </c>
      <c r="B4393" s="79" t="s">
        <v>163</v>
      </c>
      <c r="C4393" s="79" t="s">
        <v>137</v>
      </c>
      <c r="D4393" s="85">
        <v>5000</v>
      </c>
      <c r="E4393" s="85">
        <v>5000</v>
      </c>
      <c r="F4393" s="210">
        <f t="shared" si="204"/>
        <v>1</v>
      </c>
      <c r="G4393" s="79" t="str">
        <f t="shared" si="205"/>
        <v>M</v>
      </c>
      <c r="H4393" s="79" t="str">
        <f t="shared" si="206"/>
        <v>1GDP-ELPO/SANJUA</v>
      </c>
    </row>
    <row r="4394" spans="1:8">
      <c r="A4394" s="80">
        <v>37194</v>
      </c>
      <c r="B4394" s="79" t="s">
        <v>163</v>
      </c>
      <c r="C4394" s="79" t="s">
        <v>177</v>
      </c>
      <c r="D4394" s="85">
        <v>0</v>
      </c>
      <c r="E4394" s="85">
        <v>0</v>
      </c>
      <c r="F4394" s="210">
        <f t="shared" si="204"/>
        <v>1</v>
      </c>
      <c r="G4394" s="79" t="str">
        <f t="shared" si="205"/>
        <v>M</v>
      </c>
      <c r="H4394" s="79" t="str">
        <f t="shared" si="206"/>
        <v>1GDP-HEHUB</v>
      </c>
    </row>
    <row r="4395" spans="1:8">
      <c r="A4395" s="80">
        <v>37195</v>
      </c>
      <c r="B4395" s="79" t="s">
        <v>163</v>
      </c>
      <c r="C4395" s="79" t="s">
        <v>123</v>
      </c>
      <c r="D4395" s="85">
        <v>0</v>
      </c>
      <c r="E4395" s="85">
        <v>0</v>
      </c>
      <c r="F4395" s="210">
        <f t="shared" si="204"/>
        <v>1</v>
      </c>
      <c r="G4395" s="79" t="str">
        <f t="shared" si="205"/>
        <v>M</v>
      </c>
      <c r="H4395" s="79" t="str">
        <f t="shared" si="206"/>
        <v>1GDP-CAL BORDER</v>
      </c>
    </row>
    <row r="4396" spans="1:8">
      <c r="A4396" s="80">
        <v>37195</v>
      </c>
      <c r="B4396" s="79" t="s">
        <v>163</v>
      </c>
      <c r="C4396" s="79" t="s">
        <v>137</v>
      </c>
      <c r="D4396" s="85">
        <v>5000</v>
      </c>
      <c r="E4396" s="85">
        <v>5000</v>
      </c>
      <c r="F4396" s="210">
        <f t="shared" si="204"/>
        <v>1</v>
      </c>
      <c r="G4396" s="79" t="str">
        <f t="shared" si="205"/>
        <v>M</v>
      </c>
      <c r="H4396" s="79" t="str">
        <f t="shared" si="206"/>
        <v>1GDP-ELPO/SANJUA</v>
      </c>
    </row>
    <row r="4397" spans="1:8">
      <c r="A4397" s="80">
        <v>37195</v>
      </c>
      <c r="B4397" s="79" t="s">
        <v>163</v>
      </c>
      <c r="C4397" s="79" t="s">
        <v>177</v>
      </c>
      <c r="D4397" s="85">
        <v>0</v>
      </c>
      <c r="E4397" s="85">
        <v>0</v>
      </c>
      <c r="F4397" s="210">
        <f t="shared" si="204"/>
        <v>1</v>
      </c>
      <c r="G4397" s="79" t="str">
        <f t="shared" si="205"/>
        <v>M</v>
      </c>
      <c r="H4397" s="79" t="str">
        <f t="shared" si="206"/>
        <v>1GDP-HEHUB</v>
      </c>
    </row>
    <row r="4398" spans="1:8">
      <c r="A4398" s="80">
        <v>37210</v>
      </c>
      <c r="B4398" s="79" t="s">
        <v>70</v>
      </c>
      <c r="C4398" s="79" t="s">
        <v>71</v>
      </c>
      <c r="D4398" s="85">
        <v>-38512</v>
      </c>
      <c r="E4398" s="85">
        <v>0</v>
      </c>
      <c r="F4398" s="210">
        <f t="shared" si="204"/>
        <v>2</v>
      </c>
      <c r="G4398" s="79" t="str">
        <f t="shared" si="205"/>
        <v>D</v>
      </c>
      <c r="H4398" s="79" t="str">
        <f t="shared" si="206"/>
        <v>2CGPR-KINGSGATE</v>
      </c>
    </row>
    <row r="4399" spans="1:8">
      <c r="A4399" s="80">
        <v>37210</v>
      </c>
      <c r="B4399" s="79" t="s">
        <v>70</v>
      </c>
      <c r="C4399" s="79" t="s">
        <v>72</v>
      </c>
      <c r="D4399" s="85">
        <v>-203158</v>
      </c>
      <c r="E4399" s="85">
        <v>0</v>
      </c>
      <c r="F4399" s="210">
        <f t="shared" si="204"/>
        <v>2</v>
      </c>
      <c r="G4399" s="79" t="str">
        <f t="shared" si="205"/>
        <v>D</v>
      </c>
      <c r="H4399" s="79" t="str">
        <f t="shared" si="206"/>
        <v>2IF-ELPO/SJ</v>
      </c>
    </row>
    <row r="4400" spans="1:8">
      <c r="A4400" s="80">
        <v>37210</v>
      </c>
      <c r="B4400" s="79" t="s">
        <v>70</v>
      </c>
      <c r="C4400" s="79" t="s">
        <v>67</v>
      </c>
      <c r="D4400" s="85">
        <v>-856582</v>
      </c>
      <c r="E4400" s="85">
        <v>0</v>
      </c>
      <c r="F4400" s="210">
        <f t="shared" si="204"/>
        <v>2</v>
      </c>
      <c r="G4400" s="79" t="str">
        <f t="shared" si="205"/>
        <v>D</v>
      </c>
      <c r="H4400" s="79" t="str">
        <f t="shared" si="206"/>
        <v>2IF-NWPL_ROCKY_M</v>
      </c>
    </row>
    <row r="4401" spans="1:8">
      <c r="A4401" s="80">
        <v>37210</v>
      </c>
      <c r="B4401" s="79" t="s">
        <v>70</v>
      </c>
      <c r="C4401" s="79" t="s">
        <v>73</v>
      </c>
      <c r="D4401" s="85">
        <v>208596</v>
      </c>
      <c r="E4401" s="85">
        <v>0</v>
      </c>
      <c r="F4401" s="210">
        <f t="shared" si="204"/>
        <v>2</v>
      </c>
      <c r="G4401" s="79" t="str">
        <f t="shared" si="205"/>
        <v>D</v>
      </c>
      <c r="H4401" s="79" t="str">
        <f t="shared" si="206"/>
        <v>2IF-WAHA-TX</v>
      </c>
    </row>
    <row r="4402" spans="1:8">
      <c r="A4402" s="80">
        <v>37210</v>
      </c>
      <c r="B4402" s="79" t="s">
        <v>70</v>
      </c>
      <c r="C4402" s="79" t="s">
        <v>68</v>
      </c>
      <c r="D4402" s="85">
        <v>40508</v>
      </c>
      <c r="E4402" s="85">
        <v>0</v>
      </c>
      <c r="F4402" s="210">
        <f t="shared" si="204"/>
        <v>2</v>
      </c>
      <c r="G4402" s="79" t="str">
        <f t="shared" si="205"/>
        <v>D</v>
      </c>
      <c r="H4402" s="79" t="str">
        <f t="shared" si="206"/>
        <v>2NGI-MALIN</v>
      </c>
    </row>
    <row r="4403" spans="1:8">
      <c r="A4403" s="80">
        <v>37210</v>
      </c>
      <c r="B4403" s="79" t="s">
        <v>70</v>
      </c>
      <c r="C4403" s="79" t="s">
        <v>74</v>
      </c>
      <c r="D4403" s="85">
        <v>1686769</v>
      </c>
      <c r="E4403" s="85">
        <v>0</v>
      </c>
      <c r="F4403" s="210">
        <f t="shared" si="204"/>
        <v>2</v>
      </c>
      <c r="G4403" s="79" t="str">
        <f t="shared" si="205"/>
        <v>D</v>
      </c>
      <c r="H4403" s="79" t="str">
        <f t="shared" si="206"/>
        <v>2NGI-PGE/CG</v>
      </c>
    </row>
    <row r="4404" spans="1:8">
      <c r="A4404" s="80">
        <v>37210</v>
      </c>
      <c r="B4404" s="79" t="s">
        <v>70</v>
      </c>
      <c r="C4404" s="79" t="s">
        <v>75</v>
      </c>
      <c r="D4404" s="85">
        <v>-1683037</v>
      </c>
      <c r="E4404" s="85">
        <v>0</v>
      </c>
      <c r="F4404" s="210">
        <f t="shared" si="204"/>
        <v>2</v>
      </c>
      <c r="G4404" s="79" t="str">
        <f t="shared" si="205"/>
        <v>D</v>
      </c>
      <c r="H4404" s="79" t="str">
        <f t="shared" si="206"/>
        <v>2NGI-SOBDR-PG&amp;E</v>
      </c>
    </row>
    <row r="4405" spans="1:8">
      <c r="A4405" s="80">
        <v>37210</v>
      </c>
      <c r="B4405" s="79" t="s">
        <v>70</v>
      </c>
      <c r="C4405" s="79" t="s">
        <v>46</v>
      </c>
      <c r="D4405" s="85">
        <v>821800</v>
      </c>
      <c r="E4405" s="85">
        <v>0</v>
      </c>
      <c r="F4405" s="210">
        <f t="shared" si="204"/>
        <v>2</v>
      </c>
      <c r="G4405" s="79" t="str">
        <f t="shared" si="205"/>
        <v>D</v>
      </c>
      <c r="H4405" s="79" t="str">
        <f t="shared" si="206"/>
        <v>2NGI-SOCAL</v>
      </c>
    </row>
    <row r="4406" spans="1:8">
      <c r="A4406" s="80">
        <v>37210</v>
      </c>
      <c r="B4406" s="79" t="s">
        <v>70</v>
      </c>
      <c r="C4406" s="79" t="s">
        <v>76</v>
      </c>
      <c r="D4406" s="85">
        <v>3589840</v>
      </c>
      <c r="E4406" s="85">
        <v>0</v>
      </c>
      <c r="F4406" s="210">
        <f t="shared" si="204"/>
        <v>2</v>
      </c>
      <c r="G4406" s="79" t="str">
        <f t="shared" si="205"/>
        <v>D</v>
      </c>
      <c r="H4406" s="79" t="str">
        <f t="shared" si="206"/>
        <v>2WY/MKTZONE</v>
      </c>
    </row>
    <row r="4407" spans="1:8">
      <c r="A4407" s="80">
        <v>37210</v>
      </c>
      <c r="B4407" s="79" t="s">
        <v>70</v>
      </c>
      <c r="C4407" s="79" t="s">
        <v>77</v>
      </c>
      <c r="D4407" s="85">
        <v>-3589476</v>
      </c>
      <c r="E4407" s="85">
        <v>0</v>
      </c>
      <c r="F4407" s="210">
        <f t="shared" si="204"/>
        <v>2</v>
      </c>
      <c r="G4407" s="79" t="str">
        <f t="shared" si="205"/>
        <v>D</v>
      </c>
      <c r="H4407" s="79" t="str">
        <f t="shared" si="206"/>
        <v>2WY/WELLHEAD</v>
      </c>
    </row>
    <row r="4408" spans="1:8">
      <c r="A4408" s="80">
        <v>37240</v>
      </c>
      <c r="B4408" s="79" t="s">
        <v>70</v>
      </c>
      <c r="C4408" s="79" t="s">
        <v>71</v>
      </c>
      <c r="D4408" s="85">
        <v>-2</v>
      </c>
      <c r="E4408" s="85">
        <v>0</v>
      </c>
      <c r="F4408" s="210">
        <f t="shared" si="204"/>
        <v>3</v>
      </c>
      <c r="G4408" s="79" t="str">
        <f t="shared" si="205"/>
        <v>D</v>
      </c>
      <c r="H4408" s="79" t="str">
        <f t="shared" si="206"/>
        <v>3CGPR-KINGSGATE</v>
      </c>
    </row>
    <row r="4409" spans="1:8">
      <c r="A4409" s="80">
        <v>37240</v>
      </c>
      <c r="B4409" s="79" t="s">
        <v>70</v>
      </c>
      <c r="C4409" s="79" t="s">
        <v>72</v>
      </c>
      <c r="D4409" s="85">
        <v>-176623</v>
      </c>
      <c r="E4409" s="85">
        <v>0</v>
      </c>
      <c r="F4409" s="210">
        <f t="shared" si="204"/>
        <v>3</v>
      </c>
      <c r="G4409" s="79" t="str">
        <f t="shared" si="205"/>
        <v>D</v>
      </c>
      <c r="H4409" s="79" t="str">
        <f t="shared" si="206"/>
        <v>3IF-ELPO/SJ</v>
      </c>
    </row>
    <row r="4410" spans="1:8">
      <c r="A4410" s="80">
        <v>37240</v>
      </c>
      <c r="B4410" s="79" t="s">
        <v>70</v>
      </c>
      <c r="C4410" s="79" t="s">
        <v>67</v>
      </c>
      <c r="D4410" s="85">
        <v>-855923</v>
      </c>
      <c r="E4410" s="85">
        <v>0</v>
      </c>
      <c r="F4410" s="210">
        <f t="shared" si="204"/>
        <v>3</v>
      </c>
      <c r="G4410" s="79" t="str">
        <f t="shared" si="205"/>
        <v>D</v>
      </c>
      <c r="H4410" s="79" t="str">
        <f t="shared" si="206"/>
        <v>3IF-NWPL_ROCKY_M</v>
      </c>
    </row>
    <row r="4411" spans="1:8">
      <c r="A4411" s="80">
        <v>37240</v>
      </c>
      <c r="B4411" s="79" t="s">
        <v>70</v>
      </c>
      <c r="C4411" s="79" t="s">
        <v>73</v>
      </c>
      <c r="D4411" s="85">
        <v>178264</v>
      </c>
      <c r="E4411" s="85">
        <v>0</v>
      </c>
      <c r="F4411" s="210">
        <f t="shared" si="204"/>
        <v>3</v>
      </c>
      <c r="G4411" s="79" t="str">
        <f t="shared" si="205"/>
        <v>D</v>
      </c>
      <c r="H4411" s="79" t="str">
        <f t="shared" si="206"/>
        <v>3IF-WAHA-TX</v>
      </c>
    </row>
    <row r="4412" spans="1:8">
      <c r="A4412" s="80">
        <v>37240</v>
      </c>
      <c r="B4412" s="79" t="s">
        <v>70</v>
      </c>
      <c r="C4412" s="79" t="s">
        <v>68</v>
      </c>
      <c r="D4412" s="85">
        <v>2</v>
      </c>
      <c r="E4412" s="85">
        <v>0</v>
      </c>
      <c r="F4412" s="210">
        <f t="shared" si="204"/>
        <v>3</v>
      </c>
      <c r="G4412" s="79" t="str">
        <f t="shared" si="205"/>
        <v>D</v>
      </c>
      <c r="H4412" s="79" t="str">
        <f t="shared" si="206"/>
        <v>3NGI-MALIN</v>
      </c>
    </row>
    <row r="4413" spans="1:8">
      <c r="A4413" s="80">
        <v>37240</v>
      </c>
      <c r="B4413" s="79" t="s">
        <v>70</v>
      </c>
      <c r="C4413" s="79" t="s">
        <v>74</v>
      </c>
      <c r="D4413" s="85">
        <v>1934621</v>
      </c>
      <c r="E4413" s="85">
        <v>0</v>
      </c>
      <c r="F4413" s="210">
        <f t="shared" si="204"/>
        <v>3</v>
      </c>
      <c r="G4413" s="79" t="str">
        <f t="shared" si="205"/>
        <v>D</v>
      </c>
      <c r="H4413" s="79" t="str">
        <f t="shared" si="206"/>
        <v>3NGI-PGE/CG</v>
      </c>
    </row>
    <row r="4414" spans="1:8">
      <c r="A4414" s="80">
        <v>37240</v>
      </c>
      <c r="B4414" s="79" t="s">
        <v>70</v>
      </c>
      <c r="C4414" s="79" t="s">
        <v>75</v>
      </c>
      <c r="D4414" s="85">
        <v>-1932030</v>
      </c>
      <c r="E4414" s="85">
        <v>0</v>
      </c>
      <c r="F4414" s="210">
        <f t="shared" si="204"/>
        <v>3</v>
      </c>
      <c r="G4414" s="79" t="str">
        <f t="shared" si="205"/>
        <v>D</v>
      </c>
      <c r="H4414" s="79" t="str">
        <f t="shared" si="206"/>
        <v>3NGI-SOBDR-PG&amp;E</v>
      </c>
    </row>
    <row r="4415" spans="1:8">
      <c r="A4415" s="80">
        <v>37240</v>
      </c>
      <c r="B4415" s="79" t="s">
        <v>70</v>
      </c>
      <c r="C4415" s="79" t="s">
        <v>46</v>
      </c>
      <c r="D4415" s="85">
        <v>822345</v>
      </c>
      <c r="E4415" s="85">
        <v>0</v>
      </c>
      <c r="F4415" s="210">
        <f t="shared" si="204"/>
        <v>3</v>
      </c>
      <c r="G4415" s="79" t="str">
        <f t="shared" si="205"/>
        <v>D</v>
      </c>
      <c r="H4415" s="79" t="str">
        <f t="shared" si="206"/>
        <v>3NGI-SOCAL</v>
      </c>
    </row>
    <row r="4416" spans="1:8">
      <c r="A4416" s="80">
        <v>37240</v>
      </c>
      <c r="B4416" s="79" t="s">
        <v>70</v>
      </c>
      <c r="C4416" s="79" t="s">
        <v>76</v>
      </c>
      <c r="D4416" s="85">
        <v>3688426</v>
      </c>
      <c r="E4416" s="85">
        <v>0</v>
      </c>
      <c r="F4416" s="210">
        <f t="shared" si="204"/>
        <v>3</v>
      </c>
      <c r="G4416" s="79" t="str">
        <f t="shared" si="205"/>
        <v>D</v>
      </c>
      <c r="H4416" s="79" t="str">
        <f t="shared" si="206"/>
        <v>3WY/MKTZONE</v>
      </c>
    </row>
    <row r="4417" spans="1:8">
      <c r="A4417" s="80">
        <v>37240</v>
      </c>
      <c r="B4417" s="79" t="s">
        <v>70</v>
      </c>
      <c r="C4417" s="79" t="s">
        <v>77</v>
      </c>
      <c r="D4417" s="85">
        <v>-3687003</v>
      </c>
      <c r="E4417" s="85">
        <v>0</v>
      </c>
      <c r="F4417" s="210">
        <f t="shared" si="204"/>
        <v>3</v>
      </c>
      <c r="G4417" s="79" t="str">
        <f t="shared" si="205"/>
        <v>D</v>
      </c>
      <c r="H4417" s="79" t="str">
        <f t="shared" si="206"/>
        <v>3WY/WELLHEAD</v>
      </c>
    </row>
    <row r="4418" spans="1:8">
      <c r="A4418" s="80">
        <v>37271</v>
      </c>
      <c r="B4418" s="79" t="s">
        <v>70</v>
      </c>
      <c r="C4418" s="79" t="s">
        <v>71</v>
      </c>
      <c r="D4418" s="85">
        <v>-5572</v>
      </c>
      <c r="E4418" s="85">
        <v>0</v>
      </c>
      <c r="F4418" s="210">
        <f t="shared" si="204"/>
        <v>3</v>
      </c>
      <c r="G4418" s="79" t="str">
        <f t="shared" si="205"/>
        <v>D</v>
      </c>
      <c r="H4418" s="79" t="str">
        <f t="shared" si="206"/>
        <v>3CGPR-KINGSGATE</v>
      </c>
    </row>
    <row r="4419" spans="1:8">
      <c r="A4419" s="80">
        <v>37271</v>
      </c>
      <c r="B4419" s="79" t="s">
        <v>70</v>
      </c>
      <c r="C4419" s="79" t="s">
        <v>72</v>
      </c>
      <c r="D4419" s="85">
        <v>-176609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3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3IF-ELPO/SJ</v>
      </c>
    </row>
    <row r="4420" spans="1:8">
      <c r="A4420" s="80">
        <v>37271</v>
      </c>
      <c r="B4420" s="79" t="s">
        <v>70</v>
      </c>
      <c r="C4420" s="79" t="s">
        <v>67</v>
      </c>
      <c r="D4420" s="85">
        <v>-877620</v>
      </c>
      <c r="E4420" s="85">
        <v>0</v>
      </c>
      <c r="F4420" s="210">
        <f t="shared" si="207"/>
        <v>3</v>
      </c>
      <c r="G4420" s="79" t="str">
        <f t="shared" si="208"/>
        <v>D</v>
      </c>
      <c r="H4420" s="79" t="str">
        <f t="shared" si="209"/>
        <v>3IF-NWPL_ROCKY_M</v>
      </c>
    </row>
    <row r="4421" spans="1:8">
      <c r="A4421" s="80">
        <v>37271</v>
      </c>
      <c r="B4421" s="79" t="s">
        <v>70</v>
      </c>
      <c r="C4421" s="79" t="s">
        <v>73</v>
      </c>
      <c r="D4421" s="85">
        <v>177222</v>
      </c>
      <c r="E4421" s="85">
        <v>0</v>
      </c>
      <c r="F4421" s="210">
        <f t="shared" si="207"/>
        <v>3</v>
      </c>
      <c r="G4421" s="79" t="str">
        <f t="shared" si="208"/>
        <v>D</v>
      </c>
      <c r="H4421" s="79" t="str">
        <f t="shared" si="209"/>
        <v>3IF-WAHA-TX</v>
      </c>
    </row>
    <row r="4422" spans="1:8">
      <c r="A4422" s="80">
        <v>37271</v>
      </c>
      <c r="B4422" s="79" t="s">
        <v>70</v>
      </c>
      <c r="C4422" s="79" t="s">
        <v>68</v>
      </c>
      <c r="D4422" s="85">
        <v>6098</v>
      </c>
      <c r="E4422" s="85">
        <v>0</v>
      </c>
      <c r="F4422" s="210">
        <f t="shared" si="207"/>
        <v>3</v>
      </c>
      <c r="G4422" s="79" t="str">
        <f t="shared" si="208"/>
        <v>D</v>
      </c>
      <c r="H4422" s="79" t="str">
        <f t="shared" si="209"/>
        <v>3NGI-MALIN</v>
      </c>
    </row>
    <row r="4423" spans="1:8">
      <c r="A4423" s="80">
        <v>37271</v>
      </c>
      <c r="B4423" s="79" t="s">
        <v>70</v>
      </c>
      <c r="C4423" s="79" t="s">
        <v>74</v>
      </c>
      <c r="D4423" s="85">
        <v>1474496</v>
      </c>
      <c r="E4423" s="85">
        <v>0</v>
      </c>
      <c r="F4423" s="210">
        <f t="shared" si="207"/>
        <v>3</v>
      </c>
      <c r="G4423" s="79" t="str">
        <f t="shared" si="208"/>
        <v>D</v>
      </c>
      <c r="H4423" s="79" t="str">
        <f t="shared" si="209"/>
        <v>3NGI-PGE/CG</v>
      </c>
    </row>
    <row r="4424" spans="1:8">
      <c r="A4424" s="80">
        <v>37271</v>
      </c>
      <c r="B4424" s="79" t="s">
        <v>70</v>
      </c>
      <c r="C4424" s="79" t="s">
        <v>75</v>
      </c>
      <c r="D4424" s="85">
        <v>-1465979</v>
      </c>
      <c r="E4424" s="85">
        <v>0</v>
      </c>
      <c r="F4424" s="210">
        <f t="shared" si="207"/>
        <v>3</v>
      </c>
      <c r="G4424" s="79" t="str">
        <f t="shared" si="208"/>
        <v>D</v>
      </c>
      <c r="H4424" s="79" t="str">
        <f t="shared" si="209"/>
        <v>3NGI-SOBDR-PG&amp;E</v>
      </c>
    </row>
    <row r="4425" spans="1:8">
      <c r="A4425" s="80">
        <v>37271</v>
      </c>
      <c r="B4425" s="79" t="s">
        <v>70</v>
      </c>
      <c r="C4425" s="79" t="s">
        <v>46</v>
      </c>
      <c r="D4425" s="85">
        <v>842127</v>
      </c>
      <c r="E4425" s="85">
        <v>0</v>
      </c>
      <c r="F4425" s="210">
        <f t="shared" si="207"/>
        <v>3</v>
      </c>
      <c r="G4425" s="79" t="str">
        <f t="shared" si="208"/>
        <v>D</v>
      </c>
      <c r="H4425" s="79" t="str">
        <f t="shared" si="209"/>
        <v>3NGI-SOCAL</v>
      </c>
    </row>
    <row r="4426" spans="1:8">
      <c r="A4426" s="80">
        <v>37302</v>
      </c>
      <c r="B4426" s="79" t="s">
        <v>70</v>
      </c>
      <c r="C4426" s="79" t="s">
        <v>71</v>
      </c>
      <c r="D4426" s="85">
        <v>-39115</v>
      </c>
      <c r="E4426" s="85">
        <v>0</v>
      </c>
      <c r="F4426" s="210">
        <f t="shared" si="207"/>
        <v>3</v>
      </c>
      <c r="G4426" s="79" t="str">
        <f t="shared" si="208"/>
        <v>D</v>
      </c>
      <c r="H4426" s="79" t="str">
        <f t="shared" si="209"/>
        <v>3CGPR-KINGSGATE</v>
      </c>
    </row>
    <row r="4427" spans="1:8">
      <c r="A4427" s="80">
        <v>37302</v>
      </c>
      <c r="B4427" s="79" t="s">
        <v>70</v>
      </c>
      <c r="C4427" s="79" t="s">
        <v>72</v>
      </c>
      <c r="D4427" s="85">
        <v>-147413</v>
      </c>
      <c r="E4427" s="85">
        <v>0</v>
      </c>
      <c r="F4427" s="210">
        <f t="shared" si="207"/>
        <v>3</v>
      </c>
      <c r="G4427" s="79" t="str">
        <f t="shared" si="208"/>
        <v>D</v>
      </c>
      <c r="H4427" s="79" t="str">
        <f t="shared" si="209"/>
        <v>3IF-ELPO/SJ</v>
      </c>
    </row>
    <row r="4428" spans="1:8">
      <c r="A4428" s="80">
        <v>37302</v>
      </c>
      <c r="B4428" s="79" t="s">
        <v>70</v>
      </c>
      <c r="C4428" s="79" t="s">
        <v>67</v>
      </c>
      <c r="D4428" s="85">
        <v>-812540</v>
      </c>
      <c r="E4428" s="85">
        <v>0</v>
      </c>
      <c r="F4428" s="210">
        <f t="shared" si="207"/>
        <v>3</v>
      </c>
      <c r="G4428" s="79" t="str">
        <f t="shared" si="208"/>
        <v>D</v>
      </c>
      <c r="H4428" s="79" t="str">
        <f t="shared" si="209"/>
        <v>3IF-NWPL_ROCKY_M</v>
      </c>
    </row>
    <row r="4429" spans="1:8">
      <c r="A4429" s="80">
        <v>37302</v>
      </c>
      <c r="B4429" s="79" t="s">
        <v>70</v>
      </c>
      <c r="C4429" s="79" t="s">
        <v>73</v>
      </c>
      <c r="D4429" s="85">
        <v>146672</v>
      </c>
      <c r="E4429" s="85">
        <v>0</v>
      </c>
      <c r="F4429" s="210">
        <f t="shared" si="207"/>
        <v>3</v>
      </c>
      <c r="G4429" s="79" t="str">
        <f t="shared" si="208"/>
        <v>D</v>
      </c>
      <c r="H4429" s="79" t="str">
        <f t="shared" si="209"/>
        <v>3IF-WAHA-TX</v>
      </c>
    </row>
    <row r="4430" spans="1:8">
      <c r="A4430" s="80">
        <v>37302</v>
      </c>
      <c r="B4430" s="79" t="s">
        <v>70</v>
      </c>
      <c r="C4430" s="79" t="s">
        <v>68</v>
      </c>
      <c r="D4430" s="85">
        <v>40459</v>
      </c>
      <c r="E4430" s="85">
        <v>0</v>
      </c>
      <c r="F4430" s="210">
        <f t="shared" si="207"/>
        <v>3</v>
      </c>
      <c r="G4430" s="79" t="str">
        <f t="shared" si="208"/>
        <v>D</v>
      </c>
      <c r="H4430" s="79" t="str">
        <f t="shared" si="209"/>
        <v>3NGI-MALIN</v>
      </c>
    </row>
    <row r="4431" spans="1:8">
      <c r="A4431" s="80">
        <v>37302</v>
      </c>
      <c r="B4431" s="79" t="s">
        <v>70</v>
      </c>
      <c r="C4431" s="79" t="s">
        <v>74</v>
      </c>
      <c r="D4431" s="85">
        <v>2446089</v>
      </c>
      <c r="E4431" s="85">
        <v>0</v>
      </c>
      <c r="F4431" s="210">
        <f t="shared" si="207"/>
        <v>3</v>
      </c>
      <c r="G4431" s="79" t="str">
        <f t="shared" si="208"/>
        <v>D</v>
      </c>
      <c r="H4431" s="79" t="str">
        <f t="shared" si="209"/>
        <v>3NGI-PGE/CG</v>
      </c>
    </row>
    <row r="4432" spans="1:8">
      <c r="A4432" s="80">
        <v>37302</v>
      </c>
      <c r="B4432" s="79" t="s">
        <v>70</v>
      </c>
      <c r="C4432" s="79" t="s">
        <v>75</v>
      </c>
      <c r="D4432" s="85">
        <v>-2480067</v>
      </c>
      <c r="E4432" s="85">
        <v>0</v>
      </c>
      <c r="F4432" s="210">
        <f t="shared" si="207"/>
        <v>3</v>
      </c>
      <c r="G4432" s="79" t="str">
        <f t="shared" si="208"/>
        <v>D</v>
      </c>
      <c r="H4432" s="79" t="str">
        <f t="shared" si="209"/>
        <v>3NGI-SOBDR-PG&amp;E</v>
      </c>
    </row>
    <row r="4433" spans="1:8">
      <c r="A4433" s="80">
        <v>37302</v>
      </c>
      <c r="B4433" s="79" t="s">
        <v>70</v>
      </c>
      <c r="C4433" s="79" t="s">
        <v>46</v>
      </c>
      <c r="D4433" s="85">
        <v>778413</v>
      </c>
      <c r="E4433" s="85">
        <v>0</v>
      </c>
      <c r="F4433" s="210">
        <f t="shared" si="207"/>
        <v>3</v>
      </c>
      <c r="G4433" s="79" t="str">
        <f t="shared" si="208"/>
        <v>D</v>
      </c>
      <c r="H4433" s="79" t="str">
        <f t="shared" si="209"/>
        <v>3NGI-SOCAL</v>
      </c>
    </row>
    <row r="4434" spans="1:8">
      <c r="A4434" s="80">
        <v>37330</v>
      </c>
      <c r="B4434" s="79" t="s">
        <v>70</v>
      </c>
      <c r="C4434" s="79" t="s">
        <v>71</v>
      </c>
      <c r="D4434" s="85">
        <v>-310175</v>
      </c>
      <c r="E4434" s="85">
        <v>0</v>
      </c>
      <c r="F4434" s="210">
        <f t="shared" si="207"/>
        <v>3</v>
      </c>
      <c r="G4434" s="79" t="str">
        <f t="shared" si="208"/>
        <v>D</v>
      </c>
      <c r="H4434" s="79" t="str">
        <f t="shared" si="209"/>
        <v>3CGPR-KINGSGATE</v>
      </c>
    </row>
    <row r="4435" spans="1:8">
      <c r="A4435" s="80">
        <v>37330</v>
      </c>
      <c r="B4435" s="79" t="s">
        <v>70</v>
      </c>
      <c r="C4435" s="79" t="s">
        <v>72</v>
      </c>
      <c r="D4435" s="85">
        <v>-294947</v>
      </c>
      <c r="E4435" s="85">
        <v>0</v>
      </c>
      <c r="F4435" s="210">
        <f t="shared" si="207"/>
        <v>3</v>
      </c>
      <c r="G4435" s="79" t="str">
        <f t="shared" si="208"/>
        <v>D</v>
      </c>
      <c r="H4435" s="79" t="str">
        <f t="shared" si="209"/>
        <v>3IF-ELPO/SJ</v>
      </c>
    </row>
    <row r="4436" spans="1:8">
      <c r="A4436" s="80">
        <v>37330</v>
      </c>
      <c r="B4436" s="79" t="s">
        <v>70</v>
      </c>
      <c r="C4436" s="79" t="s">
        <v>67</v>
      </c>
      <c r="D4436" s="85">
        <v>-903601</v>
      </c>
      <c r="E4436" s="85">
        <v>0</v>
      </c>
      <c r="F4436" s="210">
        <f t="shared" si="207"/>
        <v>3</v>
      </c>
      <c r="G4436" s="79" t="str">
        <f t="shared" si="208"/>
        <v>D</v>
      </c>
      <c r="H4436" s="79" t="str">
        <f t="shared" si="209"/>
        <v>3IF-NWPL_ROCKY_M</v>
      </c>
    </row>
    <row r="4437" spans="1:8">
      <c r="A4437" s="80">
        <v>37330</v>
      </c>
      <c r="B4437" s="79" t="s">
        <v>70</v>
      </c>
      <c r="C4437" s="79" t="s">
        <v>73</v>
      </c>
      <c r="D4437" s="85">
        <v>288273</v>
      </c>
      <c r="E4437" s="85">
        <v>0</v>
      </c>
      <c r="F4437" s="210">
        <f t="shared" si="207"/>
        <v>3</v>
      </c>
      <c r="G4437" s="79" t="str">
        <f t="shared" si="208"/>
        <v>D</v>
      </c>
      <c r="H4437" s="79" t="str">
        <f t="shared" si="209"/>
        <v>3IF-WAHA-TX</v>
      </c>
    </row>
    <row r="4438" spans="1:8">
      <c r="A4438" s="80">
        <v>37330</v>
      </c>
      <c r="B4438" s="79" t="s">
        <v>70</v>
      </c>
      <c r="C4438" s="79" t="s">
        <v>68</v>
      </c>
      <c r="D4438" s="85">
        <v>299944</v>
      </c>
      <c r="E4438" s="85">
        <v>0</v>
      </c>
      <c r="F4438" s="210">
        <f t="shared" si="207"/>
        <v>3</v>
      </c>
      <c r="G4438" s="79" t="str">
        <f t="shared" si="208"/>
        <v>D</v>
      </c>
      <c r="H4438" s="79" t="str">
        <f t="shared" si="209"/>
        <v>3NGI-MALIN</v>
      </c>
    </row>
    <row r="4439" spans="1:8">
      <c r="A4439" s="80">
        <v>37330</v>
      </c>
      <c r="B4439" s="79" t="s">
        <v>70</v>
      </c>
      <c r="C4439" s="79" t="s">
        <v>74</v>
      </c>
      <c r="D4439" s="85">
        <v>2539803</v>
      </c>
      <c r="E4439" s="85">
        <v>0</v>
      </c>
      <c r="F4439" s="210">
        <f t="shared" si="207"/>
        <v>3</v>
      </c>
      <c r="G4439" s="79" t="str">
        <f t="shared" si="208"/>
        <v>D</v>
      </c>
      <c r="H4439" s="79" t="str">
        <f t="shared" si="209"/>
        <v>3NGI-PGE/CG</v>
      </c>
    </row>
    <row r="4440" spans="1:8">
      <c r="A4440" s="80">
        <v>37330</v>
      </c>
      <c r="B4440" s="79" t="s">
        <v>70</v>
      </c>
      <c r="C4440" s="79" t="s">
        <v>75</v>
      </c>
      <c r="D4440" s="85">
        <v>-2575082</v>
      </c>
      <c r="E4440" s="85">
        <v>0</v>
      </c>
      <c r="F4440" s="210">
        <f t="shared" si="207"/>
        <v>3</v>
      </c>
      <c r="G4440" s="79" t="str">
        <f t="shared" si="208"/>
        <v>D</v>
      </c>
      <c r="H4440" s="79" t="str">
        <f t="shared" si="209"/>
        <v>3NGI-SOBDR-PG&amp;E</v>
      </c>
    </row>
    <row r="4441" spans="1:8">
      <c r="A4441" s="80">
        <v>37330</v>
      </c>
      <c r="B4441" s="79" t="s">
        <v>70</v>
      </c>
      <c r="C4441" s="79" t="s">
        <v>46</v>
      </c>
      <c r="D4441" s="85">
        <v>865650</v>
      </c>
      <c r="E4441" s="85">
        <v>0</v>
      </c>
      <c r="F4441" s="210">
        <f t="shared" si="207"/>
        <v>3</v>
      </c>
      <c r="G4441" s="79" t="str">
        <f t="shared" si="208"/>
        <v>D</v>
      </c>
      <c r="H4441" s="79" t="str">
        <f t="shared" si="209"/>
        <v>3NGI-SOCAL</v>
      </c>
    </row>
    <row r="4442" spans="1:8">
      <c r="A4442" s="80">
        <v>37361</v>
      </c>
      <c r="B4442" s="79" t="s">
        <v>70</v>
      </c>
      <c r="C4442" s="79" t="s">
        <v>71</v>
      </c>
      <c r="D4442" s="85">
        <v>-134622</v>
      </c>
      <c r="E4442" s="85">
        <v>0</v>
      </c>
      <c r="F4442" s="210">
        <f t="shared" si="207"/>
        <v>4</v>
      </c>
      <c r="G4442" s="79" t="str">
        <f t="shared" si="208"/>
        <v>D</v>
      </c>
      <c r="H4442" s="79" t="str">
        <f t="shared" si="209"/>
        <v>4CGPR-KINGSGATE</v>
      </c>
    </row>
    <row r="4443" spans="1:8">
      <c r="A4443" s="80">
        <v>37361</v>
      </c>
      <c r="B4443" s="79" t="s">
        <v>70</v>
      </c>
      <c r="C4443" s="79" t="s">
        <v>72</v>
      </c>
      <c r="D4443" s="85">
        <v>-355581</v>
      </c>
      <c r="E4443" s="85">
        <v>0</v>
      </c>
      <c r="F4443" s="210">
        <f t="shared" si="207"/>
        <v>4</v>
      </c>
      <c r="G4443" s="79" t="str">
        <f t="shared" si="208"/>
        <v>D</v>
      </c>
      <c r="H4443" s="79" t="str">
        <f t="shared" si="209"/>
        <v>4IF-ELPO/SJ</v>
      </c>
    </row>
    <row r="4444" spans="1:8">
      <c r="A4444" s="80">
        <v>37361</v>
      </c>
      <c r="B4444" s="79" t="s">
        <v>70</v>
      </c>
      <c r="C4444" s="79" t="s">
        <v>67</v>
      </c>
      <c r="D4444" s="85">
        <v>-873501</v>
      </c>
      <c r="E4444" s="85">
        <v>0</v>
      </c>
      <c r="F4444" s="210">
        <f t="shared" si="207"/>
        <v>4</v>
      </c>
      <c r="G4444" s="79" t="str">
        <f t="shared" si="208"/>
        <v>D</v>
      </c>
      <c r="H4444" s="79" t="str">
        <f t="shared" si="209"/>
        <v>4IF-NWPL_ROCKY_M</v>
      </c>
    </row>
    <row r="4445" spans="1:8">
      <c r="A4445" s="80">
        <v>37361</v>
      </c>
      <c r="B4445" s="79" t="s">
        <v>70</v>
      </c>
      <c r="C4445" s="79" t="s">
        <v>73</v>
      </c>
      <c r="D4445" s="85">
        <v>349709</v>
      </c>
      <c r="E4445" s="85">
        <v>0</v>
      </c>
      <c r="F4445" s="210">
        <f t="shared" si="207"/>
        <v>4</v>
      </c>
      <c r="G4445" s="79" t="str">
        <f t="shared" si="208"/>
        <v>D</v>
      </c>
      <c r="H4445" s="79" t="str">
        <f t="shared" si="209"/>
        <v>4IF-WAHA-TX</v>
      </c>
    </row>
    <row r="4446" spans="1:8">
      <c r="A4446" s="80">
        <v>37361</v>
      </c>
      <c r="B4446" s="79" t="s">
        <v>70</v>
      </c>
      <c r="C4446" s="79" t="s">
        <v>68</v>
      </c>
      <c r="D4446" s="85">
        <v>132414</v>
      </c>
      <c r="E4446" s="85">
        <v>0</v>
      </c>
      <c r="F4446" s="210">
        <f t="shared" si="207"/>
        <v>4</v>
      </c>
      <c r="G4446" s="79" t="str">
        <f t="shared" si="208"/>
        <v>D</v>
      </c>
      <c r="H4446" s="79" t="str">
        <f t="shared" si="209"/>
        <v>4NGI-MALIN</v>
      </c>
    </row>
    <row r="4447" spans="1:8">
      <c r="A4447" s="80">
        <v>37361</v>
      </c>
      <c r="B4447" s="79" t="s">
        <v>70</v>
      </c>
      <c r="C4447" s="79" t="s">
        <v>46</v>
      </c>
      <c r="D4447" s="85">
        <v>836815</v>
      </c>
      <c r="E4447" s="85">
        <v>0</v>
      </c>
      <c r="F4447" s="210">
        <f t="shared" si="207"/>
        <v>4</v>
      </c>
      <c r="G4447" s="79" t="str">
        <f t="shared" si="208"/>
        <v>D</v>
      </c>
      <c r="H4447" s="79" t="str">
        <f t="shared" si="209"/>
        <v>4NGI-SOCAL</v>
      </c>
    </row>
    <row r="4448" spans="1:8">
      <c r="A4448" s="80">
        <v>37391</v>
      </c>
      <c r="B4448" s="79" t="s">
        <v>70</v>
      </c>
      <c r="C4448" s="79" t="s">
        <v>71</v>
      </c>
      <c r="D4448" s="85">
        <v>-137204</v>
      </c>
      <c r="E4448" s="85">
        <v>0</v>
      </c>
      <c r="F4448" s="210">
        <f t="shared" si="207"/>
        <v>4</v>
      </c>
      <c r="G4448" s="79" t="str">
        <f t="shared" si="208"/>
        <v>D</v>
      </c>
      <c r="H4448" s="79" t="str">
        <f t="shared" si="209"/>
        <v>4CGPR-KINGSGATE</v>
      </c>
    </row>
    <row r="4449" spans="1:8">
      <c r="A4449" s="80">
        <v>37391</v>
      </c>
      <c r="B4449" s="79" t="s">
        <v>70</v>
      </c>
      <c r="C4449" s="79" t="s">
        <v>72</v>
      </c>
      <c r="D4449" s="85">
        <v>-310405</v>
      </c>
      <c r="E4449" s="85">
        <v>0</v>
      </c>
      <c r="F4449" s="210">
        <f t="shared" si="207"/>
        <v>4</v>
      </c>
      <c r="G4449" s="79" t="str">
        <f t="shared" si="208"/>
        <v>D</v>
      </c>
      <c r="H4449" s="79" t="str">
        <f t="shared" si="209"/>
        <v>4IF-ELPO/SJ</v>
      </c>
    </row>
    <row r="4450" spans="1:8">
      <c r="A4450" s="80">
        <v>37391</v>
      </c>
      <c r="B4450" s="79" t="s">
        <v>70</v>
      </c>
      <c r="C4450" s="79" t="s">
        <v>67</v>
      </c>
      <c r="D4450" s="85">
        <v>-137036</v>
      </c>
      <c r="E4450" s="85">
        <v>0</v>
      </c>
      <c r="F4450" s="210">
        <f t="shared" si="207"/>
        <v>4</v>
      </c>
      <c r="G4450" s="79" t="str">
        <f t="shared" si="208"/>
        <v>D</v>
      </c>
      <c r="H4450" s="79" t="str">
        <f t="shared" si="209"/>
        <v>4IF-NWPL_ROCKY_M</v>
      </c>
    </row>
    <row r="4451" spans="1:8">
      <c r="A4451" s="80">
        <v>37391</v>
      </c>
      <c r="B4451" s="79" t="s">
        <v>70</v>
      </c>
      <c r="C4451" s="79" t="s">
        <v>73</v>
      </c>
      <c r="D4451" s="85">
        <v>317333</v>
      </c>
      <c r="E4451" s="85">
        <v>0</v>
      </c>
      <c r="F4451" s="210">
        <f t="shared" si="207"/>
        <v>4</v>
      </c>
      <c r="G4451" s="79" t="str">
        <f t="shared" si="208"/>
        <v>D</v>
      </c>
      <c r="H4451" s="79" t="str">
        <f t="shared" si="209"/>
        <v>4IF-WAHA-TX</v>
      </c>
    </row>
    <row r="4452" spans="1:8">
      <c r="A4452" s="80">
        <v>37391</v>
      </c>
      <c r="B4452" s="79" t="s">
        <v>70</v>
      </c>
      <c r="C4452" s="79" t="s">
        <v>68</v>
      </c>
      <c r="D4452" s="85">
        <v>135015</v>
      </c>
      <c r="E4452" s="85">
        <v>0</v>
      </c>
      <c r="F4452" s="210">
        <f t="shared" si="207"/>
        <v>4</v>
      </c>
      <c r="G4452" s="79" t="str">
        <f t="shared" si="208"/>
        <v>D</v>
      </c>
      <c r="H4452" s="79" t="str">
        <f t="shared" si="209"/>
        <v>4NGI-MALIN</v>
      </c>
    </row>
    <row r="4453" spans="1:8">
      <c r="A4453" s="80">
        <v>37391</v>
      </c>
      <c r="B4453" s="79" t="s">
        <v>70</v>
      </c>
      <c r="C4453" s="79" t="s">
        <v>46</v>
      </c>
      <c r="D4453" s="85">
        <v>128540</v>
      </c>
      <c r="E4453" s="85">
        <v>0</v>
      </c>
      <c r="F4453" s="210">
        <f t="shared" si="207"/>
        <v>4</v>
      </c>
      <c r="G4453" s="79" t="str">
        <f t="shared" si="208"/>
        <v>D</v>
      </c>
      <c r="H4453" s="79" t="str">
        <f t="shared" si="209"/>
        <v>4NGI-SOCAL</v>
      </c>
    </row>
    <row r="4454" spans="1:8">
      <c r="A4454" s="80">
        <v>37422</v>
      </c>
      <c r="B4454" s="79" t="s">
        <v>70</v>
      </c>
      <c r="C4454" s="79" t="s">
        <v>71</v>
      </c>
      <c r="D4454" s="85">
        <v>-136324</v>
      </c>
      <c r="E4454" s="85">
        <v>0</v>
      </c>
      <c r="F4454" s="210">
        <f t="shared" si="207"/>
        <v>4</v>
      </c>
      <c r="G4454" s="79" t="str">
        <f t="shared" si="208"/>
        <v>D</v>
      </c>
      <c r="H4454" s="79" t="str">
        <f t="shared" si="209"/>
        <v>4CGPR-KINGSGATE</v>
      </c>
    </row>
    <row r="4455" spans="1:8">
      <c r="A4455" s="80">
        <v>37422</v>
      </c>
      <c r="B4455" s="79" t="s">
        <v>70</v>
      </c>
      <c r="C4455" s="79" t="s">
        <v>72</v>
      </c>
      <c r="D4455" s="85">
        <v>-297690</v>
      </c>
      <c r="E4455" s="85">
        <v>0</v>
      </c>
      <c r="F4455" s="210">
        <f t="shared" si="207"/>
        <v>4</v>
      </c>
      <c r="G4455" s="79" t="str">
        <f t="shared" si="208"/>
        <v>D</v>
      </c>
      <c r="H4455" s="79" t="str">
        <f t="shared" si="209"/>
        <v>4IF-ELPO/SJ</v>
      </c>
    </row>
    <row r="4456" spans="1:8">
      <c r="A4456" s="80">
        <v>37422</v>
      </c>
      <c r="B4456" s="79" t="s">
        <v>70</v>
      </c>
      <c r="C4456" s="79" t="s">
        <v>67</v>
      </c>
      <c r="D4456" s="85">
        <v>-132353</v>
      </c>
      <c r="E4456" s="85">
        <v>0</v>
      </c>
      <c r="F4456" s="210">
        <f t="shared" si="207"/>
        <v>4</v>
      </c>
      <c r="G4456" s="79" t="str">
        <f t="shared" si="208"/>
        <v>D</v>
      </c>
      <c r="H4456" s="79" t="str">
        <f t="shared" si="209"/>
        <v>4IF-NWPL_ROCKY_M</v>
      </c>
    </row>
    <row r="4457" spans="1:8">
      <c r="A4457" s="80">
        <v>37422</v>
      </c>
      <c r="B4457" s="79" t="s">
        <v>70</v>
      </c>
      <c r="C4457" s="79" t="s">
        <v>73</v>
      </c>
      <c r="D4457" s="85">
        <v>307285</v>
      </c>
      <c r="E4457" s="85">
        <v>0</v>
      </c>
      <c r="F4457" s="210">
        <f t="shared" si="207"/>
        <v>4</v>
      </c>
      <c r="G4457" s="79" t="str">
        <f t="shared" si="208"/>
        <v>D</v>
      </c>
      <c r="H4457" s="79" t="str">
        <f t="shared" si="209"/>
        <v>4IF-WAHA-TX</v>
      </c>
    </row>
    <row r="4458" spans="1:8">
      <c r="A4458" s="80">
        <v>37422</v>
      </c>
      <c r="B4458" s="79" t="s">
        <v>70</v>
      </c>
      <c r="C4458" s="79" t="s">
        <v>68</v>
      </c>
      <c r="D4458" s="85">
        <v>135243</v>
      </c>
      <c r="E4458" s="85">
        <v>0</v>
      </c>
      <c r="F4458" s="210">
        <f t="shared" si="207"/>
        <v>4</v>
      </c>
      <c r="G4458" s="79" t="str">
        <f t="shared" si="208"/>
        <v>D</v>
      </c>
      <c r="H4458" s="79" t="str">
        <f t="shared" si="209"/>
        <v>4NGI-MALIN</v>
      </c>
    </row>
    <row r="4459" spans="1:8">
      <c r="A4459" s="80">
        <v>37422</v>
      </c>
      <c r="B4459" s="79" t="s">
        <v>70</v>
      </c>
      <c r="C4459" s="79" t="s">
        <v>46</v>
      </c>
      <c r="D4459" s="85">
        <v>124147</v>
      </c>
      <c r="E4459" s="85">
        <v>0</v>
      </c>
      <c r="F4459" s="210">
        <f t="shared" si="207"/>
        <v>4</v>
      </c>
      <c r="G4459" s="79" t="str">
        <f t="shared" si="208"/>
        <v>D</v>
      </c>
      <c r="H4459" s="79" t="str">
        <f t="shared" si="209"/>
        <v>4NGI-SOCAL</v>
      </c>
    </row>
    <row r="4460" spans="1:8">
      <c r="A4460" s="80">
        <v>37452</v>
      </c>
      <c r="B4460" s="79" t="s">
        <v>70</v>
      </c>
      <c r="C4460" s="79" t="s">
        <v>71</v>
      </c>
      <c r="D4460" s="85">
        <v>-308235</v>
      </c>
      <c r="E4460" s="85">
        <v>0</v>
      </c>
      <c r="F4460" s="210">
        <f t="shared" si="207"/>
        <v>4</v>
      </c>
      <c r="G4460" s="79" t="str">
        <f t="shared" si="208"/>
        <v>D</v>
      </c>
      <c r="H4460" s="79" t="str">
        <f t="shared" si="209"/>
        <v>4CGPR-KINGSGATE</v>
      </c>
    </row>
    <row r="4461" spans="1:8">
      <c r="A4461" s="80">
        <v>37452</v>
      </c>
      <c r="B4461" s="79" t="s">
        <v>70</v>
      </c>
      <c r="C4461" s="79" t="s">
        <v>72</v>
      </c>
      <c r="D4461" s="85">
        <v>-302385</v>
      </c>
      <c r="E4461" s="85">
        <v>0</v>
      </c>
      <c r="F4461" s="210">
        <f t="shared" si="207"/>
        <v>4</v>
      </c>
      <c r="G4461" s="79" t="str">
        <f t="shared" si="208"/>
        <v>D</v>
      </c>
      <c r="H4461" s="79" t="str">
        <f t="shared" si="209"/>
        <v>4IF-ELPO/SJ</v>
      </c>
    </row>
    <row r="4462" spans="1:8">
      <c r="A4462" s="80">
        <v>37452</v>
      </c>
      <c r="B4462" s="79" t="s">
        <v>70</v>
      </c>
      <c r="C4462" s="79" t="s">
        <v>67</v>
      </c>
      <c r="D4462" s="85">
        <v>-136493</v>
      </c>
      <c r="E4462" s="85">
        <v>0</v>
      </c>
      <c r="F4462" s="210">
        <f t="shared" si="207"/>
        <v>4</v>
      </c>
      <c r="G4462" s="79" t="str">
        <f t="shared" si="208"/>
        <v>D</v>
      </c>
      <c r="H4462" s="79" t="str">
        <f t="shared" si="209"/>
        <v>4IF-NWPL_ROCKY_M</v>
      </c>
    </row>
    <row r="4463" spans="1:8">
      <c r="A4463" s="80">
        <v>37452</v>
      </c>
      <c r="B4463" s="79" t="s">
        <v>70</v>
      </c>
      <c r="C4463" s="79" t="s">
        <v>73</v>
      </c>
      <c r="D4463" s="85">
        <v>307848</v>
      </c>
      <c r="E4463" s="85">
        <v>0</v>
      </c>
      <c r="F4463" s="210">
        <f t="shared" si="207"/>
        <v>4</v>
      </c>
      <c r="G4463" s="79" t="str">
        <f t="shared" si="208"/>
        <v>D</v>
      </c>
      <c r="H4463" s="79" t="str">
        <f t="shared" si="209"/>
        <v>4IF-WAHA-TX</v>
      </c>
    </row>
    <row r="4464" spans="1:8">
      <c r="A4464" s="80">
        <v>37452</v>
      </c>
      <c r="B4464" s="79" t="s">
        <v>70</v>
      </c>
      <c r="C4464" s="79" t="s">
        <v>68</v>
      </c>
      <c r="D4464" s="85">
        <v>298274</v>
      </c>
      <c r="E4464" s="85">
        <v>0</v>
      </c>
      <c r="F4464" s="210">
        <f t="shared" si="207"/>
        <v>4</v>
      </c>
      <c r="G4464" s="79" t="str">
        <f t="shared" si="208"/>
        <v>D</v>
      </c>
      <c r="H4464" s="79" t="str">
        <f t="shared" si="209"/>
        <v>4NGI-MALIN</v>
      </c>
    </row>
    <row r="4465" spans="1:8">
      <c r="A4465" s="80">
        <v>37452</v>
      </c>
      <c r="B4465" s="79" t="s">
        <v>70</v>
      </c>
      <c r="C4465" s="79" t="s">
        <v>46</v>
      </c>
      <c r="D4465" s="85">
        <v>128029</v>
      </c>
      <c r="E4465" s="85">
        <v>0</v>
      </c>
      <c r="F4465" s="210">
        <f t="shared" si="207"/>
        <v>4</v>
      </c>
      <c r="G4465" s="79" t="str">
        <f t="shared" si="208"/>
        <v>D</v>
      </c>
      <c r="H4465" s="79" t="str">
        <f t="shared" si="209"/>
        <v>4NGI-SOCAL</v>
      </c>
    </row>
    <row r="4466" spans="1:8">
      <c r="A4466" s="80">
        <v>37483</v>
      </c>
      <c r="B4466" s="79" t="s">
        <v>70</v>
      </c>
      <c r="C4466" s="79" t="s">
        <v>71</v>
      </c>
      <c r="D4466" s="85">
        <v>-260775</v>
      </c>
      <c r="E4466" s="85">
        <v>0</v>
      </c>
      <c r="F4466" s="210">
        <f t="shared" si="207"/>
        <v>4</v>
      </c>
      <c r="G4466" s="79" t="str">
        <f t="shared" si="208"/>
        <v>D</v>
      </c>
      <c r="H4466" s="79" t="str">
        <f t="shared" si="209"/>
        <v>4CGPR-KINGSGATE</v>
      </c>
    </row>
    <row r="4467" spans="1:8">
      <c r="A4467" s="80">
        <v>37483</v>
      </c>
      <c r="B4467" s="79" t="s">
        <v>70</v>
      </c>
      <c r="C4467" s="79" t="s">
        <v>67</v>
      </c>
      <c r="D4467" s="85">
        <v>-136189</v>
      </c>
      <c r="E4467" s="85">
        <v>0</v>
      </c>
      <c r="F4467" s="210">
        <f t="shared" si="207"/>
        <v>4</v>
      </c>
      <c r="G4467" s="79" t="str">
        <f t="shared" si="208"/>
        <v>D</v>
      </c>
      <c r="H4467" s="79" t="str">
        <f t="shared" si="209"/>
        <v>4IF-NWPL_ROCKY_M</v>
      </c>
    </row>
    <row r="4468" spans="1:8">
      <c r="A4468" s="80">
        <v>37483</v>
      </c>
      <c r="B4468" s="79" t="s">
        <v>70</v>
      </c>
      <c r="C4468" s="79" t="s">
        <v>68</v>
      </c>
      <c r="D4468" s="85">
        <v>256565</v>
      </c>
      <c r="E4468" s="85">
        <v>0</v>
      </c>
      <c r="F4468" s="210">
        <f t="shared" si="207"/>
        <v>4</v>
      </c>
      <c r="G4468" s="79" t="str">
        <f t="shared" si="208"/>
        <v>D</v>
      </c>
      <c r="H4468" s="79" t="str">
        <f t="shared" si="209"/>
        <v>4NGI-MALIN</v>
      </c>
    </row>
    <row r="4469" spans="1:8">
      <c r="A4469" s="80">
        <v>37483</v>
      </c>
      <c r="B4469" s="79" t="s">
        <v>70</v>
      </c>
      <c r="C4469" s="79" t="s">
        <v>46</v>
      </c>
      <c r="D4469" s="85">
        <v>127746</v>
      </c>
      <c r="E4469" s="85">
        <v>0</v>
      </c>
      <c r="F4469" s="210">
        <f t="shared" si="207"/>
        <v>4</v>
      </c>
      <c r="G4469" s="79" t="str">
        <f t="shared" si="208"/>
        <v>D</v>
      </c>
      <c r="H4469" s="79" t="str">
        <f t="shared" si="209"/>
        <v>4NGI-SOCAL</v>
      </c>
    </row>
    <row r="4470" spans="1:8">
      <c r="A4470" s="80">
        <v>37514</v>
      </c>
      <c r="B4470" s="79" t="s">
        <v>70</v>
      </c>
      <c r="C4470" s="79" t="s">
        <v>71</v>
      </c>
      <c r="D4470" s="85">
        <v>-282553</v>
      </c>
      <c r="E4470" s="85">
        <v>0</v>
      </c>
      <c r="F4470" s="210">
        <f t="shared" si="207"/>
        <v>4</v>
      </c>
      <c r="G4470" s="79" t="str">
        <f t="shared" si="208"/>
        <v>D</v>
      </c>
      <c r="H4470" s="79" t="str">
        <f t="shared" si="209"/>
        <v>4CGPR-KINGSGATE</v>
      </c>
    </row>
    <row r="4471" spans="1:8">
      <c r="A4471" s="80">
        <v>37514</v>
      </c>
      <c r="B4471" s="79" t="s">
        <v>70</v>
      </c>
      <c r="C4471" s="79" t="s">
        <v>67</v>
      </c>
      <c r="D4471" s="85">
        <v>-131497</v>
      </c>
      <c r="E4471" s="85">
        <v>0</v>
      </c>
      <c r="F4471" s="210">
        <f t="shared" si="207"/>
        <v>4</v>
      </c>
      <c r="G4471" s="79" t="str">
        <f t="shared" si="208"/>
        <v>D</v>
      </c>
      <c r="H4471" s="79" t="str">
        <f t="shared" si="209"/>
        <v>4IF-NWPL_ROCKY_M</v>
      </c>
    </row>
    <row r="4472" spans="1:8">
      <c r="A4472" s="80">
        <v>37514</v>
      </c>
      <c r="B4472" s="79" t="s">
        <v>70</v>
      </c>
      <c r="C4472" s="79" t="s">
        <v>68</v>
      </c>
      <c r="D4472" s="85">
        <v>274522</v>
      </c>
      <c r="E4472" s="85">
        <v>0</v>
      </c>
      <c r="F4472" s="210">
        <f t="shared" si="207"/>
        <v>4</v>
      </c>
      <c r="G4472" s="79" t="str">
        <f t="shared" si="208"/>
        <v>D</v>
      </c>
      <c r="H4472" s="79" t="str">
        <f t="shared" si="209"/>
        <v>4NGI-MALIN</v>
      </c>
    </row>
    <row r="4473" spans="1:8">
      <c r="A4473" s="80">
        <v>37514</v>
      </c>
      <c r="B4473" s="79" t="s">
        <v>70</v>
      </c>
      <c r="C4473" s="79" t="s">
        <v>46</v>
      </c>
      <c r="D4473" s="85">
        <v>123344</v>
      </c>
      <c r="E4473" s="85">
        <v>0</v>
      </c>
      <c r="F4473" s="210">
        <f t="shared" si="207"/>
        <v>4</v>
      </c>
      <c r="G4473" s="79" t="str">
        <f t="shared" si="208"/>
        <v>D</v>
      </c>
      <c r="H4473" s="79" t="str">
        <f t="shared" si="209"/>
        <v>4NGI-SOCAL</v>
      </c>
    </row>
    <row r="4474" spans="1:8">
      <c r="A4474" s="80">
        <v>37544</v>
      </c>
      <c r="B4474" s="79" t="s">
        <v>70</v>
      </c>
      <c r="C4474" s="79" t="s">
        <v>71</v>
      </c>
      <c r="D4474" s="85">
        <v>-195194</v>
      </c>
      <c r="E4474" s="85">
        <v>0</v>
      </c>
      <c r="F4474" s="210">
        <f t="shared" si="207"/>
        <v>4</v>
      </c>
      <c r="G4474" s="79" t="str">
        <f t="shared" si="208"/>
        <v>D</v>
      </c>
      <c r="H4474" s="79" t="str">
        <f t="shared" si="209"/>
        <v>4CGPR-KINGSGATE</v>
      </c>
    </row>
    <row r="4475" spans="1:8">
      <c r="A4475" s="80">
        <v>37544</v>
      </c>
      <c r="B4475" s="79" t="s">
        <v>70</v>
      </c>
      <c r="C4475" s="79" t="s">
        <v>67</v>
      </c>
      <c r="D4475" s="85">
        <v>-135560</v>
      </c>
      <c r="E4475" s="85">
        <v>0</v>
      </c>
      <c r="F4475" s="210">
        <f t="shared" si="207"/>
        <v>4</v>
      </c>
      <c r="G4475" s="79" t="str">
        <f t="shared" si="208"/>
        <v>D</v>
      </c>
      <c r="H4475" s="79" t="str">
        <f t="shared" si="209"/>
        <v>4IF-NWPL_ROCKY_M</v>
      </c>
    </row>
    <row r="4476" spans="1:8">
      <c r="A4476" s="80">
        <v>37544</v>
      </c>
      <c r="B4476" s="79" t="s">
        <v>70</v>
      </c>
      <c r="C4476" s="79" t="s">
        <v>68</v>
      </c>
      <c r="D4476" s="85">
        <v>194428</v>
      </c>
      <c r="E4476" s="85">
        <v>0</v>
      </c>
      <c r="F4476" s="210">
        <f t="shared" si="207"/>
        <v>4</v>
      </c>
      <c r="G4476" s="79" t="str">
        <f t="shared" si="208"/>
        <v>D</v>
      </c>
      <c r="H4476" s="79" t="str">
        <f t="shared" si="209"/>
        <v>4NGI-MALIN</v>
      </c>
    </row>
    <row r="4477" spans="1:8">
      <c r="A4477" s="80">
        <v>37544</v>
      </c>
      <c r="B4477" s="79" t="s">
        <v>70</v>
      </c>
      <c r="C4477" s="79" t="s">
        <v>46</v>
      </c>
      <c r="D4477" s="85">
        <v>127156</v>
      </c>
      <c r="E4477" s="85">
        <v>0</v>
      </c>
      <c r="F4477" s="210">
        <f t="shared" si="207"/>
        <v>4</v>
      </c>
      <c r="G4477" s="79" t="str">
        <f t="shared" si="208"/>
        <v>D</v>
      </c>
      <c r="H4477" s="79" t="str">
        <f t="shared" si="209"/>
        <v>4NGI-SOCAL</v>
      </c>
    </row>
    <row r="4478" spans="1:8">
      <c r="A4478" s="80">
        <v>37575</v>
      </c>
      <c r="B4478" s="79" t="s">
        <v>70</v>
      </c>
      <c r="C4478" s="79" t="s">
        <v>67</v>
      </c>
      <c r="D4478" s="85">
        <v>-129404</v>
      </c>
      <c r="E4478" s="85">
        <v>0</v>
      </c>
      <c r="F4478" s="210">
        <f t="shared" si="207"/>
        <v>5</v>
      </c>
      <c r="G4478" s="79" t="str">
        <f t="shared" si="208"/>
        <v>D</v>
      </c>
      <c r="H4478" s="79" t="str">
        <f t="shared" si="209"/>
        <v>5IF-NWPL_ROCKY_M</v>
      </c>
    </row>
    <row r="4479" spans="1:8">
      <c r="A4479" s="80">
        <v>37575</v>
      </c>
      <c r="B4479" s="79" t="s">
        <v>70</v>
      </c>
      <c r="C4479" s="79" t="s">
        <v>46</v>
      </c>
      <c r="D4479" s="85">
        <v>121381</v>
      </c>
      <c r="E4479" s="85">
        <v>0</v>
      </c>
      <c r="F4479" s="210">
        <f t="shared" si="207"/>
        <v>5</v>
      </c>
      <c r="G4479" s="79" t="str">
        <f t="shared" si="208"/>
        <v>D</v>
      </c>
      <c r="H4479" s="79" t="str">
        <f t="shared" si="209"/>
        <v>5NGI-SOCAL</v>
      </c>
    </row>
    <row r="4480" spans="1:8">
      <c r="A4480" s="80">
        <v>37605</v>
      </c>
      <c r="B4480" s="79" t="s">
        <v>70</v>
      </c>
      <c r="C4480" s="79" t="s">
        <v>67</v>
      </c>
      <c r="D4480" s="85">
        <v>-130471</v>
      </c>
      <c r="E4480" s="85">
        <v>0</v>
      </c>
      <c r="F4480" s="210">
        <f t="shared" si="207"/>
        <v>5</v>
      </c>
      <c r="G4480" s="79" t="str">
        <f t="shared" si="208"/>
        <v>D</v>
      </c>
      <c r="H4480" s="79" t="str">
        <f t="shared" si="209"/>
        <v>5IF-NWPL_ROCKY_M</v>
      </c>
    </row>
    <row r="4481" spans="1:8">
      <c r="A4481" s="80">
        <v>37605</v>
      </c>
      <c r="B4481" s="79" t="s">
        <v>70</v>
      </c>
      <c r="C4481" s="79" t="s">
        <v>46</v>
      </c>
      <c r="D4481" s="85">
        <v>122382</v>
      </c>
      <c r="E4481" s="85">
        <v>0</v>
      </c>
      <c r="F4481" s="210">
        <f t="shared" si="207"/>
        <v>5</v>
      </c>
      <c r="G4481" s="79" t="str">
        <f t="shared" si="208"/>
        <v>D</v>
      </c>
      <c r="H4481" s="79" t="str">
        <f t="shared" si="209"/>
        <v>5NGI-SOCAL</v>
      </c>
    </row>
    <row r="4482" spans="1:8">
      <c r="A4482" s="80">
        <v>37636</v>
      </c>
      <c r="B4482" s="79" t="s">
        <v>70</v>
      </c>
      <c r="C4482" s="79" t="s">
        <v>67</v>
      </c>
      <c r="D4482" s="85">
        <v>-130288</v>
      </c>
      <c r="E4482" s="85">
        <v>0</v>
      </c>
      <c r="F4482" s="210">
        <f t="shared" si="207"/>
        <v>5</v>
      </c>
      <c r="G4482" s="79" t="str">
        <f t="shared" si="208"/>
        <v>D</v>
      </c>
      <c r="H4482" s="79" t="str">
        <f t="shared" si="209"/>
        <v>5IF-NWPL_ROCKY_M</v>
      </c>
    </row>
    <row r="4483" spans="1:8">
      <c r="A4483" s="80">
        <v>37636</v>
      </c>
      <c r="B4483" s="79" t="s">
        <v>70</v>
      </c>
      <c r="C4483" s="79" t="s">
        <v>46</v>
      </c>
      <c r="D4483" s="85">
        <v>122209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5</v>
      </c>
      <c r="G4483" s="79" t="str">
        <f t="shared" ref="G4483:G4546" si="211">INDEX(Book_Type,MATCH($B4483,Book,0),1)</f>
        <v>D</v>
      </c>
      <c r="H4483" s="79" t="str">
        <f t="shared" ref="H4483:H4546" si="212">$F4483&amp;$C4483</f>
        <v>5NGI-SOCAL</v>
      </c>
    </row>
    <row r="4484" spans="1:8">
      <c r="A4484" s="80">
        <v>37667</v>
      </c>
      <c r="B4484" s="79" t="s">
        <v>70</v>
      </c>
      <c r="C4484" s="79" t="s">
        <v>67</v>
      </c>
      <c r="D4484" s="85">
        <v>-117359</v>
      </c>
      <c r="E4484" s="85">
        <v>0</v>
      </c>
      <c r="F4484" s="210">
        <f t="shared" si="210"/>
        <v>5</v>
      </c>
      <c r="G4484" s="79" t="str">
        <f t="shared" si="211"/>
        <v>D</v>
      </c>
      <c r="H4484" s="79" t="str">
        <f t="shared" si="212"/>
        <v>5IF-NWPL_ROCKY_M</v>
      </c>
    </row>
    <row r="4485" spans="1:8">
      <c r="A4485" s="80">
        <v>37667</v>
      </c>
      <c r="B4485" s="79" t="s">
        <v>70</v>
      </c>
      <c r="C4485" s="79" t="s">
        <v>46</v>
      </c>
      <c r="D4485" s="85">
        <v>110083</v>
      </c>
      <c r="E4485" s="85">
        <v>0</v>
      </c>
      <c r="F4485" s="210">
        <f t="shared" si="210"/>
        <v>5</v>
      </c>
      <c r="G4485" s="79" t="str">
        <f t="shared" si="211"/>
        <v>D</v>
      </c>
      <c r="H4485" s="79" t="str">
        <f t="shared" si="212"/>
        <v>5NGI-SOCAL</v>
      </c>
    </row>
    <row r="4486" spans="1:8">
      <c r="A4486" s="80">
        <v>37695</v>
      </c>
      <c r="B4486" s="79" t="s">
        <v>70</v>
      </c>
      <c r="C4486" s="79" t="s">
        <v>67</v>
      </c>
      <c r="D4486" s="85">
        <v>-131207</v>
      </c>
      <c r="E4486" s="85">
        <v>0</v>
      </c>
      <c r="F4486" s="210">
        <f t="shared" si="210"/>
        <v>5</v>
      </c>
      <c r="G4486" s="79" t="str">
        <f t="shared" si="211"/>
        <v>D</v>
      </c>
      <c r="H4486" s="79" t="str">
        <f t="shared" si="212"/>
        <v>5IF-NWPL_ROCKY_M</v>
      </c>
    </row>
    <row r="4487" spans="1:8">
      <c r="A4487" s="80">
        <v>37695</v>
      </c>
      <c r="B4487" s="79" t="s">
        <v>70</v>
      </c>
      <c r="C4487" s="79" t="s">
        <v>46</v>
      </c>
      <c r="D4487" s="85">
        <v>123072</v>
      </c>
      <c r="E4487" s="85">
        <v>0</v>
      </c>
      <c r="F4487" s="210">
        <f t="shared" si="210"/>
        <v>5</v>
      </c>
      <c r="G4487" s="79" t="str">
        <f t="shared" si="211"/>
        <v>D</v>
      </c>
      <c r="H4487" s="79" t="str">
        <f t="shared" si="212"/>
        <v>5NGI-SOCAL</v>
      </c>
    </row>
    <row r="4488" spans="1:8">
      <c r="A4488" s="80">
        <v>37726</v>
      </c>
      <c r="B4488" s="79" t="s">
        <v>70</v>
      </c>
      <c r="C4488" s="79" t="s">
        <v>67</v>
      </c>
      <c r="D4488" s="85">
        <v>-128976</v>
      </c>
      <c r="E4488" s="85">
        <v>0</v>
      </c>
      <c r="F4488" s="210">
        <f t="shared" si="210"/>
        <v>6</v>
      </c>
      <c r="G4488" s="79" t="str">
        <f t="shared" si="211"/>
        <v>D</v>
      </c>
      <c r="H4488" s="79" t="str">
        <f t="shared" si="212"/>
        <v>6IF-NWPL_ROCKY_M</v>
      </c>
    </row>
    <row r="4489" spans="1:8">
      <c r="A4489" s="80">
        <v>37726</v>
      </c>
      <c r="B4489" s="79" t="s">
        <v>70</v>
      </c>
      <c r="C4489" s="79" t="s">
        <v>46</v>
      </c>
      <c r="D4489" s="85">
        <v>120979</v>
      </c>
      <c r="E4489" s="85">
        <v>0</v>
      </c>
      <c r="F4489" s="210">
        <f t="shared" si="210"/>
        <v>6</v>
      </c>
      <c r="G4489" s="79" t="str">
        <f t="shared" si="211"/>
        <v>D</v>
      </c>
      <c r="H4489" s="79" t="str">
        <f t="shared" si="212"/>
        <v>6NGI-SOCAL</v>
      </c>
    </row>
    <row r="4490" spans="1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1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1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1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1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1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1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24/OCT/01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2001-10-25T01:59:13Z</cp:lastPrinted>
  <dcterms:created xsi:type="dcterms:W3CDTF">1998-02-25T20:12:16Z</dcterms:created>
  <dcterms:modified xsi:type="dcterms:W3CDTF">2023-09-10T17:38:39Z</dcterms:modified>
</cp:coreProperties>
</file>