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8782C2B-A035-4EBD-97FA-0C611FC1ED0F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Detail'!$B$1:$B$9186</definedName>
    <definedName name="Book_Type">'Run Query'!$A$23:$B$89</definedName>
    <definedName name="BookList">QueryPage!$D$5</definedName>
    <definedName name="BookTypeCd">'GRMS Detail'!$C$2:$C$9186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Detail'!$A$1:$E$4103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Detail'!$A$1:$E$9186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Detail'!$C$2:$C$9186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Sheet1!$A$1:$AD$48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Detail'!$A$1:$A$9186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37" i="49"/>
  <c r="S37" i="49"/>
  <c r="U37" i="49"/>
  <c r="W37" i="49"/>
  <c r="Y37" i="49"/>
  <c r="AA37" i="49"/>
  <c r="AC37" i="49"/>
  <c r="Q38" i="49"/>
  <c r="S38" i="49"/>
  <c r="U38" i="49"/>
  <c r="W38" i="49"/>
  <c r="Y38" i="49"/>
  <c r="AA38" i="49"/>
  <c r="AC38" i="49"/>
  <c r="Q39" i="49"/>
  <c r="S39" i="49"/>
  <c r="U39" i="49"/>
  <c r="W39" i="49"/>
  <c r="Y39" i="49"/>
  <c r="AA39" i="49"/>
  <c r="AC39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_xde24_ע_x000d__x0000_폪_x0012__x000e__x0000__xde84_ע_x000f__x0000__x000b__x0000__xddec_ʪ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<sst xmlns="http://schemas.openxmlformats.org/spreadsheetml/2006/main" count="8508" uniqueCount="210">
  <si>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</si>
  <si>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</si>
  <si>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</si>
  <si>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</si>
  <si>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</si>
  <si>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</si>
  <si>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</si>
  <si>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</si>
  <si>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</si>
  <si>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</si>
  <si>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</si>
  <si>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</si>
  <si>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</si>
  <si>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</si>
  <si>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</si>
  <si>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</si>
  <si>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</si>
  <si>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</si>
  <si>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</si>
  <si>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</si>
  <si>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</si>
  <si>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</si>
  <si>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</si>
  <si>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</si>
  <si>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</si>
  <si>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</si>
  <si>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</si>
  <si>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</si>
  <si>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</si>
  <si>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</si>
  <si>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</si>
  <si>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</si>
  <si>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</si>
  <si>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</si>
  <si>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</si>
  <si>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</si>
  <si>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</si>
  <si>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</si>
  <si>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</si>
  <si>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</si>
  <si>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</si>
  <si>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</si>
  <si>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</si>
  <si>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</si>
  <si>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</si>
  <si>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</si>
  <si>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</si>
  <si>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</si>
  <si>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</si>
  <si>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</si>
  <si>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</si>
  <si>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</si>
  <si>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</si>
  <si>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</si>
  <si>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</si>
  <si>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</si>
  <si>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</si>
  <si>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</si>
  <si>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</si>
  <si>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</si>
  <si>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</si>
  <si>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</si>
  <si>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</si>
  <si>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</si>
  <si>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</si>
  <si>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</si>
  <si>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</si>
  <si>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</si>
  <si>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</si>
  <si>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</si>
  <si>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</si>
  <si>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</si>
  <si>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</si>
  <si>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</si>
  <si>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</si>
  <si>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</si>
  <si>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</si>
  <si>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</si>
  <si>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</si>
  <si>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</si>
  <si>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</si>
  <si>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</si>
  <si>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</si>
  <si>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</si>
  <si>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</si>
  <si>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</si>
  <si>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</si>
  <si>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</si>
  <si>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</si>
  <si>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</si>
  <si>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</si>
  <si>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</si>
  <si>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</si>
  <si>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</si>
  <si>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</si>
  <si>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</si>
  <si>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</si>
  <si>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</si>
  <si>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</si>
  <si>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</si>
  <si>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</si>
  <si>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</si>
  <si>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</si>
  <si>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</si>
  <si>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</si>
  <si>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</si>
  <si>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</si>
  <si>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</si>
  <si>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</si>
  <si>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</si>
  <si>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</si>
  <si>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</si>
  <si>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</si>
  <si>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</si>
  <si>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</si>
  <si>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</si>
  <si>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</si>
  <si>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</si>
  <si>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</si>
  <si>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</si>
  <si>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</si>
  <si>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</si>
  <si>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</si>
  <si>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</si>
  <si>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</si>
  <si>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</si>
  <si>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</si>
  <si>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</si>
  <si>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</si>
  <si>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</si>
  <si>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</si>
  <si>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</si>
  <si>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</si>
  <si>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</si>
  <si>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</si>
  <si>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</si>
  <si>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</si>
  <si>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</si>
  <si>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</si>
  <si>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</si>
  <si>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</si>
  <si>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</si>
  <si>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</si>
  <si>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</si>
  <si>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</si>
  <si>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</si>
  <si>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</si>
  <si>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</si>
  <si>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</si>
  <si>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</si>
  <si>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</si>
  <si>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</si>
  <si>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</si>
  <si>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</si>
  <si>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</si>
  <si>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</si>
  <si>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</si>
  <si>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</si>
  <si>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</si>
  <si>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</si>
  <si>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</si>
  <si>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</si>
  <si>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</si>
  <si>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</si>
  <si>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</si>
  <si>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</si>
  <si>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</si>
  <si>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</si>
  <si>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</si>
  <si>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</si>
  <si>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</si>
  <si>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</si>
  <si>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</si>
  <si>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</si>
  <si>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</si>
  <si>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</si>
  <si>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</si>
  <si>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</si>
  <si>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</si>
  <si>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</si>
  <si>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</si>
  <si>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</si>
  <si>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</si>
  <si>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</si>
  <si>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</si>
  <si>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</si>
  <si>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</si>
  <si>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</si>
  <si>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</si>
  <si>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</si>
  <si>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</si>
  <si>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</si>
  <si>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</si>
  <si>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</si>
  <si>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</si>
  <si>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</si>
  <si>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</si>
  <si>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</si>
  <si>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</si>
  <si>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</si>
  <si>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</si>
  <si>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</si>
  <si>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</si>
  <si>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</si>
  <si>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</si>
  <si>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</si>
  <si>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</si>
  <si>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</si>
  <si>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</si>
  <si>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NGI-MOJAVE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</si>
</sst>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onnections" Target="connection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FFB3B0E7-11B4-5164-88E2-9E1D70FF9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2DC950CC-B241-C53D-1723-BF1156E98CD6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7D02B045-78C9-6D80-8F21-08D7BC6490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7E0A5668-0856-1CDE-4706-54D9BDC52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67A756B5-7F26-551C-DA1A-2E9EE4E19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54B5FE94-E486-2C4D-8272-1B4414B81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zoomScale="50" zoomScaleNormal="50" workbookViewId="0">
      <selection activeCell="B10" sqref="B10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37187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Detail'!$D$2:$D$14194)/10000)+(SUMIF(Reference,CONCATENATE(Q$13,$I$17),'GRMS Detail'!$D$2:$D$14194)/10000)+(SUMIF(Reference,CONCATENATE(Q$13,$J$17),'GRMS Detail'!$D$2:$D$14194)/10000)</f>
        <v>29.679501330000015</v>
      </c>
      <c r="R17" s="136"/>
      <c r="S17" s="165">
        <f>(SUMIF(Reference,CONCATENATE(S$13,$H$17),'GRMS Detail'!$D$2:$D$14194)/10000)+(SUMIF(Reference,CONCATENATE(S$13,$I$17),'GRMS Detail'!$D$2:$D$14194)/10000)+(SUMIF(Reference,CONCATENATE(S$13,$J$17),'GRMS Detail'!$D$2:$D$14194)/10000)</f>
        <v>488.64981518999997</v>
      </c>
      <c r="T17" s="136"/>
      <c r="U17" s="165">
        <f>(SUMIF(Reference,CONCATENATE(U$13,$H$17),'GRMS Detail'!$D$2:$D$14194)/10000)+(SUMIF(Reference,CONCATENATE(U$13,$I$17),'GRMS Detail'!$D$2:$D$14194)/10000)+(SUMIF(Reference,CONCATENATE(U$13,$J$17),'GRMS Detail'!$D$2:$D$14194)/10000)</f>
        <v>1660.0396824399998</v>
      </c>
      <c r="V17" s="136"/>
      <c r="W17" s="165">
        <f>(SUMIF(Reference,CONCATENATE(W$13,$H$17),'GRMS Detail'!$D$2:$D$14194)/10000)+(SUMIF(Reference,CONCATENATE(W$13,$I$17),'GRMS Detail'!$D$2:$D$14194)/10000)+(SUMIF(Reference,CONCATENATE(W$13,$J$17),'GRMS Detail'!$D$2:$D$14194)/10000)</f>
        <v>-431.61362033000023</v>
      </c>
      <c r="X17" s="136"/>
      <c r="Y17" s="165">
        <f>(SUMIF(Reference,CONCATENATE(Y$13,$H$17),'GRMS Detail'!$D$2:$D$14194)/10000)+(SUMIF(Reference,CONCATENATE(Y$13,$I$17),'GRMS Detail'!$D$2:$D$14194)/10000)+(SUMIF(Reference,CONCATENATE(Y$13,$J$17),'GRMS Detail'!$D$2:$D$14194)/10000)</f>
        <v>-208.49906317999998</v>
      </c>
      <c r="Z17" s="136"/>
      <c r="AA17" s="165">
        <f>(SUMIF(Reference,CONCATENATE(AA$13,$H$17),'GRMS Detail'!$D$2:$D$14194)/10000)+(SUMIF(Reference,CONCATENATE(AA$13,$I$17),'GRMS Detail'!$D$2:$D$14194)/10000)+(SUMIF(Reference,CONCATENATE(AA$13,$J$17),'GRMS Detail'!$D$2:$D$14194)/10000)</f>
        <v>773.28856540999982</v>
      </c>
      <c r="AB17" s="136"/>
      <c r="AC17" s="166">
        <f t="shared" ref="AC17:AC26" si="0">$S17+$U17+$W17+$Y17+$AA17</f>
        <v>2281.8653795299992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Detail'!$D$2:$D$14194)/10000)+(SUMIF(Reference,CONCATENATE(Q$13,$I$18),'GRMS Detail'!$D$2:$D$14194)/10000)</f>
        <v>-137.86642840999997</v>
      </c>
      <c r="R18" s="136"/>
      <c r="S18" s="165">
        <f>(SUMIF(Reference,CONCATENATE(S$13,$H$18),'GRMS Detail'!$D$2:$D$14194)/10000)+(SUMIF(Reference,CONCATENATE(S$13,$I$18),'GRMS Detail'!$D$2:$D$14194)/10000)</f>
        <v>-2236.8230923300002</v>
      </c>
      <c r="T18" s="136"/>
      <c r="U18" s="165">
        <f>(SUMIF(Reference,CONCATENATE(U$13,$H$18),'GRMS Detail'!$D$2:$D$14194)/10000)+(SUMIF(Reference,CONCATENATE(U$13,$I$18),'GRMS Detail'!$D$2:$D$14194)/10000)</f>
        <v>-7494.2794846699971</v>
      </c>
      <c r="V18" s="136"/>
      <c r="W18" s="165">
        <f>(SUMIF(Reference,CONCATENATE(W$13,$H$18),'GRMS Detail'!$D$2:$D$14194)/10000)+(SUMIF(Reference,CONCATENATE(W$13,$I$18),'GRMS Detail'!$D$2:$D$14194)/10000)</f>
        <v>-2539.8524863899997</v>
      </c>
      <c r="X18" s="136"/>
      <c r="Y18" s="165">
        <f>(SUMIF(Reference,CONCATENATE(Y$13,$H$18),'GRMS Detail'!$D$2:$D$14194)/10000)+(SUMIF(Reference,CONCATENATE(Y$13,$I$18),'GRMS Detail'!$D$2:$D$14194)/10000)</f>
        <v>-297.70661252999997</v>
      </c>
      <c r="Z18" s="136"/>
      <c r="AA18" s="165">
        <f>(SUMIF(Reference,CONCATENATE(AA$13,$H$18),'GRMS Detail'!$D$2:$D$14194)/10000)+(SUMIF(Reference,CONCATENATE(AA$13,$I$18),'GRMS Detail'!$D$2:$D$14194)/10000)</f>
        <v>-369.46045133000007</v>
      </c>
      <c r="AB18" s="136"/>
      <c r="AC18" s="166">
        <f t="shared" si="0"/>
        <v>-12938.122127249999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Detail'!$D$2:$D$14194)/10000)+(SUMIF(Reference,CONCATENATE(Q$13,$I$19),'GRMS Detail'!$D$2:$D$14194)/10000)+(SUMIF(Reference,CONCATENATE(Q$13,$G$19),'GRMS Detail'!$D$2:$D$14194)/10000)</f>
        <v>-94.290921760000003</v>
      </c>
      <c r="R19" s="136"/>
      <c r="S19" s="165">
        <f>(SUMIF(Reference,CONCATENATE(S$13,$H$19),'GRMS Detail'!$D$2:$D$14194)/10000)+(SUMIF(Reference,CONCATENATE(S$13,$I$19),'GRMS Detail'!$D$2:$D$14194)/10000)+(SUMIF(Reference,CONCATENATE(S$13,$G$19),'GRMS Detail'!$D$2:$D$14194)/10000)</f>
        <v>937.04781324999988</v>
      </c>
      <c r="T19" s="136"/>
      <c r="U19" s="165">
        <f>(SUMIF(Reference,CONCATENATE(U$13,$H$19),'GRMS Detail'!$D$2:$D$14194)/10000)+(SUMIF(Reference,CONCATENATE(U$13,$I$19),'GRMS Detail'!$D$2:$D$14194)/10000)+(SUMIF(Reference,CONCATENATE(U$13,$G$19),'GRMS Detail'!$D$2:$D$14194)/10000)</f>
        <v>1469.9588268271666</v>
      </c>
      <c r="V19" s="136"/>
      <c r="W19" s="165">
        <f>(SUMIF(Reference,CONCATENATE(W$13,$H$19),'GRMS Detail'!$D$2:$D$14194)/10000)+(SUMIF(Reference,CONCATENATE(W$13,$I$19),'GRMS Detail'!$D$2:$D$14194)/10000)+(SUMIF(Reference,CONCATENATE(W$13,$G$19),'GRMS Detail'!$D$2:$D$14194)/10000)</f>
        <v>-819.61607091371286</v>
      </c>
      <c r="X19" s="136"/>
      <c r="Y19" s="165">
        <f>(SUMIF(Reference,CONCATENATE(Y$13,$H$19),'GRMS Detail'!$D$2:$D$14194)/10000)+(SUMIF(Reference,CONCATENATE(Y$13,$I$19),'GRMS Detail'!$D$2:$D$14194)/10000)+(SUMIF(Reference,CONCATENATE(Y$13,$G$19),'GRMS Detail'!$D$2:$D$14194)/10000)</f>
        <v>-338.89597631999999</v>
      </c>
      <c r="Z19" s="136"/>
      <c r="AA19" s="165">
        <f>(SUMIF(Reference,CONCATENATE(AA$13,$H$19),'GRMS Detail'!$D$2:$D$14194)/10000)+(SUMIF(Reference,CONCATENATE(AA$13,$I$19),'GRMS Detail'!$D$2:$D$14194)/10000)+(SUMIF(Reference,CONCATENATE(AA$13,$G$19),'GRMS Detail'!$D$2:$D$14194)/10000)</f>
        <v>-537.75475641000003</v>
      </c>
      <c r="AB19" s="136"/>
      <c r="AC19" s="166">
        <f t="shared" si="0"/>
        <v>710.73983643345355</v>
      </c>
      <c r="AD19" s="136"/>
      <c r="AE19" s="144"/>
      <c r="AM19" s="214"/>
    </row>
    <row r="20" spans="1:51" s="172" customFormat="1" ht="27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Detail'!$D$2:$D$14194)/10000)</f>
        <v>-14.964489749999998</v>
      </c>
      <c r="R20" s="136"/>
      <c r="S20" s="165">
        <f>(SUMIF(Reference,CONCATENATE(S$13,$H$20),'GRMS Detail'!$D$2:$D$14194)/10000)</f>
        <v>286.71957531999999</v>
      </c>
      <c r="T20" s="136"/>
      <c r="U20" s="165">
        <f>(SUMIF(Reference,CONCATENATE(U$13,$H$20),'GRMS Detail'!$D$2:$D$14194)/10000)</f>
        <v>1759.5220814499996</v>
      </c>
      <c r="V20" s="136"/>
      <c r="W20" s="165">
        <f>(SUMIF(Reference,CONCATENATE(W$13,$H$20),'GRMS Detail'!$D$2:$D$14194)/10000)</f>
        <v>0</v>
      </c>
      <c r="X20" s="136"/>
      <c r="Y20" s="165">
        <f>(SUMIF(Reference,CONCATENATE(Y$13,$H$20),'GRMS Detail'!$D$2:$D$14194)/10000)</f>
        <v>0</v>
      </c>
      <c r="Z20" s="136"/>
      <c r="AA20" s="165">
        <f>(SUMIF(Reference,CONCATENATE(AA$13,$H$20),'GRMS Detail'!$D$2:$D$14194)/10000)</f>
        <v>0</v>
      </c>
      <c r="AB20" s="136"/>
      <c r="AC20" s="166">
        <f t="shared" si="0"/>
        <v>2046.2416567699997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Detail'!$D$2:$D$14194)/10000)+(SUMIF(Reference,CONCATENATE(Q$13,$I$21),'GRMS Detail'!$D$2:$D$14194)/10000)+(SUMIF(Reference,CONCATENATE(Q$13,$J$21),'GRMS Detail'!$D$2:$D$14194)/10000)+(SUMIF(Reference,CONCATENATE(Q$13,$M$21),'GRMS Detail'!$D$2:$D$14194)/10000)+(SUMIF(Reference,CONCATENATE(Q$13,$K$21),'GRMS Detail'!$D$2:$D$14194)/10000)+(SUMIF(Reference,CONCATENATE(Q$13,$L$21),'GRMS Detail'!$D$2:$D$14194)/10000)+(SUMIF(Reference,CONCATENATE(Q$13,$E$21),'GRMS Detail'!$D$2:$D$14194)/10000)</f>
        <v>-140.15814932999999</v>
      </c>
      <c r="R21" s="136"/>
      <c r="S21" s="165">
        <f>(SUMIF(Reference,CONCATENATE(S$13,$H$21),'GRMS Detail'!$D$2:$D$14194)/10000)+(SUMIF(Reference,CONCATENATE(S$13,$I$21),'GRMS Detail'!$D$2:$D$14194)/10000)+(SUMIF(Reference,CONCATENATE(S$13,$J$21),'GRMS Detail'!$D$2:$D$14194)/10000)+(SUMIF(Reference,CONCATENATE(S$13,$M$21),'GRMS Detail'!$D$2:$D$14194)/10000)+(SUMIF(Reference,CONCATENATE(S$13,$K$21),'GRMS Detail'!$D$2:$D$14194)/10000)+(SUMIF(Reference,CONCATENATE(S$13,$L$21),'GRMS Detail'!$D$2:$D$14194)/10000)+(SUMIF(Reference,CONCATENATE(S$13,$E$21),'GRMS Detail'!$D$2:$D$14194)/10000)</f>
        <v>-1032.1459583199999</v>
      </c>
      <c r="T21" s="136"/>
      <c r="U21" s="165">
        <f>(SUMIF(Reference,CONCATENATE(U$13,$H$21),'GRMS Detail'!$D$2:$D$14194)/10000)+(SUMIF(Reference,CONCATENATE(U$13,$I$21),'GRMS Detail'!$D$2:$D$14194)/10000)+(SUMIF(Reference,CONCATENATE(U$13,$J$21),'GRMS Detail'!$D$2:$D$14194)/10000)+(SUMIF(Reference,CONCATENATE(U$13,$M$21),'GRMS Detail'!$D$2:$D$14194)/10000)+(SUMIF(Reference,CONCATENATE(U$13,$K$21),'GRMS Detail'!$D$2:$D$14194)/10000)+(SUMIF(Reference,CONCATENATE(U$13,$L$21),'GRMS Detail'!$D$2:$D$14194)/10000)+(SUMIF(Reference,CONCATENATE(U$13,$E$21),'GRMS Detail'!$D$2:$D$14194)/10000)</f>
        <v>-6557.5494709300001</v>
      </c>
      <c r="V21" s="136"/>
      <c r="W21" s="165">
        <f>(SUMIF(Reference,CONCATENATE(W$13,$H$21),'GRMS Detail'!$D$2:$D$14194)/10000)+(SUMIF(Reference,CONCATENATE(W$13,$I$21),'GRMS Detail'!$D$2:$D$14194)/10000)+(SUMIF(Reference,CONCATENATE(W$13,$J$21),'GRMS Detail'!$D$2:$D$14194)/10000)+(SUMIF(Reference,CONCATENATE(W$13,$M$21),'GRMS Detail'!$D$2:$D$14194)/10000)+(SUMIF(Reference,CONCATENATE(W$13,$K$21),'GRMS Detail'!$D$2:$D$14194)/10000)+(SUMIF(Reference,CONCATENATE(W$13,$L$21),'GRMS Detail'!$D$2:$D$14194)/10000)+(SUMIF(Reference,CONCATENATE(W$13,$E$21),'GRMS Detail'!$D$2:$D$14194)/10000)</f>
        <v>-353.51666697999985</v>
      </c>
      <c r="X21" s="136"/>
      <c r="Y21" s="165">
        <f>(SUMIF(Reference,CONCATENATE(Y$13,$H$21),'GRMS Detail'!$D$2:$D$14194)/10000)+(SUMIF(Reference,CONCATENATE(Y$13,$I$21),'GRMS Detail'!$D$2:$D$14194)/10000)+(SUMIF(Reference,CONCATENATE(Y$13,$J$21),'GRMS Detail'!$D$2:$D$14194)/10000)+(SUMIF(Reference,CONCATENATE(Y$13,$M$21),'GRMS Detail'!$D$2:$D$14194)/10000)+(SUMIF(Reference,CONCATENATE(Y$13,$K$21),'GRMS Detail'!$D$2:$D$14194)/10000)+(SUMIF(Reference,CONCATENATE(Y$13,$L$21),'GRMS Detail'!$D$2:$D$14194)/10000)+(SUMIF(Reference,CONCATENATE(Y$13,$E$21),'GRMS Detail'!$D$2:$D$14194)/10000)</f>
        <v>1127.7674663299999</v>
      </c>
      <c r="Z21" s="136"/>
      <c r="AA21" s="165">
        <f>(SUMIF(Reference,CONCATENATE(AA$13,$H$21),'GRMS Detail'!$D$2:$D$14194)/10000)+(SUMIF(Reference,CONCATENATE(AA$13,$I$21),'GRMS Detail'!$D$2:$D$14194)/10000)+(SUMIF(Reference,CONCATENATE(AA$13,$J$21),'GRMS Detail'!$D$2:$D$14194)/10000)+(SUMIF(Reference,CONCATENATE(AA$13,$M$21),'GRMS Detail'!$D$2:$D$14194)/10000)+(SUMIF(Reference,CONCATENATE(AA$13,$K$21),'GRMS Detail'!$D$2:$D$14194)/10000)+(SUMIF(Reference,CONCATENATE(AA$13,$L$21),'GRMS Detail'!$D$2:$D$14194)/10000)+(SUMIF(Reference,CONCATENATE(AA$13,$E$21),'GRMS Detail'!$D$2:$D$14194)/10000)</f>
        <v>506.56796213000166</v>
      </c>
      <c r="AB21" s="136"/>
      <c r="AC21" s="166">
        <f t="shared" si="0"/>
        <v>-6308.8766677699978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Detail'!$D$2:$D$14194)/10000)+(SUMIF(Reference,CONCATENATE(Q$13,$D$22),'GRMS Detail'!$D$2:$D$14194)/10000)+(SUMIF(Reference,CONCATENATE(Q$13,$E$22),'GRMS Detail'!$D$2:$D$14194)/10000)+(SUMIF(Reference,CONCATENATE(Q$13,$F$22),'GRMS Detail'!$D$2:$D$14194)/10000)+(SUMIF(Reference,CONCATENATE(Q$13,$G$22),'GRMS Detail'!$D$2:$D$14194)/10000)+(SUMIF(Reference,CONCATENATE(Q$13,$H$22),'GRMS Detail'!$D$2:$D$14194)/10000)+(SUMIF(Reference,CONCATENATE(Q$13,$I$22),'GRMS Detail'!$D$2:$D$14194)/10000)+(SUMIF(Reference,CONCATENATE(Q$13,$J$22),'GRMS Detail'!$D$2:$D$14194)/10000)+(SUMIF(Reference,CONCATENATE(Q$13,$L$22),'GRMS Detail'!$D$2:$D$14194)/10000)</f>
        <v>-127.63425703000001</v>
      </c>
      <c r="R22" s="136"/>
      <c r="S22" s="165">
        <f>(SUMIF(Reference,CONCATENATE(S$13,$C$22),'GRMS Detail'!$D$2:$D$14194)/10000)+(SUMIF(Reference,CONCATENATE(S$13,$D$22),'GRMS Detail'!$D$2:$D$14194)/10000)+(SUMIF(Reference,CONCATENATE(S$13,$E$22),'GRMS Detail'!$D$2:$D$14194)/10000)+(SUMIF(Reference,CONCATENATE(S$13,$F$22),'GRMS Detail'!$D$2:$D$14194)/10000)+(SUMIF(Reference,CONCATENATE(S$13,$G$22),'GRMS Detail'!$D$2:$D$14194)/10000)+(SUMIF(Reference,CONCATENATE(S$13,$H$22),'GRMS Detail'!$D$2:$D$14194)/10000)+(SUMIF(Reference,CONCATENATE(S$13,$I$22),'GRMS Detail'!$D$2:$D$14194)/10000)+(SUMIF(Reference,CONCATENATE(S$13,$J$22),'GRMS Detail'!$D$2:$D$14194)/10000)+(SUMIF(Reference,CONCATENATE(S$13,$L$22),'GRMS Detail'!$D$2:$D$14194)/10000)</f>
        <v>-22.109764389999995</v>
      </c>
      <c r="T22" s="136"/>
      <c r="U22" s="165">
        <f>(SUMIF(Reference,CONCATENATE(U$13,$C$22),'GRMS Detail'!$D$2:$D$14194)/10000)+(SUMIF(Reference,CONCATENATE(U$13,$D$22),'GRMS Detail'!$D$2:$D$14194)/10000)+(SUMIF(Reference,CONCATENATE(U$13,$E$22),'GRMS Detail'!$D$2:$D$14194)/10000)+(SUMIF(Reference,CONCATENATE(U$13,$F$22),'GRMS Detail'!$D$2:$D$14194)/10000)+(SUMIF(Reference,CONCATENATE(U$13,$G$22),'GRMS Detail'!$D$2:$D$14194)/10000)+(SUMIF(Reference,CONCATENATE(U$13,$H$22),'GRMS Detail'!$D$2:$D$14194)/10000)+(SUMIF(Reference,CONCATENATE(U$13,$I$22),'GRMS Detail'!$D$2:$D$14194)/10000)+(SUMIF(Reference,CONCATENATE(U$13,$J$22),'GRMS Detail'!$D$2:$D$14194)/10000)+(SUMIF(Reference,CONCATENATE(U$13,$L$22),'GRMS Detail'!$D$2:$D$14194)/10000)</f>
        <v>158.72067681999997</v>
      </c>
      <c r="V22" s="136"/>
      <c r="W22" s="165">
        <f>(SUMIF(Reference,CONCATENATE(W$13,$C$22),'GRMS Detail'!$D$2:$D$14194)/10000)+(SUMIF(Reference,CONCATENATE(W$13,$D$22),'GRMS Detail'!$D$2:$D$14194)/10000)+(SUMIF(Reference,CONCATENATE(W$13,$E$22),'GRMS Detail'!$D$2:$D$14194)/10000)+(SUMIF(Reference,CONCATENATE(W$13,$F$22),'GRMS Detail'!$D$2:$D$14194)/10000)+(SUMIF(Reference,CONCATENATE(W$13,$G$22),'GRMS Detail'!$D$2:$D$14194)/10000)+(SUMIF(Reference,CONCATENATE(W$13,$H$22),'GRMS Detail'!$D$2:$D$14194)/10000)+(SUMIF(Reference,CONCATENATE(W$13,$I$22),'GRMS Detail'!$D$2:$D$14194)/10000)+(SUMIF(Reference,CONCATENATE(W$13,$J$22),'GRMS Detail'!$D$2:$D$14194)/10000)+(SUMIF(Reference,CONCATENATE(W$13,$L$22),'GRMS Detail'!$D$2:$D$14194)/10000)</f>
        <v>-3526.0718282400007</v>
      </c>
      <c r="X22" s="136"/>
      <c r="Y22" s="165">
        <f>(SUMIF(Reference,CONCATENATE(Y$13,$C$22),'GRMS Detail'!$D$2:$D$14194)/10000)+(SUMIF(Reference,CONCATENATE(Y$13,$D$22),'GRMS Detail'!$D$2:$D$14194)/10000)+(SUMIF(Reference,CONCATENATE(Y$13,$E$22),'GRMS Detail'!$D$2:$D$14194)/10000)+(SUMIF(Reference,CONCATENATE(Y$13,$F$22),'GRMS Detail'!$D$2:$D$14194)/10000)+(SUMIF(Reference,CONCATENATE(Y$13,$G$22),'GRMS Detail'!$D$2:$D$14194)/10000)+(SUMIF(Reference,CONCATENATE(Y$13,$H$22),'GRMS Detail'!$D$2:$D$14194)/10000)+(SUMIF(Reference,CONCATENATE(Y$13,$I$22),'GRMS Detail'!$D$2:$D$14194)/10000)+(SUMIF(Reference,CONCATENATE(Y$13,$J$22),'GRMS Detail'!$D$2:$D$14194)/10000)+(SUMIF(Reference,CONCATENATE(Y$13,$L$22),'GRMS Detail'!$D$2:$D$14194)/10000)</f>
        <v>650.15237716000001</v>
      </c>
      <c r="Z22" s="136"/>
      <c r="AA22" s="165">
        <f>(SUMIF(Reference,CONCATENATE(AA$13,$C$22),'GRMS Detail'!$D$2:$D$14194)/10000)+(SUMIF(Reference,CONCATENATE(AA$13,$D$22),'GRMS Detail'!$D$2:$D$14194)/10000)+(SUMIF(Reference,CONCATENATE(AA$13,$E$22),'GRMS Detail'!$D$2:$D$14194)/10000)+(SUMIF(Reference,CONCATENATE(AA$13,$F$22),'GRMS Detail'!$D$2:$D$14194)/10000)+(SUMIF(Reference,CONCATENATE(AA$13,$G$22),'GRMS Detail'!$D$2:$D$14194)/10000)+(SUMIF(Reference,CONCATENATE(AA$13,$H$22),'GRMS Detail'!$D$2:$D$14194)/10000)+(SUMIF(Reference,CONCATENATE(AA$13,$I$22),'GRMS Detail'!$D$2:$D$14194)/10000)+(SUMIF(Reference,CONCATENATE(AA$13,$J$22),'GRMS Detail'!$D$2:$D$14194)/10000)+(SUMIF(Reference,CONCATENATE(AA$13,$L$22),'GRMS Detail'!$D$2:$D$14194)/10000)</f>
        <v>641.66752441999961</v>
      </c>
      <c r="AB22" s="136"/>
      <c r="AC22" s="166">
        <f t="shared" si="0"/>
        <v>-2097.641014230001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Detail'!$D$2:$D$14194)/10000)+(SUMIF(Reference,CONCATENATE(Q$13,$I$23),'GRMS Detail'!$D$2:$D$14194)/10000)+(SUMIF(Reference,CONCATENATE(Q$13,$J$23),'GRMS Detail'!$D$2:$D$14194)/10000)</f>
        <v>292.81095971000002</v>
      </c>
      <c r="R23" s="136"/>
      <c r="S23" s="165">
        <f>(SUMIF(Reference,CONCATENATE(S$13,$H$23),'GRMS Detail'!$D$2:$D$14194)/10000)+(SUMIF(Reference,CONCATENATE(S$13,$I$23),'GRMS Detail'!$D$2:$D$14194)/10000)+(SUMIF(Reference,CONCATENATE(S$13,$J$23),'GRMS Detail'!$D$2:$D$14194)/10000)</f>
        <v>645.18930652999995</v>
      </c>
      <c r="T23" s="136"/>
      <c r="U23" s="165">
        <f>(SUMIF(Reference,CONCATENATE(U$13,$H$23),'GRMS Detail'!$D$2:$D$14194)/10000)+(SUMIF(Reference,CONCATENATE(U$13,$I$23),'GRMS Detail'!$D$2:$D$14194)/10000)+(SUMIF(Reference,CONCATENATE(U$13,$J$23),'GRMS Detail'!$D$2:$D$14194)/10000)</f>
        <v>2549.2160275599999</v>
      </c>
      <c r="V23" s="136"/>
      <c r="W23" s="165">
        <f>(SUMIF(Reference,CONCATENATE(W$13,$H$23),'GRMS Detail'!$D$2:$D$14194)/10000)+(SUMIF(Reference,CONCATENATE(W$13,$I$23),'GRMS Detail'!$D$2:$D$14194)/10000)+(SUMIF(Reference,CONCATENATE(W$13,$J$23),'GRMS Detail'!$D$2:$D$14194)/10000)</f>
        <v>-212.34675000999999</v>
      </c>
      <c r="X23" s="136"/>
      <c r="Y23" s="165">
        <f>(SUMIF(Reference,CONCATENATE(Y$13,$H$23),'GRMS Detail'!$D$2:$D$14194)/10000)+(SUMIF(Reference,CONCATENATE(Y$13,$I$23),'GRMS Detail'!$D$2:$D$14194)/10000)+(SUMIF(Reference,CONCATENATE(Y$13,$J$23),'GRMS Detail'!$D$2:$D$14194)/10000)</f>
        <v>-41.917487429999994</v>
      </c>
      <c r="Z23" s="136"/>
      <c r="AA23" s="165">
        <f>(SUMIF(Reference,CONCATENATE(AA$13,$H$23),'GRMS Detail'!$D$2:$D$14194)/10000)+(SUMIF(Reference,CONCATENATE(AA$13,$I$23),'GRMS Detail'!$D$2:$D$14194)/10000)+(SUMIF(Reference,CONCATENATE(AA$13,$J$23),'GRMS Detail'!$D$2:$D$14194)/10000)</f>
        <v>-221.96984384999988</v>
      </c>
      <c r="AB23" s="136"/>
      <c r="AC23" s="166">
        <f>$S23+$U23+$W23+$Y23+$AA23</f>
        <v>2718.1712527999998</v>
      </c>
      <c r="AD23" s="136"/>
      <c r="AE23" s="144"/>
    </row>
    <row r="24" spans="1:51" ht="27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Detail'!$D$2:$D$14194)/10000)+(SUMIF(Reference,CONCATENATE(Q$13,$E$24),'GRMS Detail'!$D$2:$D$14194)/10000)+(SUMIF(Reference,CONCATENATE(Q$13,$F$24),'GRMS Detail'!$D$2:$D$14194)/10000)+(SUMIF(Reference,CONCATENATE(Q$13,$H$24),'GRMS Detail'!$D$2:$D$14194)/10000)+(SUMIF(Reference,CONCATENATE(Q$13,$J$24),'GRMS Detail'!$D$2:$D$14194)/10000)</f>
        <v>392.70865417000005</v>
      </c>
      <c r="R24" s="136"/>
      <c r="S24" s="165">
        <f>(SUMIF(Reference,CONCATENATE(S$13,$D$24),'GRMS Detail'!$D$2:$D$14194)/10000)+(SUMIF(Reference,CONCATENATE(S$13,$E$24),'GRMS Detail'!$D$2:$D$14194)/10000)+(SUMIF(Reference,CONCATENATE(S$13,$F$24),'GRMS Detail'!$D$2:$D$14194)/10000)+(SUMIF(Reference,CONCATENATE(S$13,$H$24),'GRMS Detail'!$D$2:$D$14194)/10000)+(SUMIF(Reference,CONCATENATE(S$13,$J$24),'GRMS Detail'!$D$2:$D$14194)/10000)</f>
        <v>1669.5940054099999</v>
      </c>
      <c r="T24" s="136"/>
      <c r="U24" s="165">
        <f>(SUMIF(Reference,CONCATENATE(U$13,$D$24),'GRMS Detail'!$D$2:$D$14194)/10000)+(SUMIF(Reference,CONCATENATE(U$13,$E$24),'GRMS Detail'!$D$2:$D$14194)/10000)+(SUMIF(Reference,CONCATENATE(U$13,$F$24),'GRMS Detail'!$D$2:$D$14194)/10000)+(SUMIF(Reference,CONCATENATE(U$13,$H$24),'GRMS Detail'!$D$2:$D$14194)/10000)+(SUMIF(Reference,CONCATENATE(U$13,$J$24),'GRMS Detail'!$D$2:$D$14194)/10000)</f>
        <v>2191.5976171200005</v>
      </c>
      <c r="V24" s="136"/>
      <c r="W24" s="165">
        <f>(SUMIF(Reference,CONCATENATE(W$13,$D$24),'GRMS Detail'!$D$2:$D$14194)/10000)+(SUMIF(Reference,CONCATENATE(W$13,$E$24),'GRMS Detail'!$D$2:$D$14194)/10000)+(SUMIF(Reference,CONCATENATE(W$13,$F$24),'GRMS Detail'!$D$2:$D$14194)/10000)+(SUMIF(Reference,CONCATENATE(W$13,$H$24),'GRMS Detail'!$D$2:$D$14194)/10000)+(SUMIF(Reference,CONCATENATE(W$13,$J$24),'GRMS Detail'!$D$2:$D$14194)/10000)</f>
        <v>3678.0225602900014</v>
      </c>
      <c r="X24" s="136"/>
      <c r="Y24" s="165">
        <f>(SUMIF(Reference,CONCATENATE(Y$13,$D$24),'GRMS Detail'!$D$2:$D$14194)/10000)+(SUMIF(Reference,CONCATENATE(Y$13,$E$24),'GRMS Detail'!$D$2:$D$14194)/10000)+(SUMIF(Reference,CONCATENATE(Y$13,$F$24),'GRMS Detail'!$D$2:$D$14194)/10000)+(SUMIF(Reference,CONCATENATE(Y$13,$H$24),'GRMS Detail'!$D$2:$D$14194)/10000)+(SUMIF(Reference,CONCATENATE(Y$13,$J$24),'GRMS Detail'!$D$2:$D$14194)/10000)</f>
        <v>328.63729084000005</v>
      </c>
      <c r="Z24" s="136"/>
      <c r="AA24" s="165">
        <f>(SUMIF(Reference,CONCATENATE(AA$13,$D$24),'GRMS Detail'!$D$2:$D$14194)/10000)+(SUMIF(Reference,CONCATENATE(AA$13,$E$24),'GRMS Detail'!$D$2:$D$14194)/10000)+(SUMIF(Reference,CONCATENATE(AA$13,$F$24),'GRMS Detail'!$D$2:$D$14194)/10000)+(SUMIF(Reference,CONCATENATE(AA$13,$H$24),'GRMS Detail'!$D$2:$D$14194)/10000)+(SUMIF(Reference,CONCATENATE(AA$13,$J$24),'GRMS Detail'!$D$2:$D$14194)/10000)</f>
        <v>-368.6674277800002</v>
      </c>
      <c r="AB24" s="136"/>
      <c r="AC24" s="166">
        <f t="shared" si="0"/>
        <v>7499.1840458800016</v>
      </c>
      <c r="AD24" s="136"/>
      <c r="AE24" s="144"/>
    </row>
    <row r="25" spans="1:51" ht="27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Detail'!$D$2:$D$14194)/10000)</f>
        <v>0</v>
      </c>
      <c r="R25" s="136"/>
      <c r="S25" s="165">
        <f>(SUMIF(Reference,CONCATENATE(S$13,$H$25),'GRMS Detail'!$D$2:$D$14194)/10000)</f>
        <v>21.540461260000001</v>
      </c>
      <c r="T25" s="136"/>
      <c r="U25" s="165">
        <f>(SUMIF(Reference,CONCATENATE(U$13,$H$25),'GRMS Detail'!$D$2:$D$14194)/10000)</f>
        <v>82.753714939999995</v>
      </c>
      <c r="V25" s="136"/>
      <c r="W25" s="165">
        <f>(SUMIF(Reference,CONCATENATE(W$13,$H$25),'GRMS Detail'!$D$2:$D$14194)/10000)</f>
        <v>39.555852000000002</v>
      </c>
      <c r="X25" s="136"/>
      <c r="Y25" s="165">
        <f>(SUMIF(Reference,CONCATENATE(Y$13,$H$25),'GRMS Detail'!$D$2:$D$14194)/10000)</f>
        <v>0</v>
      </c>
      <c r="Z25" s="136"/>
      <c r="AA25" s="165">
        <f>(SUMIF(Reference,CONCATENATE(AA$13,$H$25),'GRMS Detail'!$D$2:$D$14194)/10000)</f>
        <v>0</v>
      </c>
      <c r="AB25" s="136"/>
      <c r="AC25" s="166">
        <f t="shared" si="0"/>
        <v>143.8500282</v>
      </c>
      <c r="AD25" s="136"/>
      <c r="AE25" s="144"/>
    </row>
    <row r="26" spans="1:51" ht="27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Detail'!$D$2:$D$14194)/10000)+(SUMIF(Reference,CONCATENATE(Q$13,$G$26),'GRMS Detail'!$D$2:$D$14194)/10000)+(SUMIF(Reference,CONCATENATE(Q$13,$H$26),'GRMS Detail'!$D$2:$D$14194)/10000)+(SUMIF(Reference,CONCATENATE(Q$13,$I$26),'GRMS Detail'!$D$2:$D$14194)/10000)</f>
        <v>36.416385179999999</v>
      </c>
      <c r="R26" s="136"/>
      <c r="S26" s="165">
        <f>(SUMIF(Reference,CONCATENATE(S$13,$F$26),'GRMS Detail'!$D$2:$D$14194)/10000)+(SUMIF(Reference,CONCATENATE(S$13,$G$26),'GRMS Detail'!$D$2:$D$14194)/10000)+(SUMIF(Reference,CONCATENATE(S$13,$H$26),'GRMS Detail'!$D$2:$D$14194)/10000)+(SUMIF(Reference,CONCATENATE(S$13,$I$26),'GRMS Detail'!$D$2:$D$14194)/10000)</f>
        <v>-0.47138249999999826</v>
      </c>
      <c r="T26" s="136"/>
      <c r="U26" s="165">
        <f>(SUMIF(Reference,CONCATENATE(U$13,$F$26),'GRMS Detail'!$D$2:$D$14194)/10000)+(SUMIF(Reference,CONCATENATE(U$13,$G$26),'GRMS Detail'!$D$2:$D$14194)/10000)+(SUMIF(Reference,CONCATENATE(U$13,$H$26),'GRMS Detail'!$D$2:$D$14194)/10000)+(SUMIF(Reference,CONCATENATE(U$13,$I$26),'GRMS Detail'!$D$2:$D$14194)/10000)</f>
        <v>356.17377417999995</v>
      </c>
      <c r="V26" s="136"/>
      <c r="W26" s="165">
        <f>(SUMIF(Reference,CONCATENATE(W$13,$F$26),'GRMS Detail'!$D$2:$D$14194)/10000)+(SUMIF(Reference,CONCATENATE(W$13,$G$26),'GRMS Detail'!$D$2:$D$14194)/10000)+(SUMIF(Reference,CONCATENATE(W$13,$H$26),'GRMS Detail'!$D$2:$D$14194)/10000)+(SUMIF(Reference,CONCATENATE(W$13,$I$26),'GRMS Detail'!$D$2:$D$14194)/10000)</f>
        <v>-20.809618229999998</v>
      </c>
      <c r="X26" s="136"/>
      <c r="Y26" s="165">
        <f>(SUMIF(Reference,CONCATENATE(Y$13,$F$26),'GRMS Detail'!$D$2:$D$14194)/10000)+(SUMIF(Reference,CONCATENATE(Y$13,$G$26),'GRMS Detail'!$D$2:$D$14194)/10000)+(SUMIF(Reference,CONCATENATE(Y$13,$H$26),'GRMS Detail'!$D$2:$D$14194)/10000)+(SUMIF(Reference,CONCATENATE(Y$13,$I$26),'GRMS Detail'!$D$2:$D$14194)/10000)</f>
        <v>7.3174688000000012</v>
      </c>
      <c r="Z26" s="136"/>
      <c r="AA26" s="165">
        <f>(SUMIF(Reference,CONCATENATE(AA$13,$F$26),'GRMS Detail'!$D$2:$D$14194)/10000)+(SUMIF(Reference,CONCATENATE(AA$13,$G$26),'GRMS Detail'!$D$2:$D$14194)/10000)+(SUMIF(Reference,CONCATENATE(AA$13,$H$26),'GRMS Detail'!$D$2:$D$14194)/10000)+(SUMIF(Reference,CONCATENATE(AA$13,$I$26),'GRMS Detail'!$D$2:$D$14194)/10000)</f>
        <v>60.137386209999988</v>
      </c>
      <c r="AB26" s="136"/>
      <c r="AC26" s="166">
        <f t="shared" si="0"/>
        <v>402.34762845999995</v>
      </c>
      <c r="AD26" s="136"/>
      <c r="AE26" s="144"/>
    </row>
    <row r="27" spans="1:51" ht="27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Detail'!$D$2:$D$14194)/10000)+(SUMIF(Reference,CONCATENATE(Q$13,$I$27),'GRMS Detail'!$D$2:$D$14194)/10000)</f>
        <v>0</v>
      </c>
      <c r="R27" s="136"/>
      <c r="S27" s="165">
        <f>(SUMIF(Reference,CONCATENATE(S$13,$H$27),'GRMS Detail'!$D$2:$D$14194)/10000)+(SUMIF(Reference,CONCATENATE(S$13,$I$27),'GRMS Detail'!$D$2:$D$14194)/10000)</f>
        <v>0</v>
      </c>
      <c r="T27" s="136"/>
      <c r="U27" s="165">
        <f>(SUMIF(Reference,CONCATENATE(U$13,$H$27),'GRMS Detail'!$D$2:$D$14194)/10000)+(SUMIF(Reference,CONCATENATE(U$13,$I$27),'GRMS Detail'!$D$2:$D$14194)/10000)</f>
        <v>0</v>
      </c>
      <c r="V27" s="136"/>
      <c r="W27" s="165">
        <f>(SUMIF(Reference,CONCATENATE(W$13,$H$27),'GRMS Detail'!$D$2:$D$14194)/10000)+(SUMIF(Reference,CONCATENATE(W$13,$I$27),'GRMS Detail'!$D$2:$D$14194)/10000)</f>
        <v>0</v>
      </c>
      <c r="X27" s="136"/>
      <c r="Y27" s="165">
        <f>(SUMIF(Reference,CONCATENATE(Y$13,$H$27),'GRMS Detail'!$D$2:$D$14194)/10000)+(SUMIF(Reference,CONCATENATE(Y$13,$I$27),'GRMS Detail'!$D$2:$D$14194)/10000)</f>
        <v>0</v>
      </c>
      <c r="Z27" s="136"/>
      <c r="AA27" s="165">
        <f>(SUMIF(Reference,CONCATENATE(AA$13,$H$27),'GRMS Detail'!$D$2:$D$14194)/10000)+(SUMIF(Reference,CONCATENATE(AA$13,$I$27),'GRMS Detail'!$D$2:$D$14194)/10000)</f>
        <v>0</v>
      </c>
      <c r="AB27" s="136"/>
      <c r="AC27" s="166"/>
      <c r="AD27" s="136"/>
      <c r="AE27" s="144"/>
    </row>
    <row r="28" spans="1:51" ht="28.5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236.70125411000006</v>
      </c>
      <c r="R28" s="183"/>
      <c r="S28" s="183">
        <f>SUM(S17:S27)</f>
        <v>757.19077941999967</v>
      </c>
      <c r="T28" s="183"/>
      <c r="U28" s="183">
        <f>SUM(U17:U27)</f>
        <v>-3823.8465542628337</v>
      </c>
      <c r="V28" s="183"/>
      <c r="W28" s="183">
        <f>SUM(W17:W27)</f>
        <v>-4186.2486288037117</v>
      </c>
      <c r="X28" s="183"/>
      <c r="Y28" s="183">
        <f>SUM(Y17:Y27)</f>
        <v>1226.8554636700001</v>
      </c>
      <c r="Z28" s="183"/>
      <c r="AA28" s="183">
        <f>SUM(AA17:AA27)</f>
        <v>483.80895880000094</v>
      </c>
      <c r="AB28" s="183"/>
      <c r="AC28" s="183">
        <f>SUM(AC17:AC27)</f>
        <v>-5542.2399811765426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Detail'!$D$2:$D$14194)/10000)+(SUMIF(Reference,CONCATENATE(Q$13,$I$30),'GRMS Detail'!$D$2:$D$14194)/10000)+(SUMIF(Reference,CONCATENATE(Q$13,$J$30),'GRMS Detail'!$D$2:$D$14194)/10000)</f>
        <v>0.70883686999999995</v>
      </c>
      <c r="R30" s="136"/>
      <c r="S30" s="165">
        <f>(SUMIF(Reference,CONCATENATE(S$13,$F$30),'GRMS Detail'!$D$2:$D$14194)/10000)</f>
        <v>130.41661981999999</v>
      </c>
      <c r="T30" s="136"/>
      <c r="U30" s="165">
        <f>(SUMIF(Reference,CONCATENATE(U$13,$F$30),'GRMS Detail'!$D$2:$D$14194)/10000)</f>
        <v>-727.08109152999998</v>
      </c>
      <c r="V30" s="136"/>
      <c r="W30" s="165">
        <f>(SUMIF(Reference,CONCATENATE(W$13,$F$30),'GRMS Detail'!$D$2:$D$14194)/10000)</f>
        <v>-977.01376430000016</v>
      </c>
      <c r="X30" s="136"/>
      <c r="Y30" s="165">
        <f>(SUMIF(Reference,CONCATENATE(Y$13,$F$30),'GRMS Detail'!$D$2:$D$14194)/10000)</f>
        <v>-109.76203193999999</v>
      </c>
      <c r="Z30" s="136"/>
      <c r="AA30" s="165">
        <f>(SUMIF(Reference,CONCATENATE(AA$13,$F$30),'GRMS Detail'!$D$2:$D$14194)/10000)</f>
        <v>0</v>
      </c>
      <c r="AB30" s="136"/>
      <c r="AC30" s="166">
        <f>$S30+$U30+$W30+$Y30+$AA30</f>
        <v>-1683.4402679500001</v>
      </c>
      <c r="AD30" s="136"/>
      <c r="AE30" s="172"/>
    </row>
    <row r="31" spans="1:51" ht="27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Detail'!$D$2:$D$14194)/10000)+(SUMIF(Reference,CONCATENATE(Q$13,$H$31),'GRMS Detail'!$D$2:$D$14194)/10000)+(SUMIF(Reference,CONCATENATE(Q$13,$I$31),'GRMS Detail'!$D$2:$D$14194)/10000)+(SUMIF(Reference,CONCATENATE(Q$13,$J$31),'GRMS Detail'!$D$2:$D$14194)/10000)+(SUMIF(Reference,CONCATENATE(Q$13,$K$31),'GRMS Detail'!$D$2:$D$14194)/10000)+(SUMIF(Reference,CONCATENATE(Q$13,$L$31),'GRMS Detail'!$D$2:$D$14194)/10000)</f>
        <v>28</v>
      </c>
      <c r="R31" s="136"/>
      <c r="S31" s="165">
        <f>(SUMIF(Reference,CONCATENATE(S$13,$F$31),'GRMS Detail'!$D$2:$D$14194)/10000)+(SUMIF(Reference,CONCATENATE(S$13,$H$31),'GRMS Detail'!$D$2:$D$14194)/10000)+(SUMIF(Reference,CONCATENATE(S$13,$I$31),'GRMS Detail'!$D$2:$D$14194)/10000)+(SUMIF(Reference,CONCATENATE(S$13,$J$31),'GRMS Detail'!$D$2:$D$14194)/10000)+(SUMIF(Reference,CONCATENATE(S$13,$K$31),'GRMS Detail'!$D$2:$D$14194)/10000)+(SUMIF(Reference,CONCATENATE(S$13,$L$31),'GRMS Detail'!$D$2:$D$14194)/10000)</f>
        <v>374.76040175000003</v>
      </c>
      <c r="T31" s="136"/>
      <c r="U31" s="165">
        <f>(SUMIF(Reference,CONCATENATE(U$13,$F$31),'GRMS Detail'!$D$2:$D$14194)/10000)+(SUMIF(Reference,CONCATENATE(U$13,$H$31),'GRMS Detail'!$D$2:$D$14194)/10000)+(SUMIF(Reference,CONCATENATE(U$13,$I$31),'GRMS Detail'!$D$2:$D$14194)/10000)+(SUMIF(Reference,CONCATENATE(U$13,$J$31),'GRMS Detail'!$D$2:$D$14194)/10000)+(SUMIF(Reference,CONCATENATE(U$13,$K$31),'GRMS Detail'!$D$2:$D$14194)/10000)+(SUMIF(Reference,CONCATENATE(U$13,$L$31),'GRMS Detail'!$D$2:$D$14194)/10000)</f>
        <v>1444.0639415799997</v>
      </c>
      <c r="V31" s="136"/>
      <c r="W31" s="165">
        <f>(SUMIF(Reference,CONCATENATE(W$13,$F$31),'GRMS Detail'!$D$2:$D$14194)/10000)+(SUMIF(Reference,CONCATENATE(W$13,$H$31),'GRMS Detail'!$D$2:$D$14194)/10000)+(SUMIF(Reference,CONCATENATE(W$13,$I$31),'GRMS Detail'!$D$2:$D$14194)/10000)+(SUMIF(Reference,CONCATENATE(W$13,$J$31),'GRMS Detail'!$D$2:$D$14194)/10000)+(SUMIF(Reference,CONCATENATE(W$13,$K$31),'GRMS Detail'!$D$2:$D$14194)/10000)+(SUMIF(Reference,CONCATENATE(W$13,$L$31),'GRMS Detail'!$D$2:$D$14194)/10000)</f>
        <v>-315.77253914000005</v>
      </c>
      <c r="X31" s="136"/>
      <c r="Y31" s="165">
        <f>(SUMIF(Reference,CONCATENATE(Y$13,$F$31),'GRMS Detail'!$D$2:$D$14194)/10000)+(SUMIF(Reference,CONCATENATE(Y$13,$H$31),'GRMS Detail'!$D$2:$D$14194)/10000)+(SUMIF(Reference,CONCATENATE(Y$13,$I$31),'GRMS Detail'!$D$2:$D$14194)/10000)+(SUMIF(Reference,CONCATENATE(Y$13,$J$31),'GRMS Detail'!$D$2:$D$14194)/10000)+(SUMIF(Reference,CONCATENATE(Y$13,$K$31),'GRMS Detail'!$D$2:$D$14194)/10000)+(SUMIF(Reference,CONCATENATE(Y$13,$L$31),'GRMS Detail'!$D$2:$D$14194)/10000)</f>
        <v>0</v>
      </c>
      <c r="Z31" s="136"/>
      <c r="AA31" s="165">
        <f>(SUMIF(Reference,CONCATENATE(AA$13,$F$31),'GRMS Detail'!$D$2:$D$14194)/10000)+(SUMIF(Reference,CONCATENATE(AA$13,$H$31),'GRMS Detail'!$D$2:$D$14194)/10000)+(SUMIF(Reference,CONCATENATE(AA$13,$I$31),'GRMS Detail'!$D$2:$D$14194)/10000)+(SUMIF(Reference,CONCATENATE(AA$13,$J$31),'GRMS Detail'!$D$2:$D$14194)/10000)+(SUMIF(Reference,CONCATENATE(AA$13,$K$31),'GRMS Detail'!$D$2:$D$14194)/10000)+(SUMIF(Reference,CONCATENATE(AA$13,$L$31),'GRMS Detail'!$D$2:$D$14194)/10000)</f>
        <v>0</v>
      </c>
      <c r="AB31" s="136"/>
      <c r="AC31" s="166">
        <f>$S31+$U31+$W31+$Y31+$AA31</f>
        <v>1503.0518041899995</v>
      </c>
      <c r="AD31" s="136"/>
      <c r="AE31" s="172"/>
    </row>
    <row r="32" spans="1:51" ht="27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8.5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28.708836869999999</v>
      </c>
      <c r="R33" s="183"/>
      <c r="S33" s="183">
        <f>SUM(S30:S32)</f>
        <v>505.17702157000002</v>
      </c>
      <c r="T33" s="183"/>
      <c r="U33" s="183">
        <f>SUM(U30:U32)</f>
        <v>716.98285004999968</v>
      </c>
      <c r="V33" s="183"/>
      <c r="W33" s="183">
        <f>SUM(W30:W32)</f>
        <v>-1292.7863034400002</v>
      </c>
      <c r="X33" s="183"/>
      <c r="Y33" s="183">
        <f>SUM(Y30:Y32)</f>
        <v>-109.76203193999999</v>
      </c>
      <c r="Z33" s="183"/>
      <c r="AA33" s="183">
        <f>SUM(AA30:AA32)</f>
        <v>0</v>
      </c>
      <c r="AB33" s="183"/>
      <c r="AC33" s="183">
        <f>SUM(AC30:AC32)</f>
        <v>-180.3884637600006</v>
      </c>
      <c r="AD33" s="199"/>
      <c r="AE33" s="144"/>
    </row>
    <row r="34" spans="1:31">
      <c r="A34" s="200"/>
      <c r="B34" s="220" t="s">
        <v>192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111</v>
      </c>
      <c r="R34" s="130" t="s">
        <v>112</v>
      </c>
      <c r="S34" s="129" t="s">
        <v>113</v>
      </c>
      <c r="T34" s="130" t="s">
        <v>112</v>
      </c>
      <c r="U34" s="129" t="s">
        <v>114</v>
      </c>
      <c r="V34" s="130" t="s">
        <v>112</v>
      </c>
      <c r="W34" s="129" t="s">
        <v>115</v>
      </c>
      <c r="X34" s="130" t="s">
        <v>112</v>
      </c>
      <c r="Y34" s="129" t="s">
        <v>116</v>
      </c>
      <c r="Z34" s="130" t="s">
        <v>112</v>
      </c>
      <c r="AA34" s="129" t="s">
        <v>117</v>
      </c>
      <c r="AB34" s="130" t="s">
        <v>112</v>
      </c>
      <c r="AC34" s="129" t="s">
        <v>69</v>
      </c>
      <c r="AD34" s="130" t="s">
        <v>112</v>
      </c>
      <c r="AE34" s="200"/>
    </row>
    <row r="35" spans="1:31" hidden="1">
      <c r="A35" s="200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00"/>
    </row>
    <row r="36" spans="1:31" ht="27" thickBot="1">
      <c r="A36" s="200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193</v>
      </c>
      <c r="V36" s="142"/>
      <c r="W36" s="143" t="s">
        <v>194</v>
      </c>
      <c r="X36" s="142"/>
      <c r="Y36" s="143" t="s">
        <v>195</v>
      </c>
      <c r="Z36" s="142"/>
      <c r="AA36" s="143" t="s">
        <v>196</v>
      </c>
      <c r="AB36" s="142"/>
      <c r="AC36" s="140"/>
      <c r="AD36" s="142"/>
      <c r="AE36" s="200"/>
    </row>
    <row r="37" spans="1:31">
      <c r="A37" s="200"/>
      <c r="B37" s="221" t="s">
        <v>197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2">
        <f>SUM(Q38:Q40)</f>
        <v>-217.44233858999996</v>
      </c>
      <c r="R37" s="222"/>
      <c r="S37" s="222">
        <f>SUM(S38:S40)</f>
        <v>-524.40588857000057</v>
      </c>
      <c r="T37" s="222"/>
      <c r="U37" s="222">
        <f>SUM(U38:U40)</f>
        <v>-2604.7588939528314</v>
      </c>
      <c r="V37" s="222"/>
      <c r="W37" s="222">
        <f>SUM(W38:W40)</f>
        <v>-3791.0821776337129</v>
      </c>
      <c r="X37" s="222"/>
      <c r="Y37" s="222">
        <f>SUM(Y38:Y40)</f>
        <v>-845.10165202999997</v>
      </c>
      <c r="Z37" s="222"/>
      <c r="AA37" s="222">
        <f>SUM(AA38:AA40)</f>
        <v>-133.92664233000028</v>
      </c>
      <c r="AB37" s="222"/>
      <c r="AC37" s="222">
        <f>SUM(AC38:AC40)</f>
        <v>-7899.2752545165458</v>
      </c>
      <c r="AD37" s="222"/>
      <c r="AE37" s="200"/>
    </row>
    <row r="38" spans="1:31">
      <c r="A38" s="200"/>
      <c r="B38" s="203" t="s">
        <v>198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3">
        <f>Q19</f>
        <v>-94.290921760000003</v>
      </c>
      <c r="R38" s="223"/>
      <c r="S38" s="223">
        <f t="shared" ref="S38:AC38" si="1">S19</f>
        <v>937.04781324999988</v>
      </c>
      <c r="T38" s="223"/>
      <c r="U38" s="223">
        <f t="shared" si="1"/>
        <v>1469.9588268271666</v>
      </c>
      <c r="V38" s="223"/>
      <c r="W38" s="223">
        <f t="shared" si="1"/>
        <v>-819.61607091371286</v>
      </c>
      <c r="X38" s="223"/>
      <c r="Y38" s="223">
        <f t="shared" si="1"/>
        <v>-338.89597631999999</v>
      </c>
      <c r="Z38" s="223"/>
      <c r="AA38" s="223">
        <f t="shared" si="1"/>
        <v>-537.75475641000003</v>
      </c>
      <c r="AB38" s="223"/>
      <c r="AC38" s="223">
        <f t="shared" si="1"/>
        <v>710.73983643345355</v>
      </c>
      <c r="AD38" s="223"/>
      <c r="AE38" s="200"/>
    </row>
    <row r="39" spans="1:31">
      <c r="A39" s="200"/>
      <c r="B39" s="203" t="s">
        <v>199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3">
        <f>Q17+Q20</f>
        <v>14.715011580000017</v>
      </c>
      <c r="R39" s="223"/>
      <c r="S39" s="223">
        <f t="shared" ref="S39:AC39" si="2">S17+S20</f>
        <v>775.3693905099999</v>
      </c>
      <c r="T39" s="223"/>
      <c r="U39" s="223">
        <f t="shared" si="2"/>
        <v>3419.5617638899994</v>
      </c>
      <c r="V39" s="223"/>
      <c r="W39" s="223">
        <f t="shared" si="2"/>
        <v>-431.61362033000023</v>
      </c>
      <c r="X39" s="223"/>
      <c r="Y39" s="223">
        <f t="shared" si="2"/>
        <v>-208.49906317999998</v>
      </c>
      <c r="Z39" s="223"/>
      <c r="AA39" s="223">
        <f t="shared" si="2"/>
        <v>773.28856540999982</v>
      </c>
      <c r="AB39" s="223"/>
      <c r="AC39" s="223">
        <f t="shared" si="2"/>
        <v>4328.107036299999</v>
      </c>
      <c r="AD39" s="223"/>
      <c r="AE39" s="200"/>
    </row>
    <row r="40" spans="1:31">
      <c r="A40" s="200"/>
      <c r="B40" s="224" t="s">
        <v>200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3">
        <f>Q18</f>
        <v>-137.86642840999997</v>
      </c>
      <c r="R40" s="223"/>
      <c r="S40" s="223">
        <f t="shared" ref="S40:AC40" si="3">S18</f>
        <v>-2236.8230923300002</v>
      </c>
      <c r="T40" s="223"/>
      <c r="U40" s="223">
        <f t="shared" si="3"/>
        <v>-7494.2794846699971</v>
      </c>
      <c r="V40" s="223"/>
      <c r="W40" s="223">
        <f t="shared" si="3"/>
        <v>-2539.8524863899997</v>
      </c>
      <c r="X40" s="223"/>
      <c r="Y40" s="223">
        <f t="shared" si="3"/>
        <v>-297.70661252999997</v>
      </c>
      <c r="Z40" s="223"/>
      <c r="AA40" s="223">
        <f t="shared" si="3"/>
        <v>-369.46045133000007</v>
      </c>
      <c r="AB40" s="223"/>
      <c r="AC40" s="223">
        <f t="shared" si="3"/>
        <v>-12938.122127249999</v>
      </c>
      <c r="AD40" s="223"/>
      <c r="AE40" s="200"/>
    </row>
    <row r="41" spans="1:31">
      <c r="A41" s="200"/>
      <c r="B41" s="221" t="s">
        <v>201</v>
      </c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225">
        <f>SUM(Q42:Q44)</f>
        <v>-239.08356948999997</v>
      </c>
      <c r="R41" s="225"/>
      <c r="S41" s="225">
        <f t="shared" ref="S41:AC41" si="4">SUM(S42:S44)</f>
        <v>-527.53823987999976</v>
      </c>
      <c r="T41" s="225"/>
      <c r="U41" s="225">
        <f t="shared" si="4"/>
        <v>-5599.0922291200004</v>
      </c>
      <c r="V41" s="225"/>
      <c r="W41" s="225">
        <f t="shared" si="4"/>
        <v>-5132.8189466600006</v>
      </c>
      <c r="X41" s="225"/>
      <c r="Y41" s="225">
        <f t="shared" si="4"/>
        <v>1668.1578115499999</v>
      </c>
      <c r="Z41" s="225"/>
      <c r="AA41" s="225">
        <f t="shared" si="4"/>
        <v>1148.2354865500013</v>
      </c>
      <c r="AB41" s="225"/>
      <c r="AC41" s="225">
        <f t="shared" si="4"/>
        <v>-8443.0561175599978</v>
      </c>
      <c r="AD41" s="225"/>
      <c r="AE41" s="200"/>
    </row>
    <row r="42" spans="1:31">
      <c r="A42" s="200"/>
      <c r="B42" s="203" t="s">
        <v>202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3">
        <f>Q30</f>
        <v>0.70883686999999995</v>
      </c>
      <c r="R42" s="223"/>
      <c r="S42" s="223">
        <f>S30</f>
        <v>130.41661981999999</v>
      </c>
      <c r="T42" s="223"/>
      <c r="U42" s="223">
        <f>U30</f>
        <v>-727.08109152999998</v>
      </c>
      <c r="V42" s="223"/>
      <c r="W42" s="223">
        <f>W30</f>
        <v>-977.01376430000016</v>
      </c>
      <c r="X42" s="223"/>
      <c r="Y42" s="223">
        <f>Y30</f>
        <v>-109.76203193999999</v>
      </c>
      <c r="Z42" s="223"/>
      <c r="AA42" s="223">
        <f>AA30</f>
        <v>0</v>
      </c>
      <c r="AB42" s="223"/>
      <c r="AC42" s="223">
        <f>AC30</f>
        <v>-1683.4402679500001</v>
      </c>
      <c r="AD42" s="223"/>
      <c r="AE42" s="200"/>
    </row>
    <row r="43" spans="1:31">
      <c r="A43" s="200"/>
      <c r="B43" s="224" t="s">
        <v>203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3">
        <f>Q31+Q25</f>
        <v>28</v>
      </c>
      <c r="R43" s="223"/>
      <c r="S43" s="223">
        <f>S31+S25</f>
        <v>396.30086301000006</v>
      </c>
      <c r="T43" s="223"/>
      <c r="U43" s="223">
        <f>U31+U25</f>
        <v>1526.8176565199997</v>
      </c>
      <c r="V43" s="223"/>
      <c r="W43" s="223">
        <f>W31+W25</f>
        <v>-276.21668714000003</v>
      </c>
      <c r="X43" s="223"/>
      <c r="Y43" s="223">
        <f>Y31+Y25</f>
        <v>0</v>
      </c>
      <c r="Z43" s="223"/>
      <c r="AA43" s="223">
        <f>AA31+AA25</f>
        <v>0</v>
      </c>
      <c r="AB43" s="223"/>
      <c r="AC43" s="223">
        <f>AC31+AC25</f>
        <v>1646.9018323899995</v>
      </c>
      <c r="AD43" s="223"/>
      <c r="AE43" s="200"/>
    </row>
    <row r="44" spans="1:31">
      <c r="A44" s="200"/>
      <c r="B44" s="203" t="s">
        <v>204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3">
        <f>Q21+Q22</f>
        <v>-267.79240635999997</v>
      </c>
      <c r="R44" s="223"/>
      <c r="S44" s="223">
        <f>S21+S22</f>
        <v>-1054.2557227099999</v>
      </c>
      <c r="T44" s="223"/>
      <c r="U44" s="223">
        <f>U21+U22</f>
        <v>-6398.8287941099998</v>
      </c>
      <c r="V44" s="223"/>
      <c r="W44" s="223">
        <f>W21+W22</f>
        <v>-3879.5884952200004</v>
      </c>
      <c r="X44" s="223"/>
      <c r="Y44" s="223">
        <f>Y21+Y22</f>
        <v>1777.9198434899999</v>
      </c>
      <c r="Z44" s="223"/>
      <c r="AA44" s="223">
        <f>AA21+AA22</f>
        <v>1148.2354865500013</v>
      </c>
      <c r="AB44" s="223"/>
      <c r="AC44" s="223">
        <f>AC21+AC22</f>
        <v>-8406.5176819999979</v>
      </c>
      <c r="AD44" s="223"/>
      <c r="AE44" s="200"/>
    </row>
    <row r="45" spans="1:31">
      <c r="A45" s="200"/>
      <c r="B45" s="226" t="s">
        <v>205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2">
        <f>SUM(Q46:Q48)</f>
        <v>721.93599906000009</v>
      </c>
      <c r="R45" s="222"/>
      <c r="S45" s="222">
        <f t="shared" ref="S45:AC45" si="5">SUM(S46:S48)</f>
        <v>2314.3119294399999</v>
      </c>
      <c r="T45" s="222"/>
      <c r="U45" s="222">
        <f t="shared" si="5"/>
        <v>5096.9874188599997</v>
      </c>
      <c r="V45" s="222"/>
      <c r="W45" s="222">
        <f t="shared" si="5"/>
        <v>3444.8661920500012</v>
      </c>
      <c r="X45" s="222"/>
      <c r="Y45" s="222">
        <f t="shared" si="5"/>
        <v>294.03727221000008</v>
      </c>
      <c r="Z45" s="222"/>
      <c r="AA45" s="222">
        <f t="shared" si="5"/>
        <v>-530.49988542000006</v>
      </c>
      <c r="AB45" s="222"/>
      <c r="AC45" s="222">
        <f t="shared" si="5"/>
        <v>10619.702927140002</v>
      </c>
      <c r="AD45" s="222"/>
      <c r="AE45" s="200"/>
    </row>
    <row r="46" spans="1:31">
      <c r="A46" s="200"/>
      <c r="B46" s="203" t="s">
        <v>206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3">
        <f>Q24</f>
        <v>392.70865417000005</v>
      </c>
      <c r="R46" s="223"/>
      <c r="S46" s="223">
        <f>S24</f>
        <v>1669.5940054099999</v>
      </c>
      <c r="T46" s="223"/>
      <c r="U46" s="223">
        <f>U24</f>
        <v>2191.5976171200005</v>
      </c>
      <c r="V46" s="223"/>
      <c r="W46" s="223">
        <f>W24</f>
        <v>3678.0225602900014</v>
      </c>
      <c r="X46" s="223"/>
      <c r="Y46" s="223">
        <f>Y24</f>
        <v>328.63729084000005</v>
      </c>
      <c r="Z46" s="223"/>
      <c r="AA46" s="223">
        <f>AA24</f>
        <v>-368.6674277800002</v>
      </c>
      <c r="AB46" s="223"/>
      <c r="AC46" s="223">
        <f>AC24</f>
        <v>7499.1840458800016</v>
      </c>
      <c r="AD46" s="223"/>
      <c r="AE46" s="200"/>
    </row>
    <row r="47" spans="1:31">
      <c r="A47" s="200"/>
      <c r="B47" s="224" t="s">
        <v>207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3">
        <f>Q23</f>
        <v>292.81095971000002</v>
      </c>
      <c r="R47" s="223"/>
      <c r="S47" s="223">
        <f>S23</f>
        <v>645.18930652999995</v>
      </c>
      <c r="T47" s="223"/>
      <c r="U47" s="223">
        <f>U23</f>
        <v>2549.2160275599999</v>
      </c>
      <c r="V47" s="223"/>
      <c r="W47" s="223">
        <f>W23</f>
        <v>-212.34675000999999</v>
      </c>
      <c r="X47" s="223"/>
      <c r="Y47" s="223">
        <f>Y23</f>
        <v>-41.917487429999994</v>
      </c>
      <c r="Z47" s="223"/>
      <c r="AA47" s="223">
        <f>AA23</f>
        <v>-221.96984384999988</v>
      </c>
      <c r="AB47" s="223"/>
      <c r="AC47" s="223">
        <f>AC23</f>
        <v>2718.1712527999998</v>
      </c>
      <c r="AD47" s="223"/>
      <c r="AE47" s="200"/>
    </row>
    <row r="48" spans="1:31">
      <c r="A48" s="200"/>
      <c r="B48" s="203" t="s">
        <v>208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3">
        <f>Q26</f>
        <v>36.416385179999999</v>
      </c>
      <c r="R48" s="223"/>
      <c r="S48" s="223">
        <f>S26</f>
        <v>-0.47138249999999826</v>
      </c>
      <c r="T48" s="223"/>
      <c r="U48" s="223">
        <f>U26</f>
        <v>356.17377417999995</v>
      </c>
      <c r="V48" s="223"/>
      <c r="W48" s="223">
        <f>W26</f>
        <v>-20.809618229999998</v>
      </c>
      <c r="X48" s="223"/>
      <c r="Y48" s="223">
        <f>Y26</f>
        <v>7.3174688000000012</v>
      </c>
      <c r="Z48" s="223"/>
      <c r="AA48" s="223">
        <f>AA26</f>
        <v>60.137386209999988</v>
      </c>
      <c r="AB48" s="223"/>
      <c r="AC48" s="223">
        <f>AC26</f>
        <v>402.34762845999995</v>
      </c>
      <c r="AD48" s="223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37188.343725925923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23</v>
      </c>
      <c r="C7" s="68">
        <v>37187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7" t="s">
        <v>49</v>
      </c>
      <c r="B1" s="227" t="s">
        <v>62</v>
      </c>
      <c r="C1" s="227" t="s">
        <v>50</v>
      </c>
      <c r="D1" s="228" t="s">
        <v>51</v>
      </c>
      <c r="E1" s="228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310301.61259999999</v>
      </c>
      <c r="E17" s="85">
        <v>-3103.016126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-274824.29470000003</v>
      </c>
      <c r="E18" s="85">
        <v>2748.2429470000002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5168815.3843999999</v>
      </c>
      <c r="E19" s="85">
        <v>-516881.53843999997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8367232.5179000003</v>
      </c>
      <c r="E20" s="85">
        <v>-836723.25179000001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-3321710.307</v>
      </c>
      <c r="E21" s="85">
        <v>332171.0307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-13434410.881899999</v>
      </c>
      <c r="E23" s="85">
        <v>134344.10881899999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4329252.1481999997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5164048.4318000004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3372843.6161000002</v>
      </c>
      <c r="E26" s="85">
        <v>-337284.36161000002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320011.9339</v>
      </c>
      <c r="E27" s="85">
        <v>-3200.1193389999999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-386487.84289999999</v>
      </c>
      <c r="E28" s="85">
        <v>3864.8784289999999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4399003.6309000002</v>
      </c>
      <c r="E29" s="85">
        <v>-439900.36309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988356.63459999999</v>
      </c>
      <c r="E30" s="85">
        <v>-98835.663459999996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-4353228.51</v>
      </c>
      <c r="E31" s="85">
        <v>435322.85100000002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-11846161.5766</v>
      </c>
      <c r="E33" s="85">
        <v>118461.615766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4328468.3526999997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7026194.3887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1450102.3892000001</v>
      </c>
      <c r="E36" s="85">
        <v>-145010.23892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319381.79759999999</v>
      </c>
      <c r="E37" s="85">
        <v>-3193.8179759999998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-77145.361799999999</v>
      </c>
      <c r="E38" s="85">
        <v>771.45361800000001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4280844.9003999997</v>
      </c>
      <c r="E39" s="85">
        <v>-428084.49004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272437.60190000001</v>
      </c>
      <c r="E40" s="85">
        <v>-27243.760190000001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-4344656.5560999997</v>
      </c>
      <c r="E41" s="85">
        <v>434465.65561000002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-11514716.694399999</v>
      </c>
      <c r="E43" s="85">
        <v>115147.166944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4329974.0515999999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7012359.0914000003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1481190.9468</v>
      </c>
      <c r="E46" s="85">
        <v>-148119.09468000001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287904.08740000002</v>
      </c>
      <c r="E47" s="85">
        <v>-2879.0408739999998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-69542.050099999993</v>
      </c>
      <c r="E48" s="85">
        <v>695.42050100000006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3859893.7404</v>
      </c>
      <c r="E49" s="85">
        <v>-385989.37404000002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260926.7401</v>
      </c>
      <c r="E50" s="85">
        <v>-26092.674009999999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-3916454.2757000001</v>
      </c>
      <c r="E51" s="85">
        <v>391645.42757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-10380541.8181</v>
      </c>
      <c r="E53" s="85">
        <v>103805.418181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3924520.1597000002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6321233.2692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1196123.263</v>
      </c>
      <c r="E56" s="85">
        <v>-119612.3263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318207.33049999998</v>
      </c>
      <c r="E57" s="85">
        <v>-3182.0733049999999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-76861.674100000004</v>
      </c>
      <c r="E58" s="85">
        <v>768.61674100000005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4265102.8903000001</v>
      </c>
      <c r="E59" s="85">
        <v>-426510.28902999999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412823.5564</v>
      </c>
      <c r="E60" s="85">
        <v>-41282.355640000002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-4328679.8907000003</v>
      </c>
      <c r="E61" s="85">
        <v>432867.98907000001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-11472680.914999999</v>
      </c>
      <c r="E63" s="85">
        <v>114726.80915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4386424.3307999996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6986572.4472000003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1014574.0984</v>
      </c>
      <c r="E66" s="85">
        <v>-101457.40983999999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307355.12089999998</v>
      </c>
      <c r="E67" s="85">
        <v>-3073.5512090000002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-1E-3</v>
      </c>
      <c r="E68" s="85">
        <v>1E-4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-3.0000000000000003E-4</v>
      </c>
      <c r="E69" s="85">
        <v>2.9999999999999997E-5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778203.36869999999</v>
      </c>
      <c r="E70" s="85">
        <v>-77820.336869999999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-4008.9796000000001</v>
      </c>
      <c r="E71" s="85">
        <v>40.089796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-5.0000000000000001E-4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4.0000000000000002E-4</v>
      </c>
      <c r="E73" s="85">
        <v>-3.9999999999999996E-5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316984.98330000002</v>
      </c>
      <c r="E74" s="85">
        <v>-3169.8498330000002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3.0000000000000003E-4</v>
      </c>
      <c r="E75" s="85">
        <v>-2.9999999999999997E-5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0</v>
      </c>
      <c r="E76" s="85">
        <v>0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37701.305699999997</v>
      </c>
      <c r="E77" s="85">
        <v>-3770.1305699999998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-3062.6570000000002</v>
      </c>
      <c r="E78" s="85">
        <v>30.626569999999997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1E-4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0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306142.46950000001</v>
      </c>
      <c r="E81" s="85">
        <v>-3061.4246950000002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2.0000000000000001E-4</v>
      </c>
      <c r="E82" s="85">
        <v>-1.9999999999999998E-5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36411.727500000001</v>
      </c>
      <c r="E84" s="85">
        <v>-3641.1727500000002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-2662.1085000000003</v>
      </c>
      <c r="E85" s="85">
        <v>26.621084999999997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-1E-4</v>
      </c>
      <c r="E87" s="85">
        <v>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315705.35639999999</v>
      </c>
      <c r="E88" s="85">
        <v>-3157.0535639999998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-1.1000000000000001E-3</v>
      </c>
      <c r="E90" s="85">
        <v>1.0999999999999999E-4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37549.110699999997</v>
      </c>
      <c r="E91" s="85">
        <v>-3754.9110700000001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-2287.7195999999999</v>
      </c>
      <c r="E92" s="85">
        <v>22.877195999999998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-2.0000000000000001E-4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-1E-4</v>
      </c>
      <c r="E94" s="85">
        <v>9.9999999999999991E-6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314993.2279</v>
      </c>
      <c r="E95" s="85">
        <v>-3149.9322790000001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-3.0000000000000003E-4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0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37464.411999999997</v>
      </c>
      <c r="E98" s="85">
        <v>-3746.4412000000002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-2739.0714000000003</v>
      </c>
      <c r="E99" s="85">
        <v>27.390713999999999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-2.0000000000000001E-4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-1E-4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304127.06140000001</v>
      </c>
      <c r="E102" s="85">
        <v>-3041.270614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2.0000000000000001E-4</v>
      </c>
      <c r="E103" s="85">
        <v>-1.9999999999999998E-5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36172.020600000003</v>
      </c>
      <c r="E105" s="85">
        <v>-3617.2020600000001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-2.0000000000000001E-4</v>
      </c>
      <c r="E106" s="85">
        <v>1.9999999999999999E-6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2.0000000000000001E-4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313522.30060000002</v>
      </c>
      <c r="E109" s="85">
        <v>-3135.2230060000002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-6.0000000000000006E-4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-1E-4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37289.464</v>
      </c>
      <c r="E112" s="85">
        <v>-3728.9464000000003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2.0000000000000001E-4</v>
      </c>
      <c r="E113" s="85">
        <v>-1.9999999999999999E-6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-2.0000000000000001E-4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1E-4</v>
      </c>
      <c r="E116" s="85">
        <v>-9.9999999999999991E-6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182182.87950000001</v>
      </c>
      <c r="E117" s="85">
        <v>-18218.287950000002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1E-4</v>
      </c>
      <c r="E118" s="85">
        <v>-9.9999999999999995E-7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-87.714399999999998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-1E-4</v>
      </c>
      <c r="E120" s="85">
        <v>9.9999999999999991E-6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187763.19510000001</v>
      </c>
      <c r="E122" s="85">
        <v>-18776.319510000001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1E-4</v>
      </c>
      <c r="E127" s="85">
        <v>-9.9999999999999991E-6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187227.75080000001</v>
      </c>
      <c r="E128" s="85">
        <v>-18722.775079999999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168596.62820000001</v>
      </c>
      <c r="E134" s="85">
        <v>-16859.662820000001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1E-4</v>
      </c>
      <c r="E135" s="85">
        <v>-9.9999999999999995E-7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-1E-4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186132.50769999999</v>
      </c>
      <c r="E140" s="85">
        <v>-18613.250769999999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1E-4</v>
      </c>
      <c r="E141" s="85">
        <v>-9.9999999999999995E-7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-2.0000000000000001E-4</v>
      </c>
      <c r="E143" s="85">
        <v>1.9999999999999998E-5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1E-4</v>
      </c>
      <c r="E145" s="85">
        <v>-9.9999999999999991E-6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179546.43</v>
      </c>
      <c r="E146" s="85">
        <v>-17954.643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-1E-4</v>
      </c>
      <c r="E148" s="85">
        <v>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-1E-4</v>
      </c>
      <c r="E149" s="85">
        <v>9.9999999999999991E-6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-1E-4</v>
      </c>
      <c r="E150" s="85">
        <v>9.9999999999999991E-6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74199.858399999997</v>
      </c>
      <c r="E151" s="85">
        <v>-7419.9858400000003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71560.7399</v>
      </c>
      <c r="E156" s="85">
        <v>-7156.0739899999999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73693.875100000005</v>
      </c>
      <c r="E161" s="85">
        <v>-7369.3875099999996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73426.393500000006</v>
      </c>
      <c r="E166" s="85">
        <v>-7342.6393500000004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70792.435899999997</v>
      </c>
      <c r="E171" s="85">
        <v>-7079.24359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72881.8649</v>
      </c>
      <c r="E176" s="85">
        <v>-7288.18649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-1E-4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-1E-4</v>
      </c>
      <c r="E178" s="85">
        <v>9.9999999999999991E-6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70256.107499999998</v>
      </c>
      <c r="E181" s="85">
        <v>-7025.6107499999998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1E-4</v>
      </c>
      <c r="E184" s="85">
        <v>-9.9999999999999991E-6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-1E-4</v>
      </c>
      <c r="E185" s="85">
        <v>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72317.321400000001</v>
      </c>
      <c r="E186" s="85">
        <v>-7231.7321400000001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1E-4</v>
      </c>
      <c r="E194" s="85">
        <v>-9.9999999999999991E-6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1E-4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-1E-4</v>
      </c>
      <c r="E201" s="85">
        <v>9.9999999999999991E-6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1E-4</v>
      </c>
      <c r="E204" s="85">
        <v>-9.9999999999999991E-6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1E-4</v>
      </c>
      <c r="E222" s="85">
        <v>-9.9999999999999991E-6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-2.0000000000000001E-4</v>
      </c>
      <c r="E224" s="85">
        <v>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-2.0000000000000001E-4</v>
      </c>
      <c r="E232" s="85">
        <v>1.9999999999999998E-5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-1E-4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-1E-4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1E-4</v>
      </c>
      <c r="E239" s="85">
        <v>-9.9999999999999991E-6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2.0000000000000001E-4</v>
      </c>
      <c r="E243" s="85">
        <v>-1.9999999999999998E-5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1E-4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2.0000000000000001E-4</v>
      </c>
      <c r="E246" s="85">
        <v>-1.9999999999999998E-5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-1E-4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1E-4</v>
      </c>
      <c r="E251" s="85">
        <v>-9.9999999999999991E-6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1E-4</v>
      </c>
      <c r="E258" s="85">
        <v>-9.9999999999999991E-6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-1E-4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-2.0000000000000001E-4</v>
      </c>
      <c r="E267" s="85">
        <v>1.9999999999999998E-5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-1E-4</v>
      </c>
      <c r="E270" s="85">
        <v>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-1E-4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-129170.379</v>
      </c>
      <c r="E273" s="85">
        <v>12917.037899999999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-116112.0738</v>
      </c>
      <c r="E276" s="85">
        <v>11611.20738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-127992.44779999999</v>
      </c>
      <c r="E279" s="85">
        <v>12799.244780000001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-123261.07859999999</v>
      </c>
      <c r="E282" s="85">
        <v>12326.10786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-126764.82180000001</v>
      </c>
      <c r="E284" s="85">
        <v>12676.482180000001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-122068.3596</v>
      </c>
      <c r="E286" s="85">
        <v>12206.83596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-125527.7785</v>
      </c>
      <c r="E287" s="85">
        <v>12552.77785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-124895.6734</v>
      </c>
      <c r="E288" s="85">
        <v>12489.56734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-120252.9066</v>
      </c>
      <c r="E289" s="85">
        <v>12025.290660000001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-123645.4016</v>
      </c>
      <c r="E290" s="85">
        <v>12364.54016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-119048.5868</v>
      </c>
      <c r="E291" s="85">
        <v>11904.858679999999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-122440.4679</v>
      </c>
      <c r="E292" s="85">
        <v>12244.04679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-121843.9155</v>
      </c>
      <c r="E293" s="85">
        <v>12184.39155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-109512.928</v>
      </c>
      <c r="E294" s="85">
        <v>10951.292799999999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-120706.0708</v>
      </c>
      <c r="E295" s="85">
        <v>12070.60708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-116232.5828</v>
      </c>
      <c r="E296" s="85">
        <v>11623.25828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-119526.5113</v>
      </c>
      <c r="E297" s="85">
        <v>11952.65113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-115089.6191</v>
      </c>
      <c r="E298" s="85">
        <v>11508.96191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-118344.073</v>
      </c>
      <c r="E299" s="85">
        <v>11834.407300000001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-117742.1608</v>
      </c>
      <c r="E300" s="85">
        <v>11774.21608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-113360.9313</v>
      </c>
      <c r="E301" s="85">
        <v>11336.093129999999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-116555.9829</v>
      </c>
      <c r="E302" s="85">
        <v>11655.59829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-112211.95450000001</v>
      </c>
      <c r="E303" s="85">
        <v>11221.195449999999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-115367.72139999999</v>
      </c>
      <c r="E304" s="85">
        <v>11536.772139999999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-114763.1525</v>
      </c>
      <c r="E305" s="85">
        <v>11476.31525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-106793.124</v>
      </c>
      <c r="E306" s="85">
        <v>10679.312400000001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-113591.8717</v>
      </c>
      <c r="E307" s="85">
        <v>11359.187169999999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-109341.47900000001</v>
      </c>
      <c r="E308" s="85">
        <v>10934.1479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-112399.77220000001</v>
      </c>
      <c r="E309" s="85">
        <v>11239.977220000001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-108187.30379999999</v>
      </c>
      <c r="E310" s="85">
        <v>10818.730380000001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-111206.66869999999</v>
      </c>
      <c r="E311" s="85">
        <v>11120.666869999999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-110600.0497</v>
      </c>
      <c r="E312" s="85">
        <v>11060.00497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-106445.1185</v>
      </c>
      <c r="E313" s="85">
        <v>10644.511850000001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-109406.00350000001</v>
      </c>
      <c r="E314" s="85">
        <v>10940.600350000001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-105298.7</v>
      </c>
      <c r="E315" s="85">
        <v>10529.87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-108279.1851</v>
      </c>
      <c r="E316" s="85">
        <v>10827.91851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37188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37188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37188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37188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37188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37188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37188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37188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37188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37188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37188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37188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37188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37188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37189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37189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37189</v>
      </c>
      <c r="B333" s="79" t="s">
        <v>157</v>
      </c>
      <c r="C333" s="79" t="s">
        <v>121</v>
      </c>
      <c r="D333" s="85">
        <v>25000</v>
      </c>
      <c r="E333" s="85">
        <v>25000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37189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37189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37189</v>
      </c>
      <c r="B336" s="79" t="s">
        <v>157</v>
      </c>
      <c r="C336" s="79" t="s">
        <v>131</v>
      </c>
      <c r="D336" s="85">
        <v>200076</v>
      </c>
      <c r="E336" s="85">
        <v>200076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37189</v>
      </c>
      <c r="B337" s="79" t="s">
        <v>157</v>
      </c>
      <c r="C337" s="79" t="s">
        <v>135</v>
      </c>
      <c r="D337" s="85">
        <v>395000</v>
      </c>
      <c r="E337" s="85">
        <v>395000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37189</v>
      </c>
      <c r="B338" s="79" t="s">
        <v>157</v>
      </c>
      <c r="C338" s="79" t="s">
        <v>171</v>
      </c>
      <c r="D338" s="85">
        <v>-111300</v>
      </c>
      <c r="E338" s="85">
        <v>-111300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37189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37189</v>
      </c>
      <c r="B340" s="79" t="s">
        <v>157</v>
      </c>
      <c r="C340" s="79" t="s">
        <v>119</v>
      </c>
      <c r="D340" s="85">
        <v>-115000</v>
      </c>
      <c r="E340" s="85">
        <v>-115000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37189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37189</v>
      </c>
      <c r="B342" s="79" t="s">
        <v>157</v>
      </c>
      <c r="C342" s="79" t="s">
        <v>118</v>
      </c>
      <c r="D342" s="85">
        <v>144797</v>
      </c>
      <c r="E342" s="85">
        <v>144797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37189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37189</v>
      </c>
      <c r="B344" s="79" t="s">
        <v>157</v>
      </c>
      <c r="C344" s="79" t="s">
        <v>141</v>
      </c>
      <c r="D344" s="85">
        <v>62000</v>
      </c>
      <c r="E344" s="85">
        <v>62000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37190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37190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37190</v>
      </c>
      <c r="B347" s="79" t="s">
        <v>157</v>
      </c>
      <c r="C347" s="79" t="s">
        <v>121</v>
      </c>
      <c r="D347" s="85">
        <v>25000</v>
      </c>
      <c r="E347" s="85">
        <v>25000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37190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37190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37190</v>
      </c>
      <c r="B350" s="79" t="s">
        <v>157</v>
      </c>
      <c r="C350" s="79" t="s">
        <v>131</v>
      </c>
      <c r="D350" s="85">
        <v>200076</v>
      </c>
      <c r="E350" s="85">
        <v>200076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37190</v>
      </c>
      <c r="B351" s="79" t="s">
        <v>157</v>
      </c>
      <c r="C351" s="79" t="s">
        <v>135</v>
      </c>
      <c r="D351" s="85">
        <v>395000</v>
      </c>
      <c r="E351" s="85">
        <v>395000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37190</v>
      </c>
      <c r="B352" s="79" t="s">
        <v>157</v>
      </c>
      <c r="C352" s="79" t="s">
        <v>171</v>
      </c>
      <c r="D352" s="85">
        <v>-111300</v>
      </c>
      <c r="E352" s="85">
        <v>-111300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37190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37190</v>
      </c>
      <c r="B354" s="79" t="s">
        <v>157</v>
      </c>
      <c r="C354" s="79" t="s">
        <v>119</v>
      </c>
      <c r="D354" s="85">
        <v>-115000</v>
      </c>
      <c r="E354" s="85">
        <v>-115000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37190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37190</v>
      </c>
      <c r="B356" s="79" t="s">
        <v>157</v>
      </c>
      <c r="C356" s="79" t="s">
        <v>118</v>
      </c>
      <c r="D356" s="85">
        <v>144797</v>
      </c>
      <c r="E356" s="85">
        <v>144797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37190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37190</v>
      </c>
      <c r="B358" s="79" t="s">
        <v>157</v>
      </c>
      <c r="C358" s="79" t="s">
        <v>141</v>
      </c>
      <c r="D358" s="85">
        <v>62000</v>
      </c>
      <c r="E358" s="85">
        <v>62000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37191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37191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37191</v>
      </c>
      <c r="B361" s="79" t="s">
        <v>157</v>
      </c>
      <c r="C361" s="79" t="s">
        <v>121</v>
      </c>
      <c r="D361" s="85">
        <v>25000</v>
      </c>
      <c r="E361" s="85">
        <v>25000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37191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37191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37191</v>
      </c>
      <c r="B364" s="79" t="s">
        <v>157</v>
      </c>
      <c r="C364" s="79" t="s">
        <v>131</v>
      </c>
      <c r="D364" s="85">
        <v>200076</v>
      </c>
      <c r="E364" s="85">
        <v>200076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37191</v>
      </c>
      <c r="B365" s="79" t="s">
        <v>157</v>
      </c>
      <c r="C365" s="79" t="s">
        <v>135</v>
      </c>
      <c r="D365" s="85">
        <v>395000</v>
      </c>
      <c r="E365" s="85">
        <v>395000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37191</v>
      </c>
      <c r="B366" s="79" t="s">
        <v>157</v>
      </c>
      <c r="C366" s="79" t="s">
        <v>171</v>
      </c>
      <c r="D366" s="85">
        <v>-111300</v>
      </c>
      <c r="E366" s="85">
        <v>-111300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37191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37191</v>
      </c>
      <c r="B368" s="79" t="s">
        <v>157</v>
      </c>
      <c r="C368" s="79" t="s">
        <v>119</v>
      </c>
      <c r="D368" s="85">
        <v>-115000</v>
      </c>
      <c r="E368" s="85">
        <v>-115000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37191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37191</v>
      </c>
      <c r="B370" s="79" t="s">
        <v>157</v>
      </c>
      <c r="C370" s="79" t="s">
        <v>118</v>
      </c>
      <c r="D370" s="85">
        <v>144797</v>
      </c>
      <c r="E370" s="85">
        <v>144797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37191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37191</v>
      </c>
      <c r="B372" s="79" t="s">
        <v>157</v>
      </c>
      <c r="C372" s="79" t="s">
        <v>141</v>
      </c>
      <c r="D372" s="85">
        <v>62000</v>
      </c>
      <c r="E372" s="85">
        <v>62000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37192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37192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37192</v>
      </c>
      <c r="B375" s="79" t="s">
        <v>157</v>
      </c>
      <c r="C375" s="79" t="s">
        <v>121</v>
      </c>
      <c r="D375" s="85">
        <v>25000</v>
      </c>
      <c r="E375" s="85">
        <v>25000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37192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37192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37192</v>
      </c>
      <c r="B378" s="79" t="s">
        <v>157</v>
      </c>
      <c r="C378" s="79" t="s">
        <v>131</v>
      </c>
      <c r="D378" s="85">
        <v>200076</v>
      </c>
      <c r="E378" s="85">
        <v>200076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37192</v>
      </c>
      <c r="B379" s="79" t="s">
        <v>157</v>
      </c>
      <c r="C379" s="79" t="s">
        <v>135</v>
      </c>
      <c r="D379" s="85">
        <v>395000</v>
      </c>
      <c r="E379" s="85">
        <v>395000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37192</v>
      </c>
      <c r="B380" s="79" t="s">
        <v>157</v>
      </c>
      <c r="C380" s="79" t="s">
        <v>171</v>
      </c>
      <c r="D380" s="85">
        <v>-111300</v>
      </c>
      <c r="E380" s="85">
        <v>-111300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37192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37192</v>
      </c>
      <c r="B382" s="79" t="s">
        <v>157</v>
      </c>
      <c r="C382" s="79" t="s">
        <v>119</v>
      </c>
      <c r="D382" s="85">
        <v>-115000</v>
      </c>
      <c r="E382" s="85">
        <v>-115000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37192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37192</v>
      </c>
      <c r="B384" s="79" t="s">
        <v>157</v>
      </c>
      <c r="C384" s="79" t="s">
        <v>118</v>
      </c>
      <c r="D384" s="85">
        <v>144797</v>
      </c>
      <c r="E384" s="85">
        <v>144797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37192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37192</v>
      </c>
      <c r="B386" s="79" t="s">
        <v>157</v>
      </c>
      <c r="C386" s="79" t="s">
        <v>141</v>
      </c>
      <c r="D386" s="85">
        <v>62000</v>
      </c>
      <c r="E386" s="85">
        <v>62000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37193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37193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37193</v>
      </c>
      <c r="B389" s="79" t="s">
        <v>157</v>
      </c>
      <c r="C389" s="79" t="s">
        <v>121</v>
      </c>
      <c r="D389" s="85">
        <v>25000</v>
      </c>
      <c r="E389" s="85">
        <v>25000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37193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37193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37193</v>
      </c>
      <c r="B392" s="79" t="s">
        <v>157</v>
      </c>
      <c r="C392" s="79" t="s">
        <v>131</v>
      </c>
      <c r="D392" s="85">
        <v>200076</v>
      </c>
      <c r="E392" s="85">
        <v>200076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37193</v>
      </c>
      <c r="B393" s="79" t="s">
        <v>157</v>
      </c>
      <c r="C393" s="79" t="s">
        <v>135</v>
      </c>
      <c r="D393" s="85">
        <v>395000</v>
      </c>
      <c r="E393" s="85">
        <v>395000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37193</v>
      </c>
      <c r="B394" s="79" t="s">
        <v>157</v>
      </c>
      <c r="C394" s="79" t="s">
        <v>171</v>
      </c>
      <c r="D394" s="85">
        <v>-111300</v>
      </c>
      <c r="E394" s="85">
        <v>-111300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37193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37193</v>
      </c>
      <c r="B396" s="79" t="s">
        <v>157</v>
      </c>
      <c r="C396" s="79" t="s">
        <v>119</v>
      </c>
      <c r="D396" s="85">
        <v>-115000</v>
      </c>
      <c r="E396" s="85">
        <v>-115000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37193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37193</v>
      </c>
      <c r="B398" s="79" t="s">
        <v>157</v>
      </c>
      <c r="C398" s="79" t="s">
        <v>118</v>
      </c>
      <c r="D398" s="85">
        <v>144797</v>
      </c>
      <c r="E398" s="85">
        <v>144797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37193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37193</v>
      </c>
      <c r="B400" s="79" t="s">
        <v>157</v>
      </c>
      <c r="C400" s="79" t="s">
        <v>141</v>
      </c>
      <c r="D400" s="85">
        <v>62000</v>
      </c>
      <c r="E400" s="85">
        <v>62000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37194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37194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37194</v>
      </c>
      <c r="B403" s="79" t="s">
        <v>157</v>
      </c>
      <c r="C403" s="79" t="s">
        <v>121</v>
      </c>
      <c r="D403" s="85">
        <v>25000</v>
      </c>
      <c r="E403" s="85">
        <v>25000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37194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37194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37194</v>
      </c>
      <c r="B406" s="79" t="s">
        <v>157</v>
      </c>
      <c r="C406" s="79" t="s">
        <v>131</v>
      </c>
      <c r="D406" s="85">
        <v>200076</v>
      </c>
      <c r="E406" s="85">
        <v>200076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37194</v>
      </c>
      <c r="B407" s="79" t="s">
        <v>157</v>
      </c>
      <c r="C407" s="79" t="s">
        <v>135</v>
      </c>
      <c r="D407" s="85">
        <v>395000</v>
      </c>
      <c r="E407" s="85">
        <v>395000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37194</v>
      </c>
      <c r="B408" s="79" t="s">
        <v>157</v>
      </c>
      <c r="C408" s="79" t="s">
        <v>171</v>
      </c>
      <c r="D408" s="85">
        <v>-111300</v>
      </c>
      <c r="E408" s="85">
        <v>-111300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37194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37194</v>
      </c>
      <c r="B410" s="79" t="s">
        <v>157</v>
      </c>
      <c r="C410" s="79" t="s">
        <v>119</v>
      </c>
      <c r="D410" s="85">
        <v>-115000</v>
      </c>
      <c r="E410" s="85">
        <v>-115000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37194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37194</v>
      </c>
      <c r="B412" s="79" t="s">
        <v>157</v>
      </c>
      <c r="C412" s="79" t="s">
        <v>118</v>
      </c>
      <c r="D412" s="85">
        <v>144797</v>
      </c>
      <c r="E412" s="85">
        <v>144797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37194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37194</v>
      </c>
      <c r="B414" s="79" t="s">
        <v>157</v>
      </c>
      <c r="C414" s="79" t="s">
        <v>141</v>
      </c>
      <c r="D414" s="85">
        <v>62000</v>
      </c>
      <c r="E414" s="85">
        <v>62000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37195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37195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37195</v>
      </c>
      <c r="B417" s="79" t="s">
        <v>157</v>
      </c>
      <c r="C417" s="79" t="s">
        <v>121</v>
      </c>
      <c r="D417" s="85">
        <v>25000</v>
      </c>
      <c r="E417" s="85">
        <v>25000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37195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37195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37195</v>
      </c>
      <c r="B420" s="79" t="s">
        <v>157</v>
      </c>
      <c r="C420" s="79" t="s">
        <v>131</v>
      </c>
      <c r="D420" s="85">
        <v>200076</v>
      </c>
      <c r="E420" s="85">
        <v>200076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37195</v>
      </c>
      <c r="B421" s="79" t="s">
        <v>157</v>
      </c>
      <c r="C421" s="79" t="s">
        <v>135</v>
      </c>
      <c r="D421" s="85">
        <v>395000</v>
      </c>
      <c r="E421" s="85">
        <v>395000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37195</v>
      </c>
      <c r="B422" s="79" t="s">
        <v>157</v>
      </c>
      <c r="C422" s="79" t="s">
        <v>171</v>
      </c>
      <c r="D422" s="85">
        <v>-111300</v>
      </c>
      <c r="E422" s="85">
        <v>-111300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37195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37195</v>
      </c>
      <c r="B424" s="79" t="s">
        <v>157</v>
      </c>
      <c r="C424" s="79" t="s">
        <v>119</v>
      </c>
      <c r="D424" s="85">
        <v>-115000</v>
      </c>
      <c r="E424" s="85">
        <v>-115000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37195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37195</v>
      </c>
      <c r="B426" s="79" t="s">
        <v>157</v>
      </c>
      <c r="C426" s="79" t="s">
        <v>118</v>
      </c>
      <c r="D426" s="85">
        <v>144797</v>
      </c>
      <c r="E426" s="85">
        <v>144797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37195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37195</v>
      </c>
      <c r="B428" s="79" t="s">
        <v>157</v>
      </c>
      <c r="C428" s="79" t="s">
        <v>141</v>
      </c>
      <c r="D428" s="85">
        <v>62000</v>
      </c>
      <c r="E428" s="85">
        <v>62000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37196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2GD-AECOCD/FRWKD</v>
      </c>
    </row>
    <row r="430" spans="1:8">
      <c r="A430" s="80">
        <v>37196</v>
      </c>
      <c r="B430" s="79" t="s">
        <v>157</v>
      </c>
      <c r="C430" s="79" t="s">
        <v>173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2GD-AECOUS/FRWKD</v>
      </c>
    </row>
    <row r="431" spans="1:8">
      <c r="A431" s="80">
        <v>37196</v>
      </c>
      <c r="B431" s="79" t="s">
        <v>157</v>
      </c>
      <c r="C431" s="79" t="s">
        <v>150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2GD-CGPR-AECO/AV</v>
      </c>
    </row>
    <row r="432" spans="1:8">
      <c r="A432" s="80">
        <v>37196</v>
      </c>
      <c r="B432" s="79" t="s">
        <v>157</v>
      </c>
      <c r="C432" s="79" t="s">
        <v>174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2GDP-AECO</v>
      </c>
    </row>
    <row r="433" spans="1:8">
      <c r="A433" s="80">
        <v>37196</v>
      </c>
      <c r="B433" s="79" t="s">
        <v>157</v>
      </c>
      <c r="C433" s="79" t="s">
        <v>146</v>
      </c>
      <c r="D433" s="85">
        <v>1E-4</v>
      </c>
      <c r="E433" s="85">
        <v>1E-4</v>
      </c>
      <c r="F433" s="210">
        <f t="shared" si="18"/>
        <v>2</v>
      </c>
      <c r="G433" s="79" t="str">
        <f t="shared" si="19"/>
        <v>M</v>
      </c>
      <c r="H433" s="79" t="str">
        <f t="shared" si="20"/>
        <v>2GDP-NTHWST/CANB</v>
      </c>
    </row>
    <row r="434" spans="1:8">
      <c r="A434" s="80">
        <v>37197</v>
      </c>
      <c r="B434" s="79" t="s">
        <v>157</v>
      </c>
      <c r="C434" s="79" t="s">
        <v>169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37197</v>
      </c>
      <c r="B435" s="79" t="s">
        <v>157</v>
      </c>
      <c r="C435" s="79" t="s">
        <v>173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37197</v>
      </c>
      <c r="B436" s="79" t="s">
        <v>157</v>
      </c>
      <c r="C436" s="79" t="s">
        <v>150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37197</v>
      </c>
      <c r="B437" s="79" t="s">
        <v>157</v>
      </c>
      <c r="C437" s="79" t="s">
        <v>174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37197</v>
      </c>
      <c r="B438" s="79" t="s">
        <v>157</v>
      </c>
      <c r="C438" s="79" t="s">
        <v>146</v>
      </c>
      <c r="D438" s="85">
        <v>1E-4</v>
      </c>
      <c r="E438" s="85">
        <v>1E-4</v>
      </c>
      <c r="F438" s="210">
        <f t="shared" si="18"/>
        <v>2</v>
      </c>
      <c r="G438" s="79" t="str">
        <f t="shared" si="19"/>
        <v>M</v>
      </c>
      <c r="H438" s="79" t="str">
        <f t="shared" si="20"/>
        <v>2GDP-NTHWST/CANB</v>
      </c>
    </row>
    <row r="439" spans="1:8">
      <c r="A439" s="80">
        <v>37198</v>
      </c>
      <c r="B439" s="79" t="s">
        <v>157</v>
      </c>
      <c r="C439" s="79" t="s">
        <v>169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2GD-AECOCD/FRWKD</v>
      </c>
    </row>
    <row r="440" spans="1:8">
      <c r="A440" s="80">
        <v>37198</v>
      </c>
      <c r="B440" s="79" t="s">
        <v>157</v>
      </c>
      <c r="C440" s="79" t="s">
        <v>173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2GD-AECOUS/FRWKD</v>
      </c>
    </row>
    <row r="441" spans="1:8">
      <c r="A441" s="80">
        <v>37198</v>
      </c>
      <c r="B441" s="79" t="s">
        <v>157</v>
      </c>
      <c r="C441" s="79" t="s">
        <v>150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2GD-CGPR-AECO/AV</v>
      </c>
    </row>
    <row r="442" spans="1:8">
      <c r="A442" s="80">
        <v>37198</v>
      </c>
      <c r="B442" s="79" t="s">
        <v>157</v>
      </c>
      <c r="C442" s="79" t="s">
        <v>174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2GDP-AECO</v>
      </c>
    </row>
    <row r="443" spans="1:8">
      <c r="A443" s="80">
        <v>37198</v>
      </c>
      <c r="B443" s="79" t="s">
        <v>157</v>
      </c>
      <c r="C443" s="79" t="s">
        <v>146</v>
      </c>
      <c r="D443" s="85">
        <v>1E-4</v>
      </c>
      <c r="E443" s="85">
        <v>1E-4</v>
      </c>
      <c r="F443" s="210">
        <f t="shared" si="18"/>
        <v>2</v>
      </c>
      <c r="G443" s="79" t="str">
        <f t="shared" si="19"/>
        <v>M</v>
      </c>
      <c r="H443" s="79" t="str">
        <f t="shared" si="20"/>
        <v>2GDP-NTHWST/CANB</v>
      </c>
    </row>
    <row r="444" spans="1:8">
      <c r="A444" s="80">
        <v>37199</v>
      </c>
      <c r="B444" s="79" t="s">
        <v>157</v>
      </c>
      <c r="C444" s="79" t="s">
        <v>169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2GD-AECOCD/FRWKD</v>
      </c>
    </row>
    <row r="445" spans="1:8">
      <c r="A445" s="80">
        <v>37199</v>
      </c>
      <c r="B445" s="79" t="s">
        <v>157</v>
      </c>
      <c r="C445" s="79" t="s">
        <v>173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2GD-AECOUS/FRWKD</v>
      </c>
    </row>
    <row r="446" spans="1:8">
      <c r="A446" s="80">
        <v>37199</v>
      </c>
      <c r="B446" s="79" t="s">
        <v>157</v>
      </c>
      <c r="C446" s="79" t="s">
        <v>150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2GD-CGPR-AECO/AV</v>
      </c>
    </row>
    <row r="447" spans="1:8">
      <c r="A447" s="80">
        <v>37199</v>
      </c>
      <c r="B447" s="79" t="s">
        <v>157</v>
      </c>
      <c r="C447" s="79" t="s">
        <v>174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2GDP-AECO</v>
      </c>
    </row>
    <row r="448" spans="1:8">
      <c r="A448" s="80">
        <v>37199</v>
      </c>
      <c r="B448" s="79" t="s">
        <v>157</v>
      </c>
      <c r="C448" s="79" t="s">
        <v>146</v>
      </c>
      <c r="D448" s="85">
        <v>1E-4</v>
      </c>
      <c r="E448" s="85">
        <v>1E-4</v>
      </c>
      <c r="F448" s="210">
        <f t="shared" si="18"/>
        <v>2</v>
      </c>
      <c r="G448" s="79" t="str">
        <f t="shared" si="19"/>
        <v>M</v>
      </c>
      <c r="H448" s="79" t="str">
        <f t="shared" si="20"/>
        <v>2GDP-NTHWST/CANB</v>
      </c>
    </row>
    <row r="449" spans="1:8">
      <c r="A449" s="80">
        <v>37200</v>
      </c>
      <c r="B449" s="79" t="s">
        <v>157</v>
      </c>
      <c r="C449" s="79" t="s">
        <v>169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2GD-AECOCD/FRWKD</v>
      </c>
    </row>
    <row r="450" spans="1:8">
      <c r="A450" s="80">
        <v>37200</v>
      </c>
      <c r="B450" s="79" t="s">
        <v>157</v>
      </c>
      <c r="C450" s="79" t="s">
        <v>173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2GD-AECOUS/FRWKD</v>
      </c>
    </row>
    <row r="451" spans="1:8">
      <c r="A451" s="80">
        <v>37200</v>
      </c>
      <c r="B451" s="79" t="s">
        <v>157</v>
      </c>
      <c r="C451" s="79" t="s">
        <v>150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2GD-CGPR-AECO/AV</v>
      </c>
    </row>
    <row r="452" spans="1:8">
      <c r="A452" s="80">
        <v>37200</v>
      </c>
      <c r="B452" s="79" t="s">
        <v>157</v>
      </c>
      <c r="C452" s="79" t="s">
        <v>174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2GDP-AECO</v>
      </c>
    </row>
    <row r="453" spans="1:8">
      <c r="A453" s="80">
        <v>37200</v>
      </c>
      <c r="B453" s="79" t="s">
        <v>157</v>
      </c>
      <c r="C453" s="79" t="s">
        <v>146</v>
      </c>
      <c r="D453" s="85">
        <v>1E-4</v>
      </c>
      <c r="E453" s="85">
        <v>1E-4</v>
      </c>
      <c r="F453" s="210">
        <f t="shared" si="21"/>
        <v>2</v>
      </c>
      <c r="G453" s="79" t="str">
        <f t="shared" si="22"/>
        <v>M</v>
      </c>
      <c r="H453" s="79" t="str">
        <f t="shared" si="23"/>
        <v>2GDP-NTHWST/CANB</v>
      </c>
    </row>
    <row r="454" spans="1:8">
      <c r="A454" s="80">
        <v>37201</v>
      </c>
      <c r="B454" s="79" t="s">
        <v>157</v>
      </c>
      <c r="C454" s="79" t="s">
        <v>169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2GD-AECOCD/FRWKD</v>
      </c>
    </row>
    <row r="455" spans="1:8">
      <c r="A455" s="80">
        <v>37201</v>
      </c>
      <c r="B455" s="79" t="s">
        <v>157</v>
      </c>
      <c r="C455" s="79" t="s">
        <v>173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2GD-AECOUS/FRWKD</v>
      </c>
    </row>
    <row r="456" spans="1:8">
      <c r="A456" s="80">
        <v>37201</v>
      </c>
      <c r="B456" s="79" t="s">
        <v>157</v>
      </c>
      <c r="C456" s="79" t="s">
        <v>150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2GD-CGPR-AECO/AV</v>
      </c>
    </row>
    <row r="457" spans="1:8">
      <c r="A457" s="80">
        <v>37201</v>
      </c>
      <c r="B457" s="79" t="s">
        <v>157</v>
      </c>
      <c r="C457" s="79" t="s">
        <v>174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2GDP-AECO</v>
      </c>
    </row>
    <row r="458" spans="1:8">
      <c r="A458" s="80">
        <v>37201</v>
      </c>
      <c r="B458" s="79" t="s">
        <v>157</v>
      </c>
      <c r="C458" s="79" t="s">
        <v>146</v>
      </c>
      <c r="D458" s="85">
        <v>1E-4</v>
      </c>
      <c r="E458" s="85">
        <v>1E-4</v>
      </c>
      <c r="F458" s="210">
        <f t="shared" si="21"/>
        <v>2</v>
      </c>
      <c r="G458" s="79" t="str">
        <f t="shared" si="22"/>
        <v>M</v>
      </c>
      <c r="H458" s="79" t="str">
        <f t="shared" si="23"/>
        <v>2GDP-NTHWST/CANB</v>
      </c>
    </row>
    <row r="459" spans="1:8">
      <c r="A459" s="80">
        <v>37202</v>
      </c>
      <c r="B459" s="79" t="s">
        <v>157</v>
      </c>
      <c r="C459" s="79" t="s">
        <v>169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2GD-AECOCD/FRWKD</v>
      </c>
    </row>
    <row r="460" spans="1:8">
      <c r="A460" s="80">
        <v>37202</v>
      </c>
      <c r="B460" s="79" t="s">
        <v>157</v>
      </c>
      <c r="C460" s="79" t="s">
        <v>173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2GD-AECOUS/FRWKD</v>
      </c>
    </row>
    <row r="461" spans="1:8">
      <c r="A461" s="80">
        <v>37202</v>
      </c>
      <c r="B461" s="79" t="s">
        <v>157</v>
      </c>
      <c r="C461" s="79" t="s">
        <v>150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2GD-CGPR-AECO/AV</v>
      </c>
    </row>
    <row r="462" spans="1:8">
      <c r="A462" s="80">
        <v>37202</v>
      </c>
      <c r="B462" s="79" t="s">
        <v>157</v>
      </c>
      <c r="C462" s="79" t="s">
        <v>174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2GDP-AECO</v>
      </c>
    </row>
    <row r="463" spans="1:8">
      <c r="A463" s="80">
        <v>37202</v>
      </c>
      <c r="B463" s="79" t="s">
        <v>157</v>
      </c>
      <c r="C463" s="79" t="s">
        <v>146</v>
      </c>
      <c r="D463" s="85">
        <v>1E-4</v>
      </c>
      <c r="E463" s="85">
        <v>1E-4</v>
      </c>
      <c r="F463" s="210">
        <f t="shared" si="21"/>
        <v>2</v>
      </c>
      <c r="G463" s="79" t="str">
        <f t="shared" si="22"/>
        <v>M</v>
      </c>
      <c r="H463" s="79" t="str">
        <f t="shared" si="23"/>
        <v>2GDP-NTHWST/CANB</v>
      </c>
    </row>
    <row r="464" spans="1:8">
      <c r="A464" s="80">
        <v>37203</v>
      </c>
      <c r="B464" s="79" t="s">
        <v>157</v>
      </c>
      <c r="C464" s="79" t="s">
        <v>169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2GD-AECOCD/FRWKD</v>
      </c>
    </row>
    <row r="465" spans="1:8">
      <c r="A465" s="80">
        <v>37203</v>
      </c>
      <c r="B465" s="79" t="s">
        <v>157</v>
      </c>
      <c r="C465" s="79" t="s">
        <v>173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2GD-AECOUS/FRWKD</v>
      </c>
    </row>
    <row r="466" spans="1:8">
      <c r="A466" s="80">
        <v>37203</v>
      </c>
      <c r="B466" s="79" t="s">
        <v>157</v>
      </c>
      <c r="C466" s="79" t="s">
        <v>150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2GD-CGPR-AECO/AV</v>
      </c>
    </row>
    <row r="467" spans="1:8">
      <c r="A467" s="80">
        <v>37203</v>
      </c>
      <c r="B467" s="79" t="s">
        <v>157</v>
      </c>
      <c r="C467" s="79" t="s">
        <v>174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2GDP-AECO</v>
      </c>
    </row>
    <row r="468" spans="1:8">
      <c r="A468" s="80">
        <v>37203</v>
      </c>
      <c r="B468" s="79" t="s">
        <v>157</v>
      </c>
      <c r="C468" s="79" t="s">
        <v>146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37204</v>
      </c>
      <c r="B469" s="79" t="s">
        <v>157</v>
      </c>
      <c r="C469" s="79" t="s">
        <v>169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2GD-AECOCD/FRWKD</v>
      </c>
    </row>
    <row r="470" spans="1:8">
      <c r="A470" s="80">
        <v>37204</v>
      </c>
      <c r="B470" s="79" t="s">
        <v>157</v>
      </c>
      <c r="C470" s="79" t="s">
        <v>173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2GD-AECOUS/FRWKD</v>
      </c>
    </row>
    <row r="471" spans="1:8">
      <c r="A471" s="80">
        <v>37204</v>
      </c>
      <c r="B471" s="79" t="s">
        <v>157</v>
      </c>
      <c r="C471" s="79" t="s">
        <v>150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2GD-CGPR-AECO/AV</v>
      </c>
    </row>
    <row r="472" spans="1:8">
      <c r="A472" s="80">
        <v>37204</v>
      </c>
      <c r="B472" s="79" t="s">
        <v>157</v>
      </c>
      <c r="C472" s="79" t="s">
        <v>174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2GDP-AECO</v>
      </c>
    </row>
    <row r="473" spans="1:8">
      <c r="A473" s="80">
        <v>37204</v>
      </c>
      <c r="B473" s="79" t="s">
        <v>157</v>
      </c>
      <c r="C473" s="79" t="s">
        <v>146</v>
      </c>
      <c r="D473" s="85">
        <v>1E-4</v>
      </c>
      <c r="E473" s="85">
        <v>1E-4</v>
      </c>
      <c r="F473" s="210">
        <f t="shared" si="21"/>
        <v>2</v>
      </c>
      <c r="G473" s="79" t="str">
        <f t="shared" si="22"/>
        <v>M</v>
      </c>
      <c r="H473" s="79" t="str">
        <f t="shared" si="23"/>
        <v>2GDP-NTHWST/CANB</v>
      </c>
    </row>
    <row r="474" spans="1:8">
      <c r="A474" s="80">
        <v>37205</v>
      </c>
      <c r="B474" s="79" t="s">
        <v>157</v>
      </c>
      <c r="C474" s="79" t="s">
        <v>169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2GD-AECOCD/FRWKD</v>
      </c>
    </row>
    <row r="475" spans="1:8">
      <c r="A475" s="80">
        <v>37205</v>
      </c>
      <c r="B475" s="79" t="s">
        <v>157</v>
      </c>
      <c r="C475" s="79" t="s">
        <v>173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2GD-AECOUS/FRWKD</v>
      </c>
    </row>
    <row r="476" spans="1:8">
      <c r="A476" s="80">
        <v>37205</v>
      </c>
      <c r="B476" s="79" t="s">
        <v>157</v>
      </c>
      <c r="C476" s="79" t="s">
        <v>150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2GD-CGPR-AECO/AV</v>
      </c>
    </row>
    <row r="477" spans="1:8">
      <c r="A477" s="80">
        <v>37205</v>
      </c>
      <c r="B477" s="79" t="s">
        <v>157</v>
      </c>
      <c r="C477" s="79" t="s">
        <v>174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2GDP-AECO</v>
      </c>
    </row>
    <row r="478" spans="1:8">
      <c r="A478" s="80">
        <v>37205</v>
      </c>
      <c r="B478" s="79" t="s">
        <v>157</v>
      </c>
      <c r="C478" s="79" t="s">
        <v>146</v>
      </c>
      <c r="D478" s="85">
        <v>1E-4</v>
      </c>
      <c r="E478" s="85">
        <v>1E-4</v>
      </c>
      <c r="F478" s="210">
        <f t="shared" si="21"/>
        <v>2</v>
      </c>
      <c r="G478" s="79" t="str">
        <f t="shared" si="22"/>
        <v>M</v>
      </c>
      <c r="H478" s="79" t="str">
        <f t="shared" si="23"/>
        <v>2GDP-NTHWST/CANB</v>
      </c>
    </row>
    <row r="479" spans="1:8">
      <c r="A479" s="80">
        <v>37206</v>
      </c>
      <c r="B479" s="79" t="s">
        <v>157</v>
      </c>
      <c r="C479" s="79" t="s">
        <v>169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2GD-AECOCD/FRWKD</v>
      </c>
    </row>
    <row r="480" spans="1:8">
      <c r="A480" s="80">
        <v>37206</v>
      </c>
      <c r="B480" s="79" t="s">
        <v>157</v>
      </c>
      <c r="C480" s="79" t="s">
        <v>173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2GD-AECOUS/FRWKD</v>
      </c>
    </row>
    <row r="481" spans="1:8">
      <c r="A481" s="80">
        <v>37206</v>
      </c>
      <c r="B481" s="79" t="s">
        <v>157</v>
      </c>
      <c r="C481" s="79" t="s">
        <v>150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2GD-CGPR-AECO/AV</v>
      </c>
    </row>
    <row r="482" spans="1:8">
      <c r="A482" s="80">
        <v>37206</v>
      </c>
      <c r="B482" s="79" t="s">
        <v>157</v>
      </c>
      <c r="C482" s="79" t="s">
        <v>174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2GDP-AECO</v>
      </c>
    </row>
    <row r="483" spans="1:8">
      <c r="A483" s="80">
        <v>37206</v>
      </c>
      <c r="B483" s="79" t="s">
        <v>157</v>
      </c>
      <c r="C483" s="79" t="s">
        <v>146</v>
      </c>
      <c r="D483" s="85">
        <v>1E-4</v>
      </c>
      <c r="E483" s="85">
        <v>1E-4</v>
      </c>
      <c r="F483" s="210">
        <f t="shared" si="21"/>
        <v>2</v>
      </c>
      <c r="G483" s="79" t="str">
        <f t="shared" si="22"/>
        <v>M</v>
      </c>
      <c r="H483" s="79" t="str">
        <f t="shared" si="23"/>
        <v>2GDP-NTHWST/CANB</v>
      </c>
    </row>
    <row r="484" spans="1:8">
      <c r="A484" s="80">
        <v>37207</v>
      </c>
      <c r="B484" s="79" t="s">
        <v>157</v>
      </c>
      <c r="C484" s="79" t="s">
        <v>169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2GD-AECOCD/FRWKD</v>
      </c>
    </row>
    <row r="485" spans="1:8">
      <c r="A485" s="80">
        <v>37207</v>
      </c>
      <c r="B485" s="79" t="s">
        <v>157</v>
      </c>
      <c r="C485" s="79" t="s">
        <v>173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2GD-AECOUS/FRWKD</v>
      </c>
    </row>
    <row r="486" spans="1:8">
      <c r="A486" s="80">
        <v>37207</v>
      </c>
      <c r="B486" s="79" t="s">
        <v>157</v>
      </c>
      <c r="C486" s="79" t="s">
        <v>150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2GD-CGPR-AECO/AV</v>
      </c>
    </row>
    <row r="487" spans="1:8">
      <c r="A487" s="80">
        <v>37207</v>
      </c>
      <c r="B487" s="79" t="s">
        <v>157</v>
      </c>
      <c r="C487" s="79" t="s">
        <v>174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2GDP-AECO</v>
      </c>
    </row>
    <row r="488" spans="1:8">
      <c r="A488" s="80">
        <v>37207</v>
      </c>
      <c r="B488" s="79" t="s">
        <v>157</v>
      </c>
      <c r="C488" s="79" t="s">
        <v>146</v>
      </c>
      <c r="D488" s="85">
        <v>1E-4</v>
      </c>
      <c r="E488" s="85">
        <v>1E-4</v>
      </c>
      <c r="F488" s="210">
        <f t="shared" si="21"/>
        <v>2</v>
      </c>
      <c r="G488" s="79" t="str">
        <f t="shared" si="22"/>
        <v>M</v>
      </c>
      <c r="H488" s="79" t="str">
        <f t="shared" si="23"/>
        <v>2GDP-NTHWST/CANB</v>
      </c>
    </row>
    <row r="489" spans="1:8">
      <c r="A489" s="80">
        <v>37208</v>
      </c>
      <c r="B489" s="79" t="s">
        <v>157</v>
      </c>
      <c r="C489" s="79" t="s">
        <v>169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2GD-AECOCD/FRWKD</v>
      </c>
    </row>
    <row r="490" spans="1:8">
      <c r="A490" s="80">
        <v>37208</v>
      </c>
      <c r="B490" s="79" t="s">
        <v>157</v>
      </c>
      <c r="C490" s="79" t="s">
        <v>173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2GD-AECOUS/FRWKD</v>
      </c>
    </row>
    <row r="491" spans="1:8">
      <c r="A491" s="80">
        <v>37208</v>
      </c>
      <c r="B491" s="79" t="s">
        <v>157</v>
      </c>
      <c r="C491" s="79" t="s">
        <v>150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2GD-CGPR-AECO/AV</v>
      </c>
    </row>
    <row r="492" spans="1:8">
      <c r="A492" s="80">
        <v>37208</v>
      </c>
      <c r="B492" s="79" t="s">
        <v>157</v>
      </c>
      <c r="C492" s="79" t="s">
        <v>174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2GDP-AECO</v>
      </c>
    </row>
    <row r="493" spans="1:8">
      <c r="A493" s="80">
        <v>37208</v>
      </c>
      <c r="B493" s="79" t="s">
        <v>157</v>
      </c>
      <c r="C493" s="79" t="s">
        <v>146</v>
      </c>
      <c r="D493" s="85">
        <v>1E-4</v>
      </c>
      <c r="E493" s="85">
        <v>1E-4</v>
      </c>
      <c r="F493" s="210">
        <f t="shared" si="21"/>
        <v>2</v>
      </c>
      <c r="G493" s="79" t="str">
        <f t="shared" si="22"/>
        <v>M</v>
      </c>
      <c r="H493" s="79" t="str">
        <f t="shared" si="23"/>
        <v>2GDP-NTHWST/CANB</v>
      </c>
    </row>
    <row r="494" spans="1:8">
      <c r="A494" s="80">
        <v>37209</v>
      </c>
      <c r="B494" s="79" t="s">
        <v>157</v>
      </c>
      <c r="C494" s="79" t="s">
        <v>169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37209</v>
      </c>
      <c r="B495" s="79" t="s">
        <v>157</v>
      </c>
      <c r="C495" s="79" t="s">
        <v>173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37209</v>
      </c>
      <c r="B496" s="79" t="s">
        <v>157</v>
      </c>
      <c r="C496" s="79" t="s">
        <v>150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37209</v>
      </c>
      <c r="B497" s="79" t="s">
        <v>157</v>
      </c>
      <c r="C497" s="79" t="s">
        <v>174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37209</v>
      </c>
      <c r="B498" s="79" t="s">
        <v>157</v>
      </c>
      <c r="C498" s="79" t="s">
        <v>146</v>
      </c>
      <c r="D498" s="85">
        <v>1E-4</v>
      </c>
      <c r="E498" s="85">
        <v>1E-4</v>
      </c>
      <c r="F498" s="210">
        <f t="shared" si="21"/>
        <v>2</v>
      </c>
      <c r="G498" s="79" t="str">
        <f t="shared" si="22"/>
        <v>M</v>
      </c>
      <c r="H498" s="79" t="str">
        <f t="shared" si="23"/>
        <v>2GDP-NTHWST/CANB</v>
      </c>
    </row>
    <row r="499" spans="1:8">
      <c r="A499" s="80">
        <v>37210</v>
      </c>
      <c r="B499" s="79" t="s">
        <v>157</v>
      </c>
      <c r="C499" s="79" t="s">
        <v>169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2GD-AECOCD/FRWKD</v>
      </c>
    </row>
    <row r="500" spans="1:8">
      <c r="A500" s="80">
        <v>37210</v>
      </c>
      <c r="B500" s="79" t="s">
        <v>157</v>
      </c>
      <c r="C500" s="79" t="s">
        <v>173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2GD-AECOUS/FRWKD</v>
      </c>
    </row>
    <row r="501" spans="1:8">
      <c r="A501" s="80">
        <v>37210</v>
      </c>
      <c r="B501" s="79" t="s">
        <v>157</v>
      </c>
      <c r="C501" s="79" t="s">
        <v>150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2GD-CGPR-AECO/AV</v>
      </c>
    </row>
    <row r="502" spans="1:8">
      <c r="A502" s="80">
        <v>37210</v>
      </c>
      <c r="B502" s="79" t="s">
        <v>157</v>
      </c>
      <c r="C502" s="79" t="s">
        <v>174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2GDP-AECO</v>
      </c>
    </row>
    <row r="503" spans="1:8">
      <c r="A503" s="80">
        <v>37210</v>
      </c>
      <c r="B503" s="79" t="s">
        <v>157</v>
      </c>
      <c r="C503" s="79" t="s">
        <v>146</v>
      </c>
      <c r="D503" s="85">
        <v>1E-4</v>
      </c>
      <c r="E503" s="85">
        <v>1E-4</v>
      </c>
      <c r="F503" s="210">
        <f t="shared" si="21"/>
        <v>2</v>
      </c>
      <c r="G503" s="79" t="str">
        <f t="shared" si="22"/>
        <v>M</v>
      </c>
      <c r="H503" s="79" t="str">
        <f t="shared" si="23"/>
        <v>2GDP-NTHWST/CANB</v>
      </c>
    </row>
    <row r="504" spans="1:8">
      <c r="A504" s="80">
        <v>37211</v>
      </c>
      <c r="B504" s="79" t="s">
        <v>157</v>
      </c>
      <c r="C504" s="79" t="s">
        <v>169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2GD-AECOCD/FRWKD</v>
      </c>
    </row>
    <row r="505" spans="1:8">
      <c r="A505" s="80">
        <v>37211</v>
      </c>
      <c r="B505" s="79" t="s">
        <v>157</v>
      </c>
      <c r="C505" s="79" t="s">
        <v>173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2GD-AECOUS/FRWKD</v>
      </c>
    </row>
    <row r="506" spans="1:8">
      <c r="A506" s="80">
        <v>37211</v>
      </c>
      <c r="B506" s="79" t="s">
        <v>157</v>
      </c>
      <c r="C506" s="79" t="s">
        <v>150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2GD-CGPR-AECO/AV</v>
      </c>
    </row>
    <row r="507" spans="1:8">
      <c r="A507" s="80">
        <v>37211</v>
      </c>
      <c r="B507" s="79" t="s">
        <v>157</v>
      </c>
      <c r="C507" s="79" t="s">
        <v>174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2GDP-AECO</v>
      </c>
    </row>
    <row r="508" spans="1:8">
      <c r="A508" s="80">
        <v>37211</v>
      </c>
      <c r="B508" s="79" t="s">
        <v>157</v>
      </c>
      <c r="C508" s="79" t="s">
        <v>146</v>
      </c>
      <c r="D508" s="85">
        <v>1E-4</v>
      </c>
      <c r="E508" s="85">
        <v>1E-4</v>
      </c>
      <c r="F508" s="210">
        <f t="shared" si="21"/>
        <v>2</v>
      </c>
      <c r="G508" s="79" t="str">
        <f t="shared" si="22"/>
        <v>M</v>
      </c>
      <c r="H508" s="79" t="str">
        <f t="shared" si="23"/>
        <v>2GDP-NTHWST/CANB</v>
      </c>
    </row>
    <row r="509" spans="1:8">
      <c r="A509" s="80">
        <v>37212</v>
      </c>
      <c r="B509" s="79" t="s">
        <v>157</v>
      </c>
      <c r="C509" s="79" t="s">
        <v>169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2GD-AECOCD/FRWKD</v>
      </c>
    </row>
    <row r="510" spans="1:8">
      <c r="A510" s="80">
        <v>37212</v>
      </c>
      <c r="B510" s="79" t="s">
        <v>157</v>
      </c>
      <c r="C510" s="79" t="s">
        <v>173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2GD-AECOUS/FRWKD</v>
      </c>
    </row>
    <row r="511" spans="1:8">
      <c r="A511" s="80">
        <v>37212</v>
      </c>
      <c r="B511" s="79" t="s">
        <v>157</v>
      </c>
      <c r="C511" s="79" t="s">
        <v>150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2GD-CGPR-AECO/AV</v>
      </c>
    </row>
    <row r="512" spans="1:8">
      <c r="A512" s="80">
        <v>37212</v>
      </c>
      <c r="B512" s="79" t="s">
        <v>157</v>
      </c>
      <c r="C512" s="79" t="s">
        <v>174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2GDP-AECO</v>
      </c>
    </row>
    <row r="513" spans="1:8">
      <c r="A513" s="80">
        <v>37212</v>
      </c>
      <c r="B513" s="79" t="s">
        <v>157</v>
      </c>
      <c r="C513" s="79" t="s">
        <v>146</v>
      </c>
      <c r="D513" s="85">
        <v>1E-4</v>
      </c>
      <c r="E513" s="85">
        <v>1E-4</v>
      </c>
      <c r="F513" s="210">
        <f t="shared" si="21"/>
        <v>2</v>
      </c>
      <c r="G513" s="79" t="str">
        <f t="shared" si="22"/>
        <v>M</v>
      </c>
      <c r="H513" s="79" t="str">
        <f t="shared" si="23"/>
        <v>2GDP-NTHWST/CANB</v>
      </c>
    </row>
    <row r="514" spans="1:8">
      <c r="A514" s="80">
        <v>37213</v>
      </c>
      <c r="B514" s="79" t="s">
        <v>157</v>
      </c>
      <c r="C514" s="79" t="s">
        <v>169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2GD-AECOCD/FRWKD</v>
      </c>
    </row>
    <row r="515" spans="1:8">
      <c r="A515" s="80">
        <v>37213</v>
      </c>
      <c r="B515" s="79" t="s">
        <v>157</v>
      </c>
      <c r="C515" s="79" t="s">
        <v>173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2GD-AECOUS/FRWKD</v>
      </c>
    </row>
    <row r="516" spans="1:8">
      <c r="A516" s="80">
        <v>37213</v>
      </c>
      <c r="B516" s="79" t="s">
        <v>157</v>
      </c>
      <c r="C516" s="79" t="s">
        <v>150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2GD-CGPR-AECO/AV</v>
      </c>
    </row>
    <row r="517" spans="1:8">
      <c r="A517" s="80">
        <v>37213</v>
      </c>
      <c r="B517" s="79" t="s">
        <v>157</v>
      </c>
      <c r="C517" s="79" t="s">
        <v>174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2GDP-AECO</v>
      </c>
    </row>
    <row r="518" spans="1:8">
      <c r="A518" s="80">
        <v>37213</v>
      </c>
      <c r="B518" s="79" t="s">
        <v>157</v>
      </c>
      <c r="C518" s="79" t="s">
        <v>146</v>
      </c>
      <c r="D518" s="85">
        <v>1E-4</v>
      </c>
      <c r="E518" s="85">
        <v>1E-4</v>
      </c>
      <c r="F518" s="210">
        <f t="shared" si="24"/>
        <v>2</v>
      </c>
      <c r="G518" s="79" t="str">
        <f t="shared" si="25"/>
        <v>M</v>
      </c>
      <c r="H518" s="79" t="str">
        <f t="shared" si="26"/>
        <v>2GDP-NTHWST/CANB</v>
      </c>
    </row>
    <row r="519" spans="1:8">
      <c r="A519" s="80">
        <v>37214</v>
      </c>
      <c r="B519" s="79" t="s">
        <v>157</v>
      </c>
      <c r="C519" s="79" t="s">
        <v>169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2GD-AECOCD/FRWKD</v>
      </c>
    </row>
    <row r="520" spans="1:8">
      <c r="A520" s="80">
        <v>37214</v>
      </c>
      <c r="B520" s="79" t="s">
        <v>157</v>
      </c>
      <c r="C520" s="79" t="s">
        <v>173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2GD-AECOUS/FRWKD</v>
      </c>
    </row>
    <row r="521" spans="1:8">
      <c r="A521" s="80">
        <v>37214</v>
      </c>
      <c r="B521" s="79" t="s">
        <v>157</v>
      </c>
      <c r="C521" s="79" t="s">
        <v>150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2GD-CGPR-AECO/AV</v>
      </c>
    </row>
    <row r="522" spans="1:8">
      <c r="A522" s="80">
        <v>37214</v>
      </c>
      <c r="B522" s="79" t="s">
        <v>157</v>
      </c>
      <c r="C522" s="79" t="s">
        <v>174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2GDP-AECO</v>
      </c>
    </row>
    <row r="523" spans="1:8">
      <c r="A523" s="80">
        <v>37214</v>
      </c>
      <c r="B523" s="79" t="s">
        <v>157</v>
      </c>
      <c r="C523" s="79" t="s">
        <v>146</v>
      </c>
      <c r="D523" s="85">
        <v>1E-4</v>
      </c>
      <c r="E523" s="85">
        <v>1E-4</v>
      </c>
      <c r="F523" s="210">
        <f t="shared" si="24"/>
        <v>2</v>
      </c>
      <c r="G523" s="79" t="str">
        <f t="shared" si="25"/>
        <v>M</v>
      </c>
      <c r="H523" s="79" t="str">
        <f t="shared" si="26"/>
        <v>2GDP-NTHWST/CANB</v>
      </c>
    </row>
    <row r="524" spans="1:8">
      <c r="A524" s="80">
        <v>37215</v>
      </c>
      <c r="B524" s="79" t="s">
        <v>157</v>
      </c>
      <c r="C524" s="79" t="s">
        <v>169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2GD-AECOCD/FRWKD</v>
      </c>
    </row>
    <row r="525" spans="1:8">
      <c r="A525" s="80">
        <v>37215</v>
      </c>
      <c r="B525" s="79" t="s">
        <v>157</v>
      </c>
      <c r="C525" s="79" t="s">
        <v>173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2GD-AECOUS/FRWKD</v>
      </c>
    </row>
    <row r="526" spans="1:8">
      <c r="A526" s="80">
        <v>37215</v>
      </c>
      <c r="B526" s="79" t="s">
        <v>157</v>
      </c>
      <c r="C526" s="79" t="s">
        <v>150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2GD-CGPR-AECO/AV</v>
      </c>
    </row>
    <row r="527" spans="1:8">
      <c r="A527" s="80">
        <v>37215</v>
      </c>
      <c r="B527" s="79" t="s">
        <v>157</v>
      </c>
      <c r="C527" s="79" t="s">
        <v>174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2GDP-AECO</v>
      </c>
    </row>
    <row r="528" spans="1:8">
      <c r="A528" s="80">
        <v>37215</v>
      </c>
      <c r="B528" s="79" t="s">
        <v>157</v>
      </c>
      <c r="C528" s="79" t="s">
        <v>146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37216</v>
      </c>
      <c r="B529" s="79" t="s">
        <v>157</v>
      </c>
      <c r="C529" s="79" t="s">
        <v>169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2GD-AECOCD/FRWKD</v>
      </c>
    </row>
    <row r="530" spans="1:8">
      <c r="A530" s="80">
        <v>37216</v>
      </c>
      <c r="B530" s="79" t="s">
        <v>157</v>
      </c>
      <c r="C530" s="79" t="s">
        <v>173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2GD-AECOUS/FRWKD</v>
      </c>
    </row>
    <row r="531" spans="1:8">
      <c r="A531" s="80">
        <v>37216</v>
      </c>
      <c r="B531" s="79" t="s">
        <v>157</v>
      </c>
      <c r="C531" s="79" t="s">
        <v>150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2GD-CGPR-AECO/AV</v>
      </c>
    </row>
    <row r="532" spans="1:8">
      <c r="A532" s="80">
        <v>37216</v>
      </c>
      <c r="B532" s="79" t="s">
        <v>157</v>
      </c>
      <c r="C532" s="79" t="s">
        <v>174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2GDP-AECO</v>
      </c>
    </row>
    <row r="533" spans="1:8">
      <c r="A533" s="80">
        <v>37216</v>
      </c>
      <c r="B533" s="79" t="s">
        <v>157</v>
      </c>
      <c r="C533" s="79" t="s">
        <v>146</v>
      </c>
      <c r="D533" s="85">
        <v>1E-4</v>
      </c>
      <c r="E533" s="85">
        <v>1E-4</v>
      </c>
      <c r="F533" s="210">
        <f t="shared" si="24"/>
        <v>2</v>
      </c>
      <c r="G533" s="79" t="str">
        <f t="shared" si="25"/>
        <v>M</v>
      </c>
      <c r="H533" s="79" t="str">
        <f t="shared" si="26"/>
        <v>2GDP-NTHWST/CANB</v>
      </c>
    </row>
    <row r="534" spans="1:8">
      <c r="A534" s="80">
        <v>37217</v>
      </c>
      <c r="B534" s="79" t="s">
        <v>157</v>
      </c>
      <c r="C534" s="79" t="s">
        <v>169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2GD-AECOCD/FRWKD</v>
      </c>
    </row>
    <row r="535" spans="1:8">
      <c r="A535" s="80">
        <v>37217</v>
      </c>
      <c r="B535" s="79" t="s">
        <v>157</v>
      </c>
      <c r="C535" s="79" t="s">
        <v>173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2GD-AECOUS/FRWKD</v>
      </c>
    </row>
    <row r="536" spans="1:8">
      <c r="A536" s="80">
        <v>37217</v>
      </c>
      <c r="B536" s="79" t="s">
        <v>157</v>
      </c>
      <c r="C536" s="79" t="s">
        <v>150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2GD-CGPR-AECO/AV</v>
      </c>
    </row>
    <row r="537" spans="1:8">
      <c r="A537" s="80">
        <v>37217</v>
      </c>
      <c r="B537" s="79" t="s">
        <v>157</v>
      </c>
      <c r="C537" s="79" t="s">
        <v>174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2GDP-AECO</v>
      </c>
    </row>
    <row r="538" spans="1:8">
      <c r="A538" s="80">
        <v>37217</v>
      </c>
      <c r="B538" s="79" t="s">
        <v>157</v>
      </c>
      <c r="C538" s="79" t="s">
        <v>146</v>
      </c>
      <c r="D538" s="85">
        <v>1E-4</v>
      </c>
      <c r="E538" s="85">
        <v>1E-4</v>
      </c>
      <c r="F538" s="210">
        <f t="shared" si="24"/>
        <v>2</v>
      </c>
      <c r="G538" s="79" t="str">
        <f t="shared" si="25"/>
        <v>M</v>
      </c>
      <c r="H538" s="79" t="str">
        <f t="shared" si="26"/>
        <v>2GDP-NTHWST/CANB</v>
      </c>
    </row>
    <row r="539" spans="1:8">
      <c r="A539" s="80">
        <v>37218</v>
      </c>
      <c r="B539" s="79" t="s">
        <v>157</v>
      </c>
      <c r="C539" s="79" t="s">
        <v>169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2GD-AECOCD/FRWKD</v>
      </c>
    </row>
    <row r="540" spans="1:8">
      <c r="A540" s="80">
        <v>37218</v>
      </c>
      <c r="B540" s="79" t="s">
        <v>157</v>
      </c>
      <c r="C540" s="79" t="s">
        <v>173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2GD-AECOUS/FRWKD</v>
      </c>
    </row>
    <row r="541" spans="1:8">
      <c r="A541" s="80">
        <v>37218</v>
      </c>
      <c r="B541" s="79" t="s">
        <v>157</v>
      </c>
      <c r="C541" s="79" t="s">
        <v>150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2GD-CGPR-AECO/AV</v>
      </c>
    </row>
    <row r="542" spans="1:8">
      <c r="A542" s="80">
        <v>37218</v>
      </c>
      <c r="B542" s="79" t="s">
        <v>157</v>
      </c>
      <c r="C542" s="79" t="s">
        <v>174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2GDP-AECO</v>
      </c>
    </row>
    <row r="543" spans="1:8">
      <c r="A543" s="80">
        <v>37218</v>
      </c>
      <c r="B543" s="79" t="s">
        <v>157</v>
      </c>
      <c r="C543" s="79" t="s">
        <v>146</v>
      </c>
      <c r="D543" s="85">
        <v>1E-4</v>
      </c>
      <c r="E543" s="85">
        <v>1E-4</v>
      </c>
      <c r="F543" s="210">
        <f t="shared" si="24"/>
        <v>2</v>
      </c>
      <c r="G543" s="79" t="str">
        <f t="shared" si="25"/>
        <v>M</v>
      </c>
      <c r="H543" s="79" t="str">
        <f t="shared" si="26"/>
        <v>2GDP-NTHWST/CANB</v>
      </c>
    </row>
    <row r="544" spans="1:8">
      <c r="A544" s="80">
        <v>37219</v>
      </c>
      <c r="B544" s="79" t="s">
        <v>157</v>
      </c>
      <c r="C544" s="79" t="s">
        <v>169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2GD-AECOCD/FRWKD</v>
      </c>
    </row>
    <row r="545" spans="1:8">
      <c r="A545" s="80">
        <v>37219</v>
      </c>
      <c r="B545" s="79" t="s">
        <v>157</v>
      </c>
      <c r="C545" s="79" t="s">
        <v>173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2GD-AECOUS/FRWKD</v>
      </c>
    </row>
    <row r="546" spans="1:8">
      <c r="A546" s="80">
        <v>37219</v>
      </c>
      <c r="B546" s="79" t="s">
        <v>157</v>
      </c>
      <c r="C546" s="79" t="s">
        <v>150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2GD-CGPR-AECO/AV</v>
      </c>
    </row>
    <row r="547" spans="1:8">
      <c r="A547" s="80">
        <v>37219</v>
      </c>
      <c r="B547" s="79" t="s">
        <v>157</v>
      </c>
      <c r="C547" s="79" t="s">
        <v>174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2GDP-AECO</v>
      </c>
    </row>
    <row r="548" spans="1:8">
      <c r="A548" s="80">
        <v>37219</v>
      </c>
      <c r="B548" s="79" t="s">
        <v>157</v>
      </c>
      <c r="C548" s="79" t="s">
        <v>146</v>
      </c>
      <c r="D548" s="85">
        <v>1E-4</v>
      </c>
      <c r="E548" s="85">
        <v>1E-4</v>
      </c>
      <c r="F548" s="210">
        <f t="shared" si="24"/>
        <v>2</v>
      </c>
      <c r="G548" s="79" t="str">
        <f t="shared" si="25"/>
        <v>M</v>
      </c>
      <c r="H548" s="79" t="str">
        <f t="shared" si="26"/>
        <v>2GDP-NTHWST/CANB</v>
      </c>
    </row>
    <row r="549" spans="1:8">
      <c r="A549" s="80">
        <v>37220</v>
      </c>
      <c r="B549" s="79" t="s">
        <v>157</v>
      </c>
      <c r="C549" s="79" t="s">
        <v>169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2GD-AECOCD/FRWKD</v>
      </c>
    </row>
    <row r="550" spans="1:8">
      <c r="A550" s="80">
        <v>37220</v>
      </c>
      <c r="B550" s="79" t="s">
        <v>157</v>
      </c>
      <c r="C550" s="79" t="s">
        <v>173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2GD-AECOUS/FRWKD</v>
      </c>
    </row>
    <row r="551" spans="1:8">
      <c r="A551" s="80">
        <v>37220</v>
      </c>
      <c r="B551" s="79" t="s">
        <v>157</v>
      </c>
      <c r="C551" s="79" t="s">
        <v>150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2GD-CGPR-AECO/AV</v>
      </c>
    </row>
    <row r="552" spans="1:8">
      <c r="A552" s="80">
        <v>37220</v>
      </c>
      <c r="B552" s="79" t="s">
        <v>157</v>
      </c>
      <c r="C552" s="79" t="s">
        <v>174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2GDP-AECO</v>
      </c>
    </row>
    <row r="553" spans="1:8">
      <c r="A553" s="80">
        <v>37220</v>
      </c>
      <c r="B553" s="79" t="s">
        <v>157</v>
      </c>
      <c r="C553" s="79" t="s">
        <v>146</v>
      </c>
      <c r="D553" s="85">
        <v>1E-4</v>
      </c>
      <c r="E553" s="85">
        <v>1E-4</v>
      </c>
      <c r="F553" s="210">
        <f t="shared" si="24"/>
        <v>2</v>
      </c>
      <c r="G553" s="79" t="str">
        <f t="shared" si="25"/>
        <v>M</v>
      </c>
      <c r="H553" s="79" t="str">
        <f t="shared" si="26"/>
        <v>2GDP-NTHWST/CANB</v>
      </c>
    </row>
    <row r="554" spans="1:8">
      <c r="A554" s="80">
        <v>37221</v>
      </c>
      <c r="B554" s="79" t="s">
        <v>157</v>
      </c>
      <c r="C554" s="79" t="s">
        <v>169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37221</v>
      </c>
      <c r="B555" s="79" t="s">
        <v>157</v>
      </c>
      <c r="C555" s="79" t="s">
        <v>173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37221</v>
      </c>
      <c r="B556" s="79" t="s">
        <v>157</v>
      </c>
      <c r="C556" s="79" t="s">
        <v>150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37221</v>
      </c>
      <c r="B557" s="79" t="s">
        <v>157</v>
      </c>
      <c r="C557" s="79" t="s">
        <v>174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37221</v>
      </c>
      <c r="B558" s="79" t="s">
        <v>157</v>
      </c>
      <c r="C558" s="79" t="s">
        <v>146</v>
      </c>
      <c r="D558" s="85">
        <v>1E-4</v>
      </c>
      <c r="E558" s="85">
        <v>1E-4</v>
      </c>
      <c r="F558" s="210">
        <f t="shared" si="24"/>
        <v>2</v>
      </c>
      <c r="G558" s="79" t="str">
        <f t="shared" si="25"/>
        <v>M</v>
      </c>
      <c r="H558" s="79" t="str">
        <f t="shared" si="26"/>
        <v>2GDP-NTHWST/CANB</v>
      </c>
    </row>
    <row r="559" spans="1:8">
      <c r="A559" s="80">
        <v>37222</v>
      </c>
      <c r="B559" s="79" t="s">
        <v>157</v>
      </c>
      <c r="C559" s="79" t="s">
        <v>169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2GD-AECOCD/FRWKD</v>
      </c>
    </row>
    <row r="560" spans="1:8">
      <c r="A560" s="80">
        <v>37222</v>
      </c>
      <c r="B560" s="79" t="s">
        <v>157</v>
      </c>
      <c r="C560" s="79" t="s">
        <v>173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2GD-AECOUS/FRWKD</v>
      </c>
    </row>
    <row r="561" spans="1:8">
      <c r="A561" s="80">
        <v>37222</v>
      </c>
      <c r="B561" s="79" t="s">
        <v>157</v>
      </c>
      <c r="C561" s="79" t="s">
        <v>150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2GD-CGPR-AECO/AV</v>
      </c>
    </row>
    <row r="562" spans="1:8">
      <c r="A562" s="80">
        <v>37222</v>
      </c>
      <c r="B562" s="79" t="s">
        <v>157</v>
      </c>
      <c r="C562" s="79" t="s">
        <v>174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2GDP-AECO</v>
      </c>
    </row>
    <row r="563" spans="1:8">
      <c r="A563" s="80">
        <v>37222</v>
      </c>
      <c r="B563" s="79" t="s">
        <v>157</v>
      </c>
      <c r="C563" s="79" t="s">
        <v>146</v>
      </c>
      <c r="D563" s="85">
        <v>1E-4</v>
      </c>
      <c r="E563" s="85">
        <v>1E-4</v>
      </c>
      <c r="F563" s="210">
        <f t="shared" si="24"/>
        <v>2</v>
      </c>
      <c r="G563" s="79" t="str">
        <f t="shared" si="25"/>
        <v>M</v>
      </c>
      <c r="H563" s="79" t="str">
        <f t="shared" si="26"/>
        <v>2GDP-NTHWST/CANB</v>
      </c>
    </row>
    <row r="564" spans="1:8">
      <c r="A564" s="80">
        <v>37223</v>
      </c>
      <c r="B564" s="79" t="s">
        <v>157</v>
      </c>
      <c r="C564" s="79" t="s">
        <v>169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2GD-AECOCD/FRWKD</v>
      </c>
    </row>
    <row r="565" spans="1:8">
      <c r="A565" s="80">
        <v>37223</v>
      </c>
      <c r="B565" s="79" t="s">
        <v>157</v>
      </c>
      <c r="C565" s="79" t="s">
        <v>173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2GD-AECOUS/FRWKD</v>
      </c>
    </row>
    <row r="566" spans="1:8">
      <c r="A566" s="80">
        <v>37223</v>
      </c>
      <c r="B566" s="79" t="s">
        <v>157</v>
      </c>
      <c r="C566" s="79" t="s">
        <v>150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2GD-CGPR-AECO/AV</v>
      </c>
    </row>
    <row r="567" spans="1:8">
      <c r="A567" s="80">
        <v>37223</v>
      </c>
      <c r="B567" s="79" t="s">
        <v>157</v>
      </c>
      <c r="C567" s="79" t="s">
        <v>174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2GDP-AECO</v>
      </c>
    </row>
    <row r="568" spans="1:8">
      <c r="A568" s="80">
        <v>37223</v>
      </c>
      <c r="B568" s="79" t="s">
        <v>157</v>
      </c>
      <c r="C568" s="79" t="s">
        <v>146</v>
      </c>
      <c r="D568" s="85">
        <v>1E-4</v>
      </c>
      <c r="E568" s="85">
        <v>1E-4</v>
      </c>
      <c r="F568" s="210">
        <f t="shared" si="24"/>
        <v>2</v>
      </c>
      <c r="G568" s="79" t="str">
        <f t="shared" si="25"/>
        <v>M</v>
      </c>
      <c r="H568" s="79" t="str">
        <f t="shared" si="26"/>
        <v>2GDP-NTHWST/CANB</v>
      </c>
    </row>
    <row r="569" spans="1:8">
      <c r="A569" s="80">
        <v>37224</v>
      </c>
      <c r="B569" s="79" t="s">
        <v>157</v>
      </c>
      <c r="C569" s="79" t="s">
        <v>169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2GD-AECOCD/FRWKD</v>
      </c>
    </row>
    <row r="570" spans="1:8">
      <c r="A570" s="80">
        <v>37224</v>
      </c>
      <c r="B570" s="79" t="s">
        <v>157</v>
      </c>
      <c r="C570" s="79" t="s">
        <v>173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2GD-AECOUS/FRWKD</v>
      </c>
    </row>
    <row r="571" spans="1:8">
      <c r="A571" s="80">
        <v>37224</v>
      </c>
      <c r="B571" s="79" t="s">
        <v>157</v>
      </c>
      <c r="C571" s="79" t="s">
        <v>150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2GD-CGPR-AECO/AV</v>
      </c>
    </row>
    <row r="572" spans="1:8">
      <c r="A572" s="80">
        <v>37224</v>
      </c>
      <c r="B572" s="79" t="s">
        <v>157</v>
      </c>
      <c r="C572" s="79" t="s">
        <v>174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2GDP-AECO</v>
      </c>
    </row>
    <row r="573" spans="1:8">
      <c r="A573" s="80">
        <v>37224</v>
      </c>
      <c r="B573" s="79" t="s">
        <v>157</v>
      </c>
      <c r="C573" s="79" t="s">
        <v>146</v>
      </c>
      <c r="D573" s="85">
        <v>1E-4</v>
      </c>
      <c r="E573" s="85">
        <v>1E-4</v>
      </c>
      <c r="F573" s="210">
        <f t="shared" si="24"/>
        <v>2</v>
      </c>
      <c r="G573" s="79" t="str">
        <f t="shared" si="25"/>
        <v>M</v>
      </c>
      <c r="H573" s="79" t="str">
        <f t="shared" si="26"/>
        <v>2GDP-NTHWST/CANB</v>
      </c>
    </row>
    <row r="574" spans="1:8">
      <c r="A574" s="80">
        <v>37225</v>
      </c>
      <c r="B574" s="79" t="s">
        <v>157</v>
      </c>
      <c r="C574" s="79" t="s">
        <v>169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2GD-AECOCD/FRWKD</v>
      </c>
    </row>
    <row r="575" spans="1:8">
      <c r="A575" s="80">
        <v>37225</v>
      </c>
      <c r="B575" s="79" t="s">
        <v>157</v>
      </c>
      <c r="C575" s="79" t="s">
        <v>173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2GD-AECOUS/FRWKD</v>
      </c>
    </row>
    <row r="576" spans="1:8">
      <c r="A576" s="80">
        <v>37225</v>
      </c>
      <c r="B576" s="79" t="s">
        <v>157</v>
      </c>
      <c r="C576" s="79" t="s">
        <v>150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2GD-CGPR-AECO/AV</v>
      </c>
    </row>
    <row r="577" spans="1:8">
      <c r="A577" s="80">
        <v>37225</v>
      </c>
      <c r="B577" s="79" t="s">
        <v>157</v>
      </c>
      <c r="C577" s="79" t="s">
        <v>174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2GDP-AECO</v>
      </c>
    </row>
    <row r="578" spans="1:8">
      <c r="A578" s="80">
        <v>37225</v>
      </c>
      <c r="B578" s="79" t="s">
        <v>157</v>
      </c>
      <c r="C578" s="79" t="s">
        <v>146</v>
      </c>
      <c r="D578" s="85">
        <v>1E-4</v>
      </c>
      <c r="E578" s="85">
        <v>1E-4</v>
      </c>
      <c r="F578" s="210">
        <f t="shared" si="24"/>
        <v>2</v>
      </c>
      <c r="G578" s="79" t="str">
        <f t="shared" si="25"/>
        <v>M</v>
      </c>
      <c r="H578" s="79" t="str">
        <f t="shared" si="26"/>
        <v>2GDP-NTHWST/CANB</v>
      </c>
    </row>
    <row r="579" spans="1:8">
      <c r="A579" s="80">
        <v>37226</v>
      </c>
      <c r="B579" s="79" t="s">
        <v>157</v>
      </c>
      <c r="C579" s="79" t="s">
        <v>146</v>
      </c>
      <c r="D579" s="85">
        <v>9973.8798000000006</v>
      </c>
      <c r="E579" s="85">
        <v>9973.8798000000006</v>
      </c>
      <c r="F579" s="210">
        <f t="shared" ref="F579:F642" si="27">IF(REF_DT&lt;=LastDay,INDEX(IntraMonth_Buckets,MATCH($A579,IntraSumMonths,0),1),INDEX(BucketTable,MATCH($A579,SumMonths,0),1))</f>
        <v>3</v>
      </c>
      <c r="G579" s="79" t="str">
        <f t="shared" ref="G579:G642" si="28">INDEX(Book_Type,MATCH($B579,Book,0),1)</f>
        <v>M</v>
      </c>
      <c r="H579" s="79" t="str">
        <f t="shared" ref="H579:H642" si="29">$F579&amp;$C579</f>
        <v>3GDP-NTHWST/CANB</v>
      </c>
    </row>
    <row r="580" spans="1:8">
      <c r="A580" s="80">
        <v>37227</v>
      </c>
      <c r="B580" s="79" t="s">
        <v>157</v>
      </c>
      <c r="C580" s="79" t="s">
        <v>146</v>
      </c>
      <c r="D580" s="85">
        <v>9973.8798000000006</v>
      </c>
      <c r="E580" s="85">
        <v>9973.8798000000006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37228</v>
      </c>
      <c r="B581" s="79" t="s">
        <v>157</v>
      </c>
      <c r="C581" s="79" t="s">
        <v>146</v>
      </c>
      <c r="D581" s="85">
        <v>9973.8798000000006</v>
      </c>
      <c r="E581" s="85">
        <v>9973.8798000000006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37229</v>
      </c>
      <c r="B582" s="79" t="s">
        <v>157</v>
      </c>
      <c r="C582" s="79" t="s">
        <v>146</v>
      </c>
      <c r="D582" s="85">
        <v>9973.8798000000006</v>
      </c>
      <c r="E582" s="85">
        <v>9973.8798000000006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37230</v>
      </c>
      <c r="B583" s="79" t="s">
        <v>157</v>
      </c>
      <c r="C583" s="79" t="s">
        <v>146</v>
      </c>
      <c r="D583" s="85">
        <v>9973.8798000000006</v>
      </c>
      <c r="E583" s="85">
        <v>9973.8798000000006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37231</v>
      </c>
      <c r="B584" s="79" t="s">
        <v>157</v>
      </c>
      <c r="C584" s="79" t="s">
        <v>146</v>
      </c>
      <c r="D584" s="85">
        <v>9973.8798000000006</v>
      </c>
      <c r="E584" s="85">
        <v>9973.8798000000006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37232</v>
      </c>
      <c r="B585" s="79" t="s">
        <v>157</v>
      </c>
      <c r="C585" s="79" t="s">
        <v>146</v>
      </c>
      <c r="D585" s="85">
        <v>9973.8798000000006</v>
      </c>
      <c r="E585" s="85">
        <v>9973.8798000000006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37233</v>
      </c>
      <c r="B586" s="79" t="s">
        <v>157</v>
      </c>
      <c r="C586" s="79" t="s">
        <v>146</v>
      </c>
      <c r="D586" s="85">
        <v>9973.8798000000006</v>
      </c>
      <c r="E586" s="85">
        <v>9973.8798000000006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37234</v>
      </c>
      <c r="B587" s="79" t="s">
        <v>157</v>
      </c>
      <c r="C587" s="79" t="s">
        <v>146</v>
      </c>
      <c r="D587" s="85">
        <v>9973.8798000000006</v>
      </c>
      <c r="E587" s="85">
        <v>9973.8798000000006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37235</v>
      </c>
      <c r="B588" s="79" t="s">
        <v>157</v>
      </c>
      <c r="C588" s="79" t="s">
        <v>146</v>
      </c>
      <c r="D588" s="85">
        <v>9973.8798000000006</v>
      </c>
      <c r="E588" s="85">
        <v>9973.8798000000006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37236</v>
      </c>
      <c r="B589" s="79" t="s">
        <v>157</v>
      </c>
      <c r="C589" s="79" t="s">
        <v>146</v>
      </c>
      <c r="D589" s="85">
        <v>9973.8798000000006</v>
      </c>
      <c r="E589" s="85">
        <v>9973.8798000000006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37237</v>
      </c>
      <c r="B590" s="79" t="s">
        <v>157</v>
      </c>
      <c r="C590" s="79" t="s">
        <v>146</v>
      </c>
      <c r="D590" s="85">
        <v>9973.8798000000006</v>
      </c>
      <c r="E590" s="85">
        <v>9973.8798000000006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37238</v>
      </c>
      <c r="B591" s="79" t="s">
        <v>157</v>
      </c>
      <c r="C591" s="79" t="s">
        <v>146</v>
      </c>
      <c r="D591" s="85">
        <v>9973.8798000000006</v>
      </c>
      <c r="E591" s="85">
        <v>9973.8798000000006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37239</v>
      </c>
      <c r="B592" s="79" t="s">
        <v>157</v>
      </c>
      <c r="C592" s="79" t="s">
        <v>146</v>
      </c>
      <c r="D592" s="85">
        <v>9973.8798000000006</v>
      </c>
      <c r="E592" s="85">
        <v>9973.8798000000006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37240</v>
      </c>
      <c r="B593" s="79" t="s">
        <v>157</v>
      </c>
      <c r="C593" s="79" t="s">
        <v>146</v>
      </c>
      <c r="D593" s="85">
        <v>9973.8798000000006</v>
      </c>
      <c r="E593" s="85">
        <v>9973.8798000000006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37241</v>
      </c>
      <c r="B594" s="79" t="s">
        <v>157</v>
      </c>
      <c r="C594" s="79" t="s">
        <v>146</v>
      </c>
      <c r="D594" s="85">
        <v>9973.8798000000006</v>
      </c>
      <c r="E594" s="85">
        <v>9973.8798000000006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37242</v>
      </c>
      <c r="B595" s="79" t="s">
        <v>157</v>
      </c>
      <c r="C595" s="79" t="s">
        <v>146</v>
      </c>
      <c r="D595" s="85">
        <v>9973.8798000000006</v>
      </c>
      <c r="E595" s="85">
        <v>9973.8798000000006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37243</v>
      </c>
      <c r="B596" s="79" t="s">
        <v>157</v>
      </c>
      <c r="C596" s="79" t="s">
        <v>146</v>
      </c>
      <c r="D596" s="85">
        <v>9973.8798000000006</v>
      </c>
      <c r="E596" s="85">
        <v>9973.8798000000006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37244</v>
      </c>
      <c r="B597" s="79" t="s">
        <v>157</v>
      </c>
      <c r="C597" s="79" t="s">
        <v>146</v>
      </c>
      <c r="D597" s="85">
        <v>9973.8798000000006</v>
      </c>
      <c r="E597" s="85">
        <v>9973.8798000000006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37245</v>
      </c>
      <c r="B598" s="79" t="s">
        <v>157</v>
      </c>
      <c r="C598" s="79" t="s">
        <v>146</v>
      </c>
      <c r="D598" s="85">
        <v>9973.8798000000006</v>
      </c>
      <c r="E598" s="85">
        <v>9973.8798000000006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37246</v>
      </c>
      <c r="B599" s="79" t="s">
        <v>157</v>
      </c>
      <c r="C599" s="79" t="s">
        <v>146</v>
      </c>
      <c r="D599" s="85">
        <v>9973.8798000000006</v>
      </c>
      <c r="E599" s="85">
        <v>9973.8798000000006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37247</v>
      </c>
      <c r="B600" s="79" t="s">
        <v>157</v>
      </c>
      <c r="C600" s="79" t="s">
        <v>146</v>
      </c>
      <c r="D600" s="85">
        <v>9973.8798000000006</v>
      </c>
      <c r="E600" s="85">
        <v>9973.8798000000006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37248</v>
      </c>
      <c r="B601" s="79" t="s">
        <v>157</v>
      </c>
      <c r="C601" s="79" t="s">
        <v>146</v>
      </c>
      <c r="D601" s="85">
        <v>9973.8798000000006</v>
      </c>
      <c r="E601" s="85">
        <v>9973.8798000000006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37249</v>
      </c>
      <c r="B602" s="79" t="s">
        <v>157</v>
      </c>
      <c r="C602" s="79" t="s">
        <v>146</v>
      </c>
      <c r="D602" s="85">
        <v>9973.8798000000006</v>
      </c>
      <c r="E602" s="85">
        <v>9973.8798000000006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37250</v>
      </c>
      <c r="B603" s="79" t="s">
        <v>157</v>
      </c>
      <c r="C603" s="79" t="s">
        <v>146</v>
      </c>
      <c r="D603" s="85">
        <v>9973.8798000000006</v>
      </c>
      <c r="E603" s="85">
        <v>9973.8798000000006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37251</v>
      </c>
      <c r="B604" s="79" t="s">
        <v>157</v>
      </c>
      <c r="C604" s="79" t="s">
        <v>146</v>
      </c>
      <c r="D604" s="85">
        <v>9973.8798000000006</v>
      </c>
      <c r="E604" s="85">
        <v>9973.8798000000006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37252</v>
      </c>
      <c r="B605" s="79" t="s">
        <v>157</v>
      </c>
      <c r="C605" s="79" t="s">
        <v>146</v>
      </c>
      <c r="D605" s="85">
        <v>9973.8798000000006</v>
      </c>
      <c r="E605" s="85">
        <v>9973.8798000000006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37253</v>
      </c>
      <c r="B606" s="79" t="s">
        <v>157</v>
      </c>
      <c r="C606" s="79" t="s">
        <v>146</v>
      </c>
      <c r="D606" s="85">
        <v>9973.8798000000006</v>
      </c>
      <c r="E606" s="85">
        <v>9973.8798000000006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37254</v>
      </c>
      <c r="B607" s="79" t="s">
        <v>157</v>
      </c>
      <c r="C607" s="79" t="s">
        <v>146</v>
      </c>
      <c r="D607" s="85">
        <v>9973.8798000000006</v>
      </c>
      <c r="E607" s="85">
        <v>9973.8798000000006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37255</v>
      </c>
      <c r="B608" s="79" t="s">
        <v>157</v>
      </c>
      <c r="C608" s="79" t="s">
        <v>146</v>
      </c>
      <c r="D608" s="85">
        <v>9973.8798000000006</v>
      </c>
      <c r="E608" s="85">
        <v>9973.8798000000006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37256</v>
      </c>
      <c r="B609" s="79" t="s">
        <v>157</v>
      </c>
      <c r="C609" s="79" t="s">
        <v>146</v>
      </c>
      <c r="D609" s="85">
        <v>9973.8798000000006</v>
      </c>
      <c r="E609" s="85">
        <v>9973.8798000000006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37257</v>
      </c>
      <c r="B610" s="79" t="s">
        <v>157</v>
      </c>
      <c r="C610" s="79" t="s">
        <v>146</v>
      </c>
      <c r="D610" s="85">
        <v>9954.2402000000002</v>
      </c>
      <c r="E610" s="85">
        <v>9954.2402000000002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37258</v>
      </c>
      <c r="B611" s="79" t="s">
        <v>157</v>
      </c>
      <c r="C611" s="79" t="s">
        <v>146</v>
      </c>
      <c r="D611" s="85">
        <v>9954.2402000000002</v>
      </c>
      <c r="E611" s="85">
        <v>9954.2402000000002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37259</v>
      </c>
      <c r="B612" s="79" t="s">
        <v>157</v>
      </c>
      <c r="C612" s="79" t="s">
        <v>146</v>
      </c>
      <c r="D612" s="85">
        <v>9954.2402000000002</v>
      </c>
      <c r="E612" s="85">
        <v>9954.2402000000002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37260</v>
      </c>
      <c r="B613" s="79" t="s">
        <v>157</v>
      </c>
      <c r="C613" s="79" t="s">
        <v>146</v>
      </c>
      <c r="D613" s="85">
        <v>9954.2402000000002</v>
      </c>
      <c r="E613" s="85">
        <v>9954.2402000000002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37261</v>
      </c>
      <c r="B614" s="79" t="s">
        <v>157</v>
      </c>
      <c r="C614" s="79" t="s">
        <v>146</v>
      </c>
      <c r="D614" s="85">
        <v>9954.2402000000002</v>
      </c>
      <c r="E614" s="85">
        <v>9954.2402000000002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37262</v>
      </c>
      <c r="B615" s="79" t="s">
        <v>157</v>
      </c>
      <c r="C615" s="79" t="s">
        <v>146</v>
      </c>
      <c r="D615" s="85">
        <v>9954.2402000000002</v>
      </c>
      <c r="E615" s="85">
        <v>9954.2402000000002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37263</v>
      </c>
      <c r="B616" s="79" t="s">
        <v>157</v>
      </c>
      <c r="C616" s="79" t="s">
        <v>146</v>
      </c>
      <c r="D616" s="85">
        <v>9954.2402000000002</v>
      </c>
      <c r="E616" s="85">
        <v>9954.2402000000002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37264</v>
      </c>
      <c r="B617" s="79" t="s">
        <v>157</v>
      </c>
      <c r="C617" s="79" t="s">
        <v>146</v>
      </c>
      <c r="D617" s="85">
        <v>9954.2402000000002</v>
      </c>
      <c r="E617" s="85">
        <v>9954.2402000000002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37265</v>
      </c>
      <c r="B618" s="79" t="s">
        <v>157</v>
      </c>
      <c r="C618" s="79" t="s">
        <v>146</v>
      </c>
      <c r="D618" s="85">
        <v>9954.2402000000002</v>
      </c>
      <c r="E618" s="85">
        <v>9954.2402000000002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37266</v>
      </c>
      <c r="B619" s="79" t="s">
        <v>157</v>
      </c>
      <c r="C619" s="79" t="s">
        <v>146</v>
      </c>
      <c r="D619" s="85">
        <v>9954.2402000000002</v>
      </c>
      <c r="E619" s="85">
        <v>9954.2402000000002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37267</v>
      </c>
      <c r="B620" s="79" t="s">
        <v>157</v>
      </c>
      <c r="C620" s="79" t="s">
        <v>146</v>
      </c>
      <c r="D620" s="85">
        <v>9954.2402000000002</v>
      </c>
      <c r="E620" s="85">
        <v>9954.2402000000002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37268</v>
      </c>
      <c r="B621" s="79" t="s">
        <v>157</v>
      </c>
      <c r="C621" s="79" t="s">
        <v>146</v>
      </c>
      <c r="D621" s="85">
        <v>9954.2402000000002</v>
      </c>
      <c r="E621" s="85">
        <v>9954.2402000000002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37269</v>
      </c>
      <c r="B622" s="79" t="s">
        <v>157</v>
      </c>
      <c r="C622" s="79" t="s">
        <v>146</v>
      </c>
      <c r="D622" s="85">
        <v>9954.2402000000002</v>
      </c>
      <c r="E622" s="85">
        <v>9954.2402000000002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37270</v>
      </c>
      <c r="B623" s="79" t="s">
        <v>157</v>
      </c>
      <c r="C623" s="79" t="s">
        <v>146</v>
      </c>
      <c r="D623" s="85">
        <v>9954.2402000000002</v>
      </c>
      <c r="E623" s="85">
        <v>9954.2402000000002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37271</v>
      </c>
      <c r="B624" s="79" t="s">
        <v>157</v>
      </c>
      <c r="C624" s="79" t="s">
        <v>146</v>
      </c>
      <c r="D624" s="85">
        <v>9954.2402000000002</v>
      </c>
      <c r="E624" s="85">
        <v>9954.2402000000002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37272</v>
      </c>
      <c r="B625" s="79" t="s">
        <v>157</v>
      </c>
      <c r="C625" s="79" t="s">
        <v>146</v>
      </c>
      <c r="D625" s="85">
        <v>9954.2402000000002</v>
      </c>
      <c r="E625" s="85">
        <v>9954.2402000000002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37273</v>
      </c>
      <c r="B626" s="79" t="s">
        <v>157</v>
      </c>
      <c r="C626" s="79" t="s">
        <v>146</v>
      </c>
      <c r="D626" s="85">
        <v>9954.2402000000002</v>
      </c>
      <c r="E626" s="85">
        <v>9954.2402000000002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37274</v>
      </c>
      <c r="B627" s="79" t="s">
        <v>157</v>
      </c>
      <c r="C627" s="79" t="s">
        <v>146</v>
      </c>
      <c r="D627" s="85">
        <v>9954.2402000000002</v>
      </c>
      <c r="E627" s="85">
        <v>9954.2402000000002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37275</v>
      </c>
      <c r="B628" s="79" t="s">
        <v>157</v>
      </c>
      <c r="C628" s="79" t="s">
        <v>146</v>
      </c>
      <c r="D628" s="85">
        <v>9954.2402000000002</v>
      </c>
      <c r="E628" s="85">
        <v>9954.2402000000002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37276</v>
      </c>
      <c r="B629" s="79" t="s">
        <v>157</v>
      </c>
      <c r="C629" s="79" t="s">
        <v>146</v>
      </c>
      <c r="D629" s="85">
        <v>9954.2402000000002</v>
      </c>
      <c r="E629" s="85">
        <v>9954.2402000000002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37277</v>
      </c>
      <c r="B630" s="79" t="s">
        <v>157</v>
      </c>
      <c r="C630" s="79" t="s">
        <v>146</v>
      </c>
      <c r="D630" s="85">
        <v>9954.2402000000002</v>
      </c>
      <c r="E630" s="85">
        <v>9954.2402000000002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37278</v>
      </c>
      <c r="B631" s="79" t="s">
        <v>157</v>
      </c>
      <c r="C631" s="79" t="s">
        <v>146</v>
      </c>
      <c r="D631" s="85">
        <v>9954.2402000000002</v>
      </c>
      <c r="E631" s="85">
        <v>9954.2402000000002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37279</v>
      </c>
      <c r="B632" s="79" t="s">
        <v>157</v>
      </c>
      <c r="C632" s="79" t="s">
        <v>146</v>
      </c>
      <c r="D632" s="85">
        <v>9954.2402000000002</v>
      </c>
      <c r="E632" s="85">
        <v>9954.2402000000002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37280</v>
      </c>
      <c r="B633" s="79" t="s">
        <v>157</v>
      </c>
      <c r="C633" s="79" t="s">
        <v>146</v>
      </c>
      <c r="D633" s="85">
        <v>9954.2402000000002</v>
      </c>
      <c r="E633" s="85">
        <v>9954.2402000000002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37281</v>
      </c>
      <c r="B634" s="79" t="s">
        <v>157</v>
      </c>
      <c r="C634" s="79" t="s">
        <v>146</v>
      </c>
      <c r="D634" s="85">
        <v>9954.2402000000002</v>
      </c>
      <c r="E634" s="85">
        <v>9954.2402000000002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37282</v>
      </c>
      <c r="B635" s="79" t="s">
        <v>157</v>
      </c>
      <c r="C635" s="79" t="s">
        <v>146</v>
      </c>
      <c r="D635" s="85">
        <v>9954.2402000000002</v>
      </c>
      <c r="E635" s="85">
        <v>9954.2402000000002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37283</v>
      </c>
      <c r="B636" s="79" t="s">
        <v>157</v>
      </c>
      <c r="C636" s="79" t="s">
        <v>146</v>
      </c>
      <c r="D636" s="85">
        <v>9954.2402000000002</v>
      </c>
      <c r="E636" s="85">
        <v>9954.2402000000002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37284</v>
      </c>
      <c r="B637" s="79" t="s">
        <v>157</v>
      </c>
      <c r="C637" s="79" t="s">
        <v>146</v>
      </c>
      <c r="D637" s="85">
        <v>9954.2402000000002</v>
      </c>
      <c r="E637" s="85">
        <v>9954.2402000000002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37285</v>
      </c>
      <c r="B638" s="79" t="s">
        <v>157</v>
      </c>
      <c r="C638" s="79" t="s">
        <v>146</v>
      </c>
      <c r="D638" s="85">
        <v>9954.2402000000002</v>
      </c>
      <c r="E638" s="85">
        <v>9954.2402000000002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37286</v>
      </c>
      <c r="B639" s="79" t="s">
        <v>157</v>
      </c>
      <c r="C639" s="79" t="s">
        <v>146</v>
      </c>
      <c r="D639" s="85">
        <v>9954.2402000000002</v>
      </c>
      <c r="E639" s="85">
        <v>9954.2402000000002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37287</v>
      </c>
      <c r="B640" s="79" t="s">
        <v>157</v>
      </c>
      <c r="C640" s="79" t="s">
        <v>146</v>
      </c>
      <c r="D640" s="85">
        <v>9954.2402000000002</v>
      </c>
      <c r="E640" s="85">
        <v>9954.2402000000002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37288</v>
      </c>
      <c r="B641" s="79" t="s">
        <v>157</v>
      </c>
      <c r="C641" s="79" t="s">
        <v>146</v>
      </c>
      <c r="D641" s="85">
        <v>9934.5786000000007</v>
      </c>
      <c r="E641" s="85">
        <v>9934.5786000000007</v>
      </c>
      <c r="F641" s="210">
        <f t="shared" si="27"/>
        <v>3</v>
      </c>
      <c r="G641" s="79" t="str">
        <f t="shared" si="28"/>
        <v>M</v>
      </c>
      <c r="H641" s="79" t="str">
        <f t="shared" si="29"/>
        <v>3GDP-NTHWST/CANB</v>
      </c>
    </row>
    <row r="642" spans="1:8">
      <c r="A642" s="80">
        <v>37289</v>
      </c>
      <c r="B642" s="79" t="s">
        <v>157</v>
      </c>
      <c r="C642" s="79" t="s">
        <v>146</v>
      </c>
      <c r="D642" s="85">
        <v>9934.5786000000007</v>
      </c>
      <c r="E642" s="85">
        <v>9934.5786000000007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37290</v>
      </c>
      <c r="B643" s="79" t="s">
        <v>157</v>
      </c>
      <c r="C643" s="79" t="s">
        <v>146</v>
      </c>
      <c r="D643" s="85">
        <v>9934.5786000000007</v>
      </c>
      <c r="E643" s="85">
        <v>9934.5786000000007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37291</v>
      </c>
      <c r="B644" s="79" t="s">
        <v>157</v>
      </c>
      <c r="C644" s="79" t="s">
        <v>146</v>
      </c>
      <c r="D644" s="85">
        <v>9934.5786000000007</v>
      </c>
      <c r="E644" s="85">
        <v>9934.5786000000007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37292</v>
      </c>
      <c r="B645" s="79" t="s">
        <v>157</v>
      </c>
      <c r="C645" s="79" t="s">
        <v>146</v>
      </c>
      <c r="D645" s="85">
        <v>9934.5786000000007</v>
      </c>
      <c r="E645" s="85">
        <v>9934.5786000000007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37293</v>
      </c>
      <c r="B646" s="79" t="s">
        <v>157</v>
      </c>
      <c r="C646" s="79" t="s">
        <v>146</v>
      </c>
      <c r="D646" s="85">
        <v>9934.5786000000007</v>
      </c>
      <c r="E646" s="85">
        <v>9934.5786000000007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37294</v>
      </c>
      <c r="B647" s="79" t="s">
        <v>157</v>
      </c>
      <c r="C647" s="79" t="s">
        <v>146</v>
      </c>
      <c r="D647" s="85">
        <v>9934.5786000000007</v>
      </c>
      <c r="E647" s="85">
        <v>9934.5786000000007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37295</v>
      </c>
      <c r="B648" s="79" t="s">
        <v>157</v>
      </c>
      <c r="C648" s="79" t="s">
        <v>146</v>
      </c>
      <c r="D648" s="85">
        <v>9934.5786000000007</v>
      </c>
      <c r="E648" s="85">
        <v>9934.5786000000007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37296</v>
      </c>
      <c r="B649" s="79" t="s">
        <v>157</v>
      </c>
      <c r="C649" s="79" t="s">
        <v>146</v>
      </c>
      <c r="D649" s="85">
        <v>9934.5786000000007</v>
      </c>
      <c r="E649" s="85">
        <v>9934.5786000000007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37297</v>
      </c>
      <c r="B650" s="79" t="s">
        <v>157</v>
      </c>
      <c r="C650" s="79" t="s">
        <v>146</v>
      </c>
      <c r="D650" s="85">
        <v>9934.5786000000007</v>
      </c>
      <c r="E650" s="85">
        <v>9934.5786000000007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37298</v>
      </c>
      <c r="B651" s="79" t="s">
        <v>157</v>
      </c>
      <c r="C651" s="79" t="s">
        <v>146</v>
      </c>
      <c r="D651" s="85">
        <v>9934.5786000000007</v>
      </c>
      <c r="E651" s="85">
        <v>9934.5786000000007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37299</v>
      </c>
      <c r="B652" s="79" t="s">
        <v>157</v>
      </c>
      <c r="C652" s="79" t="s">
        <v>146</v>
      </c>
      <c r="D652" s="85">
        <v>9934.5786000000007</v>
      </c>
      <c r="E652" s="85">
        <v>9934.5786000000007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37300</v>
      </c>
      <c r="B653" s="79" t="s">
        <v>157</v>
      </c>
      <c r="C653" s="79" t="s">
        <v>146</v>
      </c>
      <c r="D653" s="85">
        <v>9934.5786000000007</v>
      </c>
      <c r="E653" s="85">
        <v>9934.5786000000007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37301</v>
      </c>
      <c r="B654" s="79" t="s">
        <v>157</v>
      </c>
      <c r="C654" s="79" t="s">
        <v>146</v>
      </c>
      <c r="D654" s="85">
        <v>9934.5786000000007</v>
      </c>
      <c r="E654" s="85">
        <v>9934.5786000000007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37302</v>
      </c>
      <c r="B655" s="79" t="s">
        <v>157</v>
      </c>
      <c r="C655" s="79" t="s">
        <v>146</v>
      </c>
      <c r="D655" s="85">
        <v>9934.5786000000007</v>
      </c>
      <c r="E655" s="85">
        <v>9934.5786000000007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37303</v>
      </c>
      <c r="B656" s="79" t="s">
        <v>157</v>
      </c>
      <c r="C656" s="79" t="s">
        <v>146</v>
      </c>
      <c r="D656" s="85">
        <v>9934.5786000000007</v>
      </c>
      <c r="E656" s="85">
        <v>9934.5786000000007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37304</v>
      </c>
      <c r="B657" s="79" t="s">
        <v>157</v>
      </c>
      <c r="C657" s="79" t="s">
        <v>146</v>
      </c>
      <c r="D657" s="85">
        <v>9934.5786000000007</v>
      </c>
      <c r="E657" s="85">
        <v>9934.5786000000007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37305</v>
      </c>
      <c r="B658" s="79" t="s">
        <v>157</v>
      </c>
      <c r="C658" s="79" t="s">
        <v>146</v>
      </c>
      <c r="D658" s="85">
        <v>9934.5786000000007</v>
      </c>
      <c r="E658" s="85">
        <v>9934.5786000000007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37306</v>
      </c>
      <c r="B659" s="79" t="s">
        <v>157</v>
      </c>
      <c r="C659" s="79" t="s">
        <v>146</v>
      </c>
      <c r="D659" s="85">
        <v>9934.5786000000007</v>
      </c>
      <c r="E659" s="85">
        <v>9934.5786000000007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37307</v>
      </c>
      <c r="B660" s="79" t="s">
        <v>157</v>
      </c>
      <c r="C660" s="79" t="s">
        <v>146</v>
      </c>
      <c r="D660" s="85">
        <v>9934.5786000000007</v>
      </c>
      <c r="E660" s="85">
        <v>9934.5786000000007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37308</v>
      </c>
      <c r="B661" s="79" t="s">
        <v>157</v>
      </c>
      <c r="C661" s="79" t="s">
        <v>146</v>
      </c>
      <c r="D661" s="85">
        <v>9934.5786000000007</v>
      </c>
      <c r="E661" s="85">
        <v>9934.5786000000007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37309</v>
      </c>
      <c r="B662" s="79" t="s">
        <v>157</v>
      </c>
      <c r="C662" s="79" t="s">
        <v>146</v>
      </c>
      <c r="D662" s="85">
        <v>9934.5786000000007</v>
      </c>
      <c r="E662" s="85">
        <v>9934.5786000000007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37310</v>
      </c>
      <c r="B663" s="79" t="s">
        <v>157</v>
      </c>
      <c r="C663" s="79" t="s">
        <v>146</v>
      </c>
      <c r="D663" s="85">
        <v>9934.5786000000007</v>
      </c>
      <c r="E663" s="85">
        <v>9934.5786000000007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37311</v>
      </c>
      <c r="B664" s="79" t="s">
        <v>157</v>
      </c>
      <c r="C664" s="79" t="s">
        <v>146</v>
      </c>
      <c r="D664" s="85">
        <v>9934.5786000000007</v>
      </c>
      <c r="E664" s="85">
        <v>9934.5786000000007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37312</v>
      </c>
      <c r="B665" s="79" t="s">
        <v>157</v>
      </c>
      <c r="C665" s="79" t="s">
        <v>146</v>
      </c>
      <c r="D665" s="85">
        <v>9934.5786000000007</v>
      </c>
      <c r="E665" s="85">
        <v>9934.5786000000007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37313</v>
      </c>
      <c r="B666" s="79" t="s">
        <v>157</v>
      </c>
      <c r="C666" s="79" t="s">
        <v>146</v>
      </c>
      <c r="D666" s="85">
        <v>9934.5786000000007</v>
      </c>
      <c r="E666" s="85">
        <v>9934.5786000000007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37314</v>
      </c>
      <c r="B667" s="79" t="s">
        <v>157</v>
      </c>
      <c r="C667" s="79" t="s">
        <v>146</v>
      </c>
      <c r="D667" s="85">
        <v>9934.5786000000007</v>
      </c>
      <c r="E667" s="85">
        <v>9934.5786000000007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37315</v>
      </c>
      <c r="B668" s="79" t="s">
        <v>157</v>
      </c>
      <c r="C668" s="79" t="s">
        <v>146</v>
      </c>
      <c r="D668" s="85">
        <v>9934.5786000000007</v>
      </c>
      <c r="E668" s="85">
        <v>9934.5786000000007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37316</v>
      </c>
      <c r="B669" s="79" t="s">
        <v>157</v>
      </c>
      <c r="C669" s="79" t="s">
        <v>146</v>
      </c>
      <c r="D669" s="85">
        <v>9917.635400000001</v>
      </c>
      <c r="E669" s="85">
        <v>9917.635400000001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37317</v>
      </c>
      <c r="B670" s="79" t="s">
        <v>157</v>
      </c>
      <c r="C670" s="79" t="s">
        <v>146</v>
      </c>
      <c r="D670" s="85">
        <v>9917.635400000001</v>
      </c>
      <c r="E670" s="85">
        <v>9917.635400000001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37318</v>
      </c>
      <c r="B671" s="79" t="s">
        <v>157</v>
      </c>
      <c r="C671" s="79" t="s">
        <v>146</v>
      </c>
      <c r="D671" s="85">
        <v>9917.635400000001</v>
      </c>
      <c r="E671" s="85">
        <v>9917.635400000001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37319</v>
      </c>
      <c r="B672" s="79" t="s">
        <v>157</v>
      </c>
      <c r="C672" s="79" t="s">
        <v>146</v>
      </c>
      <c r="D672" s="85">
        <v>9917.635400000001</v>
      </c>
      <c r="E672" s="85">
        <v>9917.635400000001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37320</v>
      </c>
      <c r="B673" s="79" t="s">
        <v>157</v>
      </c>
      <c r="C673" s="79" t="s">
        <v>146</v>
      </c>
      <c r="D673" s="85">
        <v>9917.635400000001</v>
      </c>
      <c r="E673" s="85">
        <v>9917.635400000001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37321</v>
      </c>
      <c r="B674" s="79" t="s">
        <v>157</v>
      </c>
      <c r="C674" s="79" t="s">
        <v>146</v>
      </c>
      <c r="D674" s="85">
        <v>9917.635400000001</v>
      </c>
      <c r="E674" s="85">
        <v>9917.635400000001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37322</v>
      </c>
      <c r="B675" s="79" t="s">
        <v>157</v>
      </c>
      <c r="C675" s="79" t="s">
        <v>146</v>
      </c>
      <c r="D675" s="85">
        <v>9917.635400000001</v>
      </c>
      <c r="E675" s="85">
        <v>9917.635400000001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37323</v>
      </c>
      <c r="B676" s="79" t="s">
        <v>157</v>
      </c>
      <c r="C676" s="79" t="s">
        <v>146</v>
      </c>
      <c r="D676" s="85">
        <v>9917.635400000001</v>
      </c>
      <c r="E676" s="85">
        <v>9917.635400000001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37324</v>
      </c>
      <c r="B677" s="79" t="s">
        <v>157</v>
      </c>
      <c r="C677" s="79" t="s">
        <v>146</v>
      </c>
      <c r="D677" s="85">
        <v>9917.635400000001</v>
      </c>
      <c r="E677" s="85">
        <v>9917.635400000001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37325</v>
      </c>
      <c r="B678" s="79" t="s">
        <v>157</v>
      </c>
      <c r="C678" s="79" t="s">
        <v>146</v>
      </c>
      <c r="D678" s="85">
        <v>9917.635400000001</v>
      </c>
      <c r="E678" s="85">
        <v>9917.635400000001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37326</v>
      </c>
      <c r="B679" s="79" t="s">
        <v>157</v>
      </c>
      <c r="C679" s="79" t="s">
        <v>146</v>
      </c>
      <c r="D679" s="85">
        <v>9917.635400000001</v>
      </c>
      <c r="E679" s="85">
        <v>9917.635400000001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37327</v>
      </c>
      <c r="B680" s="79" t="s">
        <v>157</v>
      </c>
      <c r="C680" s="79" t="s">
        <v>146</v>
      </c>
      <c r="D680" s="85">
        <v>9917.635400000001</v>
      </c>
      <c r="E680" s="85">
        <v>9917.635400000001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37328</v>
      </c>
      <c r="B681" s="79" t="s">
        <v>157</v>
      </c>
      <c r="C681" s="79" t="s">
        <v>146</v>
      </c>
      <c r="D681" s="85">
        <v>9917.635400000001</v>
      </c>
      <c r="E681" s="85">
        <v>9917.635400000001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37329</v>
      </c>
      <c r="B682" s="79" t="s">
        <v>157</v>
      </c>
      <c r="C682" s="79" t="s">
        <v>146</v>
      </c>
      <c r="D682" s="85">
        <v>9917.635400000001</v>
      </c>
      <c r="E682" s="85">
        <v>9917.635400000001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37330</v>
      </c>
      <c r="B683" s="79" t="s">
        <v>157</v>
      </c>
      <c r="C683" s="79" t="s">
        <v>146</v>
      </c>
      <c r="D683" s="85">
        <v>9917.635400000001</v>
      </c>
      <c r="E683" s="85">
        <v>9917.635400000001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37331</v>
      </c>
      <c r="B684" s="79" t="s">
        <v>157</v>
      </c>
      <c r="C684" s="79" t="s">
        <v>146</v>
      </c>
      <c r="D684" s="85">
        <v>9917.635400000001</v>
      </c>
      <c r="E684" s="85">
        <v>9917.635400000001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37332</v>
      </c>
      <c r="B685" s="79" t="s">
        <v>157</v>
      </c>
      <c r="C685" s="79" t="s">
        <v>146</v>
      </c>
      <c r="D685" s="85">
        <v>9917.635400000001</v>
      </c>
      <c r="E685" s="85">
        <v>9917.635400000001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37333</v>
      </c>
      <c r="B686" s="79" t="s">
        <v>157</v>
      </c>
      <c r="C686" s="79" t="s">
        <v>146</v>
      </c>
      <c r="D686" s="85">
        <v>9917.635400000001</v>
      </c>
      <c r="E686" s="85">
        <v>9917.635400000001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37334</v>
      </c>
      <c r="B687" s="79" t="s">
        <v>157</v>
      </c>
      <c r="C687" s="79" t="s">
        <v>146</v>
      </c>
      <c r="D687" s="85">
        <v>9917.635400000001</v>
      </c>
      <c r="E687" s="85">
        <v>9917.635400000001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37335</v>
      </c>
      <c r="B688" s="79" t="s">
        <v>157</v>
      </c>
      <c r="C688" s="79" t="s">
        <v>146</v>
      </c>
      <c r="D688" s="85">
        <v>9917.635400000001</v>
      </c>
      <c r="E688" s="85">
        <v>9917.635400000001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37336</v>
      </c>
      <c r="B689" s="79" t="s">
        <v>157</v>
      </c>
      <c r="C689" s="79" t="s">
        <v>146</v>
      </c>
      <c r="D689" s="85">
        <v>9917.635400000001</v>
      </c>
      <c r="E689" s="85">
        <v>9917.635400000001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37337</v>
      </c>
      <c r="B690" s="79" t="s">
        <v>157</v>
      </c>
      <c r="C690" s="79" t="s">
        <v>146</v>
      </c>
      <c r="D690" s="85">
        <v>9917.635400000001</v>
      </c>
      <c r="E690" s="85">
        <v>9917.635400000001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37338</v>
      </c>
      <c r="B691" s="79" t="s">
        <v>157</v>
      </c>
      <c r="C691" s="79" t="s">
        <v>146</v>
      </c>
      <c r="D691" s="85">
        <v>9917.635400000001</v>
      </c>
      <c r="E691" s="85">
        <v>9917.635400000001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37339</v>
      </c>
      <c r="B692" s="79" t="s">
        <v>157</v>
      </c>
      <c r="C692" s="79" t="s">
        <v>146</v>
      </c>
      <c r="D692" s="85">
        <v>9917.635400000001</v>
      </c>
      <c r="E692" s="85">
        <v>9917.635400000001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37340</v>
      </c>
      <c r="B693" s="79" t="s">
        <v>157</v>
      </c>
      <c r="C693" s="79" t="s">
        <v>146</v>
      </c>
      <c r="D693" s="85">
        <v>9917.635400000001</v>
      </c>
      <c r="E693" s="85">
        <v>9917.635400000001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37341</v>
      </c>
      <c r="B694" s="79" t="s">
        <v>157</v>
      </c>
      <c r="C694" s="79" t="s">
        <v>146</v>
      </c>
      <c r="D694" s="85">
        <v>9917.635400000001</v>
      </c>
      <c r="E694" s="85">
        <v>9917.635400000001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37342</v>
      </c>
      <c r="B695" s="79" t="s">
        <v>157</v>
      </c>
      <c r="C695" s="79" t="s">
        <v>146</v>
      </c>
      <c r="D695" s="85">
        <v>9917.635400000001</v>
      </c>
      <c r="E695" s="85">
        <v>9917.635400000001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37343</v>
      </c>
      <c r="B696" s="79" t="s">
        <v>157</v>
      </c>
      <c r="C696" s="79" t="s">
        <v>146</v>
      </c>
      <c r="D696" s="85">
        <v>9917.635400000001</v>
      </c>
      <c r="E696" s="85">
        <v>9917.635400000001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37344</v>
      </c>
      <c r="B697" s="79" t="s">
        <v>157</v>
      </c>
      <c r="C697" s="79" t="s">
        <v>146</v>
      </c>
      <c r="D697" s="85">
        <v>9917.635400000001</v>
      </c>
      <c r="E697" s="85">
        <v>9917.635400000001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37345</v>
      </c>
      <c r="B698" s="79" t="s">
        <v>157</v>
      </c>
      <c r="C698" s="79" t="s">
        <v>146</v>
      </c>
      <c r="D698" s="85">
        <v>9917.635400000001</v>
      </c>
      <c r="E698" s="85">
        <v>9917.635400000001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37346</v>
      </c>
      <c r="B699" s="79" t="s">
        <v>157</v>
      </c>
      <c r="C699" s="79" t="s">
        <v>146</v>
      </c>
      <c r="D699" s="85">
        <v>9917.635400000001</v>
      </c>
      <c r="E699" s="85">
        <v>9917.635400000001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37347</v>
      </c>
      <c r="B700" s="79" t="s">
        <v>157</v>
      </c>
      <c r="C700" s="79" t="s">
        <v>146</v>
      </c>
      <c r="D700" s="85">
        <v>0</v>
      </c>
      <c r="E700" s="85">
        <v>0</v>
      </c>
      <c r="F700" s="210">
        <f t="shared" si="30"/>
        <v>4</v>
      </c>
      <c r="G700" s="79" t="str">
        <f t="shared" si="31"/>
        <v>M</v>
      </c>
      <c r="H700" s="79" t="str">
        <f t="shared" si="32"/>
        <v>4GDP-NTHWST/CANB</v>
      </c>
    </row>
    <row r="701" spans="1:8">
      <c r="A701" s="80">
        <v>37348</v>
      </c>
      <c r="B701" s="79" t="s">
        <v>157</v>
      </c>
      <c r="C701" s="79" t="s">
        <v>146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37349</v>
      </c>
      <c r="B702" s="79" t="s">
        <v>157</v>
      </c>
      <c r="C702" s="79" t="s">
        <v>146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37350</v>
      </c>
      <c r="B703" s="79" t="s">
        <v>157</v>
      </c>
      <c r="C703" s="79" t="s">
        <v>146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37351</v>
      </c>
      <c r="B704" s="79" t="s">
        <v>157</v>
      </c>
      <c r="C704" s="79" t="s">
        <v>146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37352</v>
      </c>
      <c r="B705" s="79" t="s">
        <v>157</v>
      </c>
      <c r="C705" s="79" t="s">
        <v>146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37353</v>
      </c>
      <c r="B706" s="79" t="s">
        <v>157</v>
      </c>
      <c r="C706" s="79" t="s">
        <v>146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37354</v>
      </c>
      <c r="B707" s="79" t="s">
        <v>157</v>
      </c>
      <c r="C707" s="79" t="s">
        <v>146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37355</v>
      </c>
      <c r="B708" s="79" t="s">
        <v>157</v>
      </c>
      <c r="C708" s="79" t="s">
        <v>146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37356</v>
      </c>
      <c r="B709" s="79" t="s">
        <v>157</v>
      </c>
      <c r="C709" s="79" t="s">
        <v>146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37357</v>
      </c>
      <c r="B710" s="79" t="s">
        <v>157</v>
      </c>
      <c r="C710" s="79" t="s">
        <v>146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37358</v>
      </c>
      <c r="B711" s="79" t="s">
        <v>157</v>
      </c>
      <c r="C711" s="79" t="s">
        <v>146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37359</v>
      </c>
      <c r="B712" s="79" t="s">
        <v>157</v>
      </c>
      <c r="C712" s="79" t="s">
        <v>146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37360</v>
      </c>
      <c r="B713" s="79" t="s">
        <v>157</v>
      </c>
      <c r="C713" s="79" t="s">
        <v>146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37361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37362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37363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37364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37365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37366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37367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37368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37369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37370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37371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37372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37373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37374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37375</v>
      </c>
      <c r="B728" s="79" t="s">
        <v>157</v>
      </c>
      <c r="C728" s="79" t="s">
        <v>146</v>
      </c>
      <c r="D728" s="85">
        <v>0</v>
      </c>
      <c r="E728" s="85">
        <v>0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37376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37165</v>
      </c>
      <c r="B730" s="79" t="s">
        <v>80</v>
      </c>
      <c r="C730" s="79" t="s">
        <v>87</v>
      </c>
      <c r="D730" s="85">
        <v>0</v>
      </c>
      <c r="E730" s="85">
        <v>0</v>
      </c>
      <c r="F730" s="210">
        <f t="shared" si="33"/>
        <v>1</v>
      </c>
      <c r="G730" s="79" t="str">
        <f t="shared" si="34"/>
        <v>D</v>
      </c>
      <c r="H730" s="79" t="str">
        <f t="shared" si="35"/>
        <v>1CGPR-AECO/BASIS</v>
      </c>
    </row>
    <row r="731" spans="1:8">
      <c r="A731" s="80">
        <v>37165</v>
      </c>
      <c r="B731" s="79" t="s">
        <v>80</v>
      </c>
      <c r="C731" s="79" t="s">
        <v>88</v>
      </c>
      <c r="D731" s="85">
        <v>0</v>
      </c>
      <c r="E731" s="85">
        <v>0</v>
      </c>
      <c r="F731" s="210">
        <f t="shared" si="33"/>
        <v>1</v>
      </c>
      <c r="G731" s="79" t="str">
        <f t="shared" si="34"/>
        <v>D</v>
      </c>
      <c r="H731" s="79" t="str">
        <f t="shared" si="35"/>
        <v>1IF-CIG/RKYMTN</v>
      </c>
    </row>
    <row r="732" spans="1:8">
      <c r="A732" s="80">
        <v>37165</v>
      </c>
      <c r="B732" s="79" t="s">
        <v>80</v>
      </c>
      <c r="C732" s="79" t="s">
        <v>89</v>
      </c>
      <c r="D732" s="85">
        <v>0</v>
      </c>
      <c r="E732" s="85">
        <v>0</v>
      </c>
      <c r="F732" s="210">
        <f t="shared" si="33"/>
        <v>1</v>
      </c>
      <c r="G732" s="79" t="str">
        <f t="shared" si="34"/>
        <v>D</v>
      </c>
      <c r="H732" s="79" t="str">
        <f t="shared" si="35"/>
        <v>1IF-ELPO/PERMIAN</v>
      </c>
    </row>
    <row r="733" spans="1:8">
      <c r="A733" s="80">
        <v>37165</v>
      </c>
      <c r="B733" s="79" t="s">
        <v>80</v>
      </c>
      <c r="C733" s="79" t="s">
        <v>72</v>
      </c>
      <c r="D733" s="85">
        <v>0</v>
      </c>
      <c r="E733" s="85">
        <v>0</v>
      </c>
      <c r="F733" s="210">
        <f t="shared" si="33"/>
        <v>1</v>
      </c>
      <c r="G733" s="79" t="str">
        <f t="shared" si="34"/>
        <v>D</v>
      </c>
      <c r="H733" s="79" t="str">
        <f t="shared" si="35"/>
        <v>1IF-ELPO/SJ</v>
      </c>
    </row>
    <row r="734" spans="1:8">
      <c r="A734" s="80">
        <v>37165</v>
      </c>
      <c r="B734" s="79" t="s">
        <v>80</v>
      </c>
      <c r="C734" s="79" t="s">
        <v>90</v>
      </c>
      <c r="D734" s="85">
        <v>0</v>
      </c>
      <c r="E734" s="85">
        <v>0</v>
      </c>
      <c r="F734" s="210">
        <f t="shared" si="33"/>
        <v>1</v>
      </c>
      <c r="G734" s="79" t="str">
        <f t="shared" si="34"/>
        <v>D</v>
      </c>
      <c r="H734" s="79" t="str">
        <f t="shared" si="35"/>
        <v>1IF-HEHUB</v>
      </c>
    </row>
    <row r="735" spans="1:8">
      <c r="A735" s="80">
        <v>37165</v>
      </c>
      <c r="B735" s="79" t="s">
        <v>80</v>
      </c>
      <c r="C735" s="79" t="s">
        <v>96</v>
      </c>
      <c r="D735" s="85">
        <v>0</v>
      </c>
      <c r="E735" s="85">
        <v>0</v>
      </c>
      <c r="F735" s="210">
        <f t="shared" si="33"/>
        <v>1</v>
      </c>
      <c r="G735" s="79" t="str">
        <f t="shared" si="34"/>
        <v>D</v>
      </c>
      <c r="H735" s="79" t="str">
        <f t="shared" si="35"/>
        <v>1IF-NGPL/MIDCON</v>
      </c>
    </row>
    <row r="736" spans="1:8">
      <c r="A736" s="80">
        <v>37165</v>
      </c>
      <c r="B736" s="79" t="s">
        <v>80</v>
      </c>
      <c r="C736" s="79" t="s">
        <v>92</v>
      </c>
      <c r="D736" s="85">
        <v>0</v>
      </c>
      <c r="E736" s="85">
        <v>0</v>
      </c>
      <c r="F736" s="210">
        <f t="shared" si="33"/>
        <v>1</v>
      </c>
      <c r="G736" s="79" t="str">
        <f t="shared" si="34"/>
        <v>D</v>
      </c>
      <c r="H736" s="79" t="str">
        <f t="shared" si="35"/>
        <v>1IF-NTHWST/CANBR</v>
      </c>
    </row>
    <row r="737" spans="1:8">
      <c r="A737" s="80">
        <v>37165</v>
      </c>
      <c r="B737" s="79" t="s">
        <v>80</v>
      </c>
      <c r="C737" s="79" t="s">
        <v>67</v>
      </c>
      <c r="D737" s="85">
        <v>0</v>
      </c>
      <c r="E737" s="85">
        <v>0</v>
      </c>
      <c r="F737" s="210">
        <f t="shared" si="33"/>
        <v>1</v>
      </c>
      <c r="G737" s="79" t="str">
        <f t="shared" si="34"/>
        <v>D</v>
      </c>
      <c r="H737" s="79" t="str">
        <f t="shared" si="35"/>
        <v>1IF-NWPL_ROCKY_M</v>
      </c>
    </row>
    <row r="738" spans="1:8">
      <c r="A738" s="80">
        <v>37165</v>
      </c>
      <c r="B738" s="79" t="s">
        <v>80</v>
      </c>
      <c r="C738" s="79" t="s">
        <v>68</v>
      </c>
      <c r="D738" s="85">
        <v>0</v>
      </c>
      <c r="E738" s="85">
        <v>0</v>
      </c>
      <c r="F738" s="210">
        <f t="shared" si="33"/>
        <v>1</v>
      </c>
      <c r="G738" s="79" t="str">
        <f t="shared" si="34"/>
        <v>D</v>
      </c>
      <c r="H738" s="79" t="str">
        <f t="shared" si="35"/>
        <v>1NGI-MALIN</v>
      </c>
    </row>
    <row r="739" spans="1:8">
      <c r="A739" s="80">
        <v>37165</v>
      </c>
      <c r="B739" s="79" t="s">
        <v>80</v>
      </c>
      <c r="C739" s="79" t="s">
        <v>74</v>
      </c>
      <c r="D739" s="85">
        <v>0</v>
      </c>
      <c r="E739" s="85">
        <v>0</v>
      </c>
      <c r="F739" s="210">
        <f t="shared" si="33"/>
        <v>1</v>
      </c>
      <c r="G739" s="79" t="str">
        <f t="shared" si="34"/>
        <v>D</v>
      </c>
      <c r="H739" s="79" t="str">
        <f t="shared" si="35"/>
        <v>1NGI-PGE/CG</v>
      </c>
    </row>
    <row r="740" spans="1:8">
      <c r="A740" s="80">
        <v>37165</v>
      </c>
      <c r="B740" s="79" t="s">
        <v>80</v>
      </c>
      <c r="C740" s="79" t="s">
        <v>46</v>
      </c>
      <c r="D740" s="85">
        <v>0</v>
      </c>
      <c r="E740" s="85">
        <v>0</v>
      </c>
      <c r="F740" s="210">
        <f t="shared" si="33"/>
        <v>1</v>
      </c>
      <c r="G740" s="79" t="str">
        <f t="shared" si="34"/>
        <v>D</v>
      </c>
      <c r="H740" s="79" t="str">
        <f t="shared" si="35"/>
        <v>1NGI-SOCAL</v>
      </c>
    </row>
    <row r="741" spans="1:8">
      <c r="A741" s="80">
        <v>37196</v>
      </c>
      <c r="B741" s="79" t="s">
        <v>80</v>
      </c>
      <c r="C741" s="79" t="s">
        <v>87</v>
      </c>
      <c r="D741" s="85">
        <v>149904.16070000001</v>
      </c>
      <c r="E741" s="85">
        <v>-29980.832139999999</v>
      </c>
      <c r="F741" s="210">
        <f t="shared" si="33"/>
        <v>2</v>
      </c>
      <c r="G741" s="79" t="str">
        <f t="shared" si="34"/>
        <v>D</v>
      </c>
      <c r="H741" s="79" t="str">
        <f t="shared" si="35"/>
        <v>2CGPR-AECO/BASIS</v>
      </c>
    </row>
    <row r="742" spans="1:8">
      <c r="A742" s="80">
        <v>37196</v>
      </c>
      <c r="B742" s="79" t="s">
        <v>80</v>
      </c>
      <c r="C742" s="79" t="s">
        <v>88</v>
      </c>
      <c r="D742" s="85">
        <v>149904.16070000001</v>
      </c>
      <c r="E742" s="85">
        <v>-1499.0416070000001</v>
      </c>
      <c r="F742" s="210">
        <f t="shared" si="33"/>
        <v>2</v>
      </c>
      <c r="G742" s="79" t="str">
        <f t="shared" si="34"/>
        <v>D</v>
      </c>
      <c r="H742" s="79" t="str">
        <f t="shared" si="35"/>
        <v>2IF-CIG/RKYMTN</v>
      </c>
    </row>
    <row r="743" spans="1:8">
      <c r="A743" s="80">
        <v>37196</v>
      </c>
      <c r="B743" s="79" t="s">
        <v>80</v>
      </c>
      <c r="C743" s="79" t="s">
        <v>72</v>
      </c>
      <c r="D743" s="85">
        <v>599616.64280000003</v>
      </c>
      <c r="E743" s="85">
        <v>-59961.664279999997</v>
      </c>
      <c r="F743" s="210">
        <f t="shared" si="33"/>
        <v>2</v>
      </c>
      <c r="G743" s="79" t="str">
        <f t="shared" si="34"/>
        <v>D</v>
      </c>
      <c r="H743" s="79" t="str">
        <f t="shared" si="35"/>
        <v>2IF-ELPO/SJ</v>
      </c>
    </row>
    <row r="744" spans="1:8">
      <c r="A744" s="80">
        <v>37196</v>
      </c>
      <c r="B744" s="79" t="s">
        <v>80</v>
      </c>
      <c r="C744" s="79" t="s">
        <v>92</v>
      </c>
      <c r="D744" s="85">
        <v>-149904.16070000001</v>
      </c>
      <c r="E744" s="85">
        <v>14990.416069999999</v>
      </c>
      <c r="F744" s="210">
        <f t="shared" si="33"/>
        <v>2</v>
      </c>
      <c r="G744" s="79" t="str">
        <f t="shared" si="34"/>
        <v>D</v>
      </c>
      <c r="H744" s="79" t="str">
        <f t="shared" si="35"/>
        <v>2IF-NTHWST/CANBR</v>
      </c>
    </row>
    <row r="745" spans="1:8">
      <c r="A745" s="80">
        <v>37196</v>
      </c>
      <c r="B745" s="79" t="s">
        <v>80</v>
      </c>
      <c r="C745" s="79" t="s">
        <v>67</v>
      </c>
      <c r="D745" s="85">
        <v>-359769.98550000001</v>
      </c>
      <c r="E745" s="85">
        <v>35976.998549999997</v>
      </c>
      <c r="F745" s="210">
        <f t="shared" si="33"/>
        <v>2</v>
      </c>
      <c r="G745" s="79" t="str">
        <f t="shared" si="34"/>
        <v>D</v>
      </c>
      <c r="H745" s="79" t="str">
        <f t="shared" si="35"/>
        <v>2IF-NWPL_ROCKY_M</v>
      </c>
    </row>
    <row r="746" spans="1:8">
      <c r="A746" s="80">
        <v>37196</v>
      </c>
      <c r="B746" s="79" t="s">
        <v>80</v>
      </c>
      <c r="C746" s="79" t="s">
        <v>98</v>
      </c>
      <c r="D746" s="85">
        <v>-299808.32140000002</v>
      </c>
      <c r="E746" s="85">
        <v>2998.0832140000002</v>
      </c>
      <c r="F746" s="210">
        <f t="shared" si="33"/>
        <v>2</v>
      </c>
      <c r="G746" s="79" t="str">
        <f t="shared" si="34"/>
        <v>D</v>
      </c>
      <c r="H746" s="79" t="str">
        <f t="shared" si="35"/>
        <v>2IF-QUESTAR</v>
      </c>
    </row>
    <row r="747" spans="1:8">
      <c r="A747" s="80">
        <v>37196</v>
      </c>
      <c r="B747" s="79" t="s">
        <v>80</v>
      </c>
      <c r="C747" s="79" t="s">
        <v>68</v>
      </c>
      <c r="D747" s="85">
        <v>-449712.48210000002</v>
      </c>
      <c r="E747" s="85">
        <v>4497.1248210000003</v>
      </c>
      <c r="F747" s="210">
        <f t="shared" si="33"/>
        <v>2</v>
      </c>
      <c r="G747" s="79" t="str">
        <f t="shared" si="34"/>
        <v>D</v>
      </c>
      <c r="H747" s="79" t="str">
        <f t="shared" si="35"/>
        <v>2NGI-MALIN</v>
      </c>
    </row>
    <row r="748" spans="1:8">
      <c r="A748" s="80">
        <v>37196</v>
      </c>
      <c r="B748" s="79" t="s">
        <v>80</v>
      </c>
      <c r="C748" s="79" t="s">
        <v>74</v>
      </c>
      <c r="D748" s="85">
        <v>-299808.32140000002</v>
      </c>
      <c r="E748" s="85">
        <v>0</v>
      </c>
      <c r="F748" s="210">
        <f t="shared" si="33"/>
        <v>2</v>
      </c>
      <c r="G748" s="79" t="str">
        <f t="shared" si="34"/>
        <v>D</v>
      </c>
      <c r="H748" s="79" t="str">
        <f t="shared" si="35"/>
        <v>2NGI-PGE/CG</v>
      </c>
    </row>
    <row r="749" spans="1:8">
      <c r="A749" s="80">
        <v>37196</v>
      </c>
      <c r="B749" s="79" t="s">
        <v>80</v>
      </c>
      <c r="C749" s="79" t="s">
        <v>46</v>
      </c>
      <c r="D749" s="85">
        <v>749520.80350000004</v>
      </c>
      <c r="E749" s="85">
        <v>-74952.080350000004</v>
      </c>
      <c r="F749" s="210">
        <f t="shared" si="33"/>
        <v>2</v>
      </c>
      <c r="G749" s="79" t="str">
        <f t="shared" si="34"/>
        <v>D</v>
      </c>
      <c r="H749" s="79" t="str">
        <f t="shared" si="35"/>
        <v>2NGI-SOCAL</v>
      </c>
    </row>
    <row r="750" spans="1:8">
      <c r="A750" s="80">
        <v>37226</v>
      </c>
      <c r="B750" s="79" t="s">
        <v>80</v>
      </c>
      <c r="C750" s="79" t="s">
        <v>87</v>
      </c>
      <c r="D750" s="85">
        <v>154595.1372</v>
      </c>
      <c r="E750" s="85">
        <v>-30919.027440000002</v>
      </c>
      <c r="F750" s="210">
        <f t="shared" si="33"/>
        <v>3</v>
      </c>
      <c r="G750" s="79" t="str">
        <f t="shared" si="34"/>
        <v>D</v>
      </c>
      <c r="H750" s="79" t="str">
        <f t="shared" si="35"/>
        <v>3CGPR-AECO/BASIS</v>
      </c>
    </row>
    <row r="751" spans="1:8">
      <c r="A751" s="80">
        <v>37226</v>
      </c>
      <c r="B751" s="79" t="s">
        <v>80</v>
      </c>
      <c r="C751" s="79" t="s">
        <v>88</v>
      </c>
      <c r="D751" s="85">
        <v>154595.1372</v>
      </c>
      <c r="E751" s="85">
        <v>-1545.951372</v>
      </c>
      <c r="F751" s="210">
        <f t="shared" si="33"/>
        <v>3</v>
      </c>
      <c r="G751" s="79" t="str">
        <f t="shared" si="34"/>
        <v>D</v>
      </c>
      <c r="H751" s="79" t="str">
        <f t="shared" si="35"/>
        <v>3IF-CIG/RKYMTN</v>
      </c>
    </row>
    <row r="752" spans="1:8">
      <c r="A752" s="80">
        <v>37226</v>
      </c>
      <c r="B752" s="79" t="s">
        <v>80</v>
      </c>
      <c r="C752" s="79" t="s">
        <v>72</v>
      </c>
      <c r="D752" s="85">
        <v>154595.1372</v>
      </c>
      <c r="E752" s="85">
        <v>-15459.513720000001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3IF-ELPO/SJ</v>
      </c>
    </row>
    <row r="753" spans="1:8">
      <c r="A753" s="80">
        <v>37226</v>
      </c>
      <c r="B753" s="79" t="s">
        <v>80</v>
      </c>
      <c r="C753" s="79" t="s">
        <v>67</v>
      </c>
      <c r="D753" s="85">
        <v>-1298599.1524</v>
      </c>
      <c r="E753" s="85">
        <v>129859.91524</v>
      </c>
      <c r="F753" s="210">
        <f t="shared" si="33"/>
        <v>3</v>
      </c>
      <c r="G753" s="79" t="str">
        <f t="shared" si="34"/>
        <v>D</v>
      </c>
      <c r="H753" s="79" t="str">
        <f t="shared" si="35"/>
        <v>3IF-NWPL_ROCKY_M</v>
      </c>
    </row>
    <row r="754" spans="1:8">
      <c r="A754" s="80">
        <v>37226</v>
      </c>
      <c r="B754" s="79" t="s">
        <v>80</v>
      </c>
      <c r="C754" s="79" t="s">
        <v>98</v>
      </c>
      <c r="D754" s="85">
        <v>-309190.27429999999</v>
      </c>
      <c r="E754" s="85">
        <v>3091.9027430000001</v>
      </c>
      <c r="F754" s="210">
        <f t="shared" si="33"/>
        <v>3</v>
      </c>
      <c r="G754" s="79" t="str">
        <f t="shared" si="34"/>
        <v>D</v>
      </c>
      <c r="H754" s="79" t="str">
        <f t="shared" si="35"/>
        <v>3IF-QUESTAR</v>
      </c>
    </row>
    <row r="755" spans="1:8">
      <c r="A755" s="80">
        <v>37226</v>
      </c>
      <c r="B755" s="79" t="s">
        <v>80</v>
      </c>
      <c r="C755" s="79" t="s">
        <v>68</v>
      </c>
      <c r="D755" s="85">
        <v>-618380.54879999999</v>
      </c>
      <c r="E755" s="85">
        <v>6183.805488</v>
      </c>
      <c r="F755" s="210">
        <f t="shared" si="33"/>
        <v>3</v>
      </c>
      <c r="G755" s="79" t="str">
        <f t="shared" si="34"/>
        <v>D</v>
      </c>
      <c r="H755" s="79" t="str">
        <f t="shared" si="35"/>
        <v>3NGI-MALIN</v>
      </c>
    </row>
    <row r="756" spans="1:8">
      <c r="A756" s="80">
        <v>37226</v>
      </c>
      <c r="B756" s="79" t="s">
        <v>80</v>
      </c>
      <c r="C756" s="79" t="s">
        <v>74</v>
      </c>
      <c r="D756" s="85">
        <v>-309190.27429999999</v>
      </c>
      <c r="E756" s="85">
        <v>0</v>
      </c>
      <c r="F756" s="210">
        <f t="shared" si="33"/>
        <v>3</v>
      </c>
      <c r="G756" s="79" t="str">
        <f t="shared" si="34"/>
        <v>D</v>
      </c>
      <c r="H756" s="79" t="str">
        <f t="shared" si="35"/>
        <v>3NGI-PGE/CG</v>
      </c>
    </row>
    <row r="757" spans="1:8">
      <c r="A757" s="80">
        <v>37226</v>
      </c>
      <c r="B757" s="79" t="s">
        <v>80</v>
      </c>
      <c r="C757" s="79" t="s">
        <v>46</v>
      </c>
      <c r="D757" s="85">
        <v>618380.54870000004</v>
      </c>
      <c r="E757" s="85">
        <v>-61838.05487</v>
      </c>
      <c r="F757" s="210">
        <f t="shared" si="33"/>
        <v>3</v>
      </c>
      <c r="G757" s="79" t="str">
        <f t="shared" si="34"/>
        <v>D</v>
      </c>
      <c r="H757" s="79" t="str">
        <f t="shared" si="35"/>
        <v>3NGI-SOCAL</v>
      </c>
    </row>
    <row r="758" spans="1:8">
      <c r="A758" s="80">
        <v>37257</v>
      </c>
      <c r="B758" s="79" t="s">
        <v>80</v>
      </c>
      <c r="C758" s="79" t="s">
        <v>87</v>
      </c>
      <c r="D758" s="85">
        <v>154290.72349999999</v>
      </c>
      <c r="E758" s="85">
        <v>-30858.144700000001</v>
      </c>
      <c r="F758" s="210">
        <f t="shared" si="33"/>
        <v>3</v>
      </c>
      <c r="G758" s="79" t="str">
        <f t="shared" si="34"/>
        <v>D</v>
      </c>
      <c r="H758" s="79" t="str">
        <f t="shared" si="35"/>
        <v>3CGPR-AECO/BASIS</v>
      </c>
    </row>
    <row r="759" spans="1:8">
      <c r="A759" s="80">
        <v>37257</v>
      </c>
      <c r="B759" s="79" t="s">
        <v>80</v>
      </c>
      <c r="C759" s="79" t="s">
        <v>88</v>
      </c>
      <c r="D759" s="85">
        <v>154290.72349999999</v>
      </c>
      <c r="E759" s="85">
        <v>-1542.9072349999999</v>
      </c>
      <c r="F759" s="210">
        <f t="shared" si="33"/>
        <v>3</v>
      </c>
      <c r="G759" s="79" t="str">
        <f t="shared" si="34"/>
        <v>D</v>
      </c>
      <c r="H759" s="79" t="str">
        <f t="shared" si="35"/>
        <v>3IF-CIG/RKYMTN</v>
      </c>
    </row>
    <row r="760" spans="1:8">
      <c r="A760" s="80">
        <v>37257</v>
      </c>
      <c r="B760" s="79" t="s">
        <v>80</v>
      </c>
      <c r="C760" s="79" t="s">
        <v>72</v>
      </c>
      <c r="D760" s="85">
        <v>154290.72349999999</v>
      </c>
      <c r="E760" s="85">
        <v>-15429.07235</v>
      </c>
      <c r="F760" s="210">
        <f t="shared" si="33"/>
        <v>3</v>
      </c>
      <c r="G760" s="79" t="str">
        <f t="shared" si="34"/>
        <v>D</v>
      </c>
      <c r="H760" s="79" t="str">
        <f t="shared" si="35"/>
        <v>3IF-ELPO/SJ</v>
      </c>
    </row>
    <row r="761" spans="1:8">
      <c r="A761" s="80">
        <v>37257</v>
      </c>
      <c r="B761" s="79" t="s">
        <v>80</v>
      </c>
      <c r="C761" s="79" t="s">
        <v>67</v>
      </c>
      <c r="D761" s="85">
        <v>-1296042.0771999999</v>
      </c>
      <c r="E761" s="85">
        <v>129604.20772000001</v>
      </c>
      <c r="F761" s="210">
        <f t="shared" si="33"/>
        <v>3</v>
      </c>
      <c r="G761" s="79" t="str">
        <f t="shared" si="34"/>
        <v>D</v>
      </c>
      <c r="H761" s="79" t="str">
        <f t="shared" si="35"/>
        <v>3IF-NWPL_ROCKY_M</v>
      </c>
    </row>
    <row r="762" spans="1:8">
      <c r="A762" s="80">
        <v>37257</v>
      </c>
      <c r="B762" s="79" t="s">
        <v>80</v>
      </c>
      <c r="C762" s="79" t="s">
        <v>98</v>
      </c>
      <c r="D762" s="85">
        <v>-308581.44699999999</v>
      </c>
      <c r="E762" s="85">
        <v>3085.8144699999998</v>
      </c>
      <c r="F762" s="210">
        <f t="shared" si="33"/>
        <v>3</v>
      </c>
      <c r="G762" s="79" t="str">
        <f t="shared" si="34"/>
        <v>D</v>
      </c>
      <c r="H762" s="79" t="str">
        <f t="shared" si="35"/>
        <v>3IF-QUESTAR</v>
      </c>
    </row>
    <row r="763" spans="1:8">
      <c r="A763" s="80">
        <v>37257</v>
      </c>
      <c r="B763" s="79" t="s">
        <v>80</v>
      </c>
      <c r="C763" s="79" t="s">
        <v>68</v>
      </c>
      <c r="D763" s="85">
        <v>-617162.89399999997</v>
      </c>
      <c r="E763" s="85">
        <v>6171.6289399999996</v>
      </c>
      <c r="F763" s="210">
        <f t="shared" si="33"/>
        <v>3</v>
      </c>
      <c r="G763" s="79" t="str">
        <f t="shared" si="34"/>
        <v>D</v>
      </c>
      <c r="H763" s="79" t="str">
        <f t="shared" si="35"/>
        <v>3NGI-MALIN</v>
      </c>
    </row>
    <row r="764" spans="1:8">
      <c r="A764" s="80">
        <v>37257</v>
      </c>
      <c r="B764" s="79" t="s">
        <v>80</v>
      </c>
      <c r="C764" s="79" t="s">
        <v>74</v>
      </c>
      <c r="D764" s="85">
        <v>-308581.44699999999</v>
      </c>
      <c r="E764" s="85">
        <v>0</v>
      </c>
      <c r="F764" s="210">
        <f t="shared" si="33"/>
        <v>3</v>
      </c>
      <c r="G764" s="79" t="str">
        <f t="shared" si="34"/>
        <v>D</v>
      </c>
      <c r="H764" s="79" t="str">
        <f t="shared" si="35"/>
        <v>3NGI-PGE/CG</v>
      </c>
    </row>
    <row r="765" spans="1:8">
      <c r="A765" s="80">
        <v>37257</v>
      </c>
      <c r="B765" s="79" t="s">
        <v>80</v>
      </c>
      <c r="C765" s="79" t="s">
        <v>46</v>
      </c>
      <c r="D765" s="85">
        <v>686593.71959999995</v>
      </c>
      <c r="E765" s="85">
        <v>-68659.371960000004</v>
      </c>
      <c r="F765" s="210">
        <f t="shared" si="33"/>
        <v>3</v>
      </c>
      <c r="G765" s="79" t="str">
        <f t="shared" si="34"/>
        <v>D</v>
      </c>
      <c r="H765" s="79" t="str">
        <f t="shared" si="35"/>
        <v>3NGI-SOCAL</v>
      </c>
    </row>
    <row r="766" spans="1:8">
      <c r="A766" s="80">
        <v>37288</v>
      </c>
      <c r="B766" s="79" t="s">
        <v>80</v>
      </c>
      <c r="C766" s="79" t="s">
        <v>87</v>
      </c>
      <c r="D766" s="85">
        <v>139084.10019999999</v>
      </c>
      <c r="E766" s="85">
        <v>-27816.820039999999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3CGPR-AECO/BASIS</v>
      </c>
    </row>
    <row r="767" spans="1:8">
      <c r="A767" s="80">
        <v>37288</v>
      </c>
      <c r="B767" s="79" t="s">
        <v>80</v>
      </c>
      <c r="C767" s="79" t="s">
        <v>88</v>
      </c>
      <c r="D767" s="85">
        <v>139084.10019999999</v>
      </c>
      <c r="E767" s="85">
        <v>-1390.8410019999999</v>
      </c>
      <c r="F767" s="210">
        <f t="shared" si="33"/>
        <v>3</v>
      </c>
      <c r="G767" s="79" t="str">
        <f t="shared" si="34"/>
        <v>D</v>
      </c>
      <c r="H767" s="79" t="str">
        <f t="shared" si="35"/>
        <v>3IF-CIG/RKYMTN</v>
      </c>
    </row>
    <row r="768" spans="1:8">
      <c r="A768" s="80">
        <v>37288</v>
      </c>
      <c r="B768" s="79" t="s">
        <v>80</v>
      </c>
      <c r="C768" s="79" t="s">
        <v>72</v>
      </c>
      <c r="D768" s="85">
        <v>139084.10019999999</v>
      </c>
      <c r="E768" s="85">
        <v>-13908.410019999999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3IF-ELPO/SJ</v>
      </c>
    </row>
    <row r="769" spans="1:8">
      <c r="A769" s="80">
        <v>37288</v>
      </c>
      <c r="B769" s="79" t="s">
        <v>80</v>
      </c>
      <c r="C769" s="79" t="s">
        <v>67</v>
      </c>
      <c r="D769" s="85">
        <v>-1168306.4417000001</v>
      </c>
      <c r="E769" s="85">
        <v>116830.64417</v>
      </c>
      <c r="F769" s="210">
        <f t="shared" si="33"/>
        <v>3</v>
      </c>
      <c r="G769" s="79" t="str">
        <f t="shared" si="34"/>
        <v>D</v>
      </c>
      <c r="H769" s="79" t="str">
        <f t="shared" si="35"/>
        <v>3IF-NWPL_ROCKY_M</v>
      </c>
    </row>
    <row r="770" spans="1:8">
      <c r="A770" s="80">
        <v>37288</v>
      </c>
      <c r="B770" s="79" t="s">
        <v>80</v>
      </c>
      <c r="C770" s="79" t="s">
        <v>98</v>
      </c>
      <c r="D770" s="85">
        <v>-278168.20039999997</v>
      </c>
      <c r="E770" s="85">
        <v>2781.6820039999998</v>
      </c>
      <c r="F770" s="210">
        <f t="shared" si="33"/>
        <v>3</v>
      </c>
      <c r="G770" s="79" t="str">
        <f t="shared" si="34"/>
        <v>D</v>
      </c>
      <c r="H770" s="79" t="str">
        <f t="shared" si="35"/>
        <v>3IF-QUESTAR</v>
      </c>
    </row>
    <row r="771" spans="1:8">
      <c r="A771" s="80">
        <v>37288</v>
      </c>
      <c r="B771" s="79" t="s">
        <v>80</v>
      </c>
      <c r="C771" s="79" t="s">
        <v>68</v>
      </c>
      <c r="D771" s="85">
        <v>-556336.40079999994</v>
      </c>
      <c r="E771" s="85">
        <v>5563.3640079999996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3NGI-MALIN</v>
      </c>
    </row>
    <row r="772" spans="1:8">
      <c r="A772" s="80">
        <v>37288</v>
      </c>
      <c r="B772" s="79" t="s">
        <v>80</v>
      </c>
      <c r="C772" s="79" t="s">
        <v>74</v>
      </c>
      <c r="D772" s="85">
        <v>-278168.20039999997</v>
      </c>
      <c r="E772" s="85">
        <v>0</v>
      </c>
      <c r="F772" s="210">
        <f t="shared" si="36"/>
        <v>3</v>
      </c>
      <c r="G772" s="79" t="str">
        <f t="shared" si="37"/>
        <v>D</v>
      </c>
      <c r="H772" s="79" t="str">
        <f t="shared" si="38"/>
        <v>3NGI-PGE/CG</v>
      </c>
    </row>
    <row r="773" spans="1:8">
      <c r="A773" s="80">
        <v>37288</v>
      </c>
      <c r="B773" s="79" t="s">
        <v>80</v>
      </c>
      <c r="C773" s="79" t="s">
        <v>46</v>
      </c>
      <c r="D773" s="85">
        <v>618924.24589999998</v>
      </c>
      <c r="E773" s="85">
        <v>-61892.424590000002</v>
      </c>
      <c r="F773" s="210">
        <f t="shared" si="36"/>
        <v>3</v>
      </c>
      <c r="G773" s="79" t="str">
        <f t="shared" si="37"/>
        <v>D</v>
      </c>
      <c r="H773" s="79" t="str">
        <f t="shared" si="38"/>
        <v>3NGI-SOCAL</v>
      </c>
    </row>
    <row r="774" spans="1:8">
      <c r="A774" s="80">
        <v>37316</v>
      </c>
      <c r="B774" s="79" t="s">
        <v>80</v>
      </c>
      <c r="C774" s="79" t="s">
        <v>87</v>
      </c>
      <c r="D774" s="85">
        <v>153723.3481</v>
      </c>
      <c r="E774" s="85">
        <v>-30744.669620000001</v>
      </c>
      <c r="F774" s="210">
        <f t="shared" si="36"/>
        <v>3</v>
      </c>
      <c r="G774" s="79" t="str">
        <f t="shared" si="37"/>
        <v>D</v>
      </c>
      <c r="H774" s="79" t="str">
        <f t="shared" si="38"/>
        <v>3CGPR-AECO/BASIS</v>
      </c>
    </row>
    <row r="775" spans="1:8">
      <c r="A775" s="80">
        <v>37316</v>
      </c>
      <c r="B775" s="79" t="s">
        <v>80</v>
      </c>
      <c r="C775" s="79" t="s">
        <v>88</v>
      </c>
      <c r="D775" s="85">
        <v>153723.3481</v>
      </c>
      <c r="E775" s="85">
        <v>-1537.233481</v>
      </c>
      <c r="F775" s="210">
        <f t="shared" si="36"/>
        <v>3</v>
      </c>
      <c r="G775" s="79" t="str">
        <f t="shared" si="37"/>
        <v>D</v>
      </c>
      <c r="H775" s="79" t="str">
        <f t="shared" si="38"/>
        <v>3IF-CIG/RKYMTN</v>
      </c>
    </row>
    <row r="776" spans="1:8">
      <c r="A776" s="80">
        <v>37316</v>
      </c>
      <c r="B776" s="79" t="s">
        <v>80</v>
      </c>
      <c r="C776" s="79" t="s">
        <v>72</v>
      </c>
      <c r="D776" s="85">
        <v>153723.3481</v>
      </c>
      <c r="E776" s="85">
        <v>-15372.33481</v>
      </c>
      <c r="F776" s="210">
        <f t="shared" si="36"/>
        <v>3</v>
      </c>
      <c r="G776" s="79" t="str">
        <f t="shared" si="37"/>
        <v>D</v>
      </c>
      <c r="H776" s="79" t="str">
        <f t="shared" si="38"/>
        <v>3IF-ELPO/SJ</v>
      </c>
    </row>
    <row r="777" spans="1:8">
      <c r="A777" s="80">
        <v>37316</v>
      </c>
      <c r="B777" s="79" t="s">
        <v>80</v>
      </c>
      <c r="C777" s="79" t="s">
        <v>67</v>
      </c>
      <c r="D777" s="85">
        <v>-1291276.1237999999</v>
      </c>
      <c r="E777" s="85">
        <v>129127.61238000001</v>
      </c>
      <c r="F777" s="210">
        <f t="shared" si="36"/>
        <v>3</v>
      </c>
      <c r="G777" s="79" t="str">
        <f t="shared" si="37"/>
        <v>D</v>
      </c>
      <c r="H777" s="79" t="str">
        <f t="shared" si="38"/>
        <v>3IF-NWPL_ROCKY_M</v>
      </c>
    </row>
    <row r="778" spans="1:8">
      <c r="A778" s="80">
        <v>37316</v>
      </c>
      <c r="B778" s="79" t="s">
        <v>80</v>
      </c>
      <c r="C778" s="79" t="s">
        <v>98</v>
      </c>
      <c r="D778" s="85">
        <v>-307446.69620000001</v>
      </c>
      <c r="E778" s="85">
        <v>3074.466962</v>
      </c>
      <c r="F778" s="210">
        <f t="shared" si="36"/>
        <v>3</v>
      </c>
      <c r="G778" s="79" t="str">
        <f t="shared" si="37"/>
        <v>D</v>
      </c>
      <c r="H778" s="79" t="str">
        <f t="shared" si="38"/>
        <v>3IF-QUESTAR</v>
      </c>
    </row>
    <row r="779" spans="1:8">
      <c r="A779" s="80">
        <v>37316</v>
      </c>
      <c r="B779" s="79" t="s">
        <v>80</v>
      </c>
      <c r="C779" s="79" t="s">
        <v>68</v>
      </c>
      <c r="D779" s="85">
        <v>-614893.39240000001</v>
      </c>
      <c r="E779" s="85">
        <v>6148.9339239999999</v>
      </c>
      <c r="F779" s="210">
        <f t="shared" si="36"/>
        <v>3</v>
      </c>
      <c r="G779" s="79" t="str">
        <f t="shared" si="37"/>
        <v>D</v>
      </c>
      <c r="H779" s="79" t="str">
        <f t="shared" si="38"/>
        <v>3NGI-MALIN</v>
      </c>
    </row>
    <row r="780" spans="1:8">
      <c r="A780" s="80">
        <v>37316</v>
      </c>
      <c r="B780" s="79" t="s">
        <v>80</v>
      </c>
      <c r="C780" s="79" t="s">
        <v>74</v>
      </c>
      <c r="D780" s="85">
        <v>-307446.69620000001</v>
      </c>
      <c r="E780" s="85">
        <v>0</v>
      </c>
      <c r="F780" s="210">
        <f t="shared" si="36"/>
        <v>3</v>
      </c>
      <c r="G780" s="79" t="str">
        <f t="shared" si="37"/>
        <v>D</v>
      </c>
      <c r="H780" s="79" t="str">
        <f t="shared" si="38"/>
        <v>3NGI-PGE/CG</v>
      </c>
    </row>
    <row r="781" spans="1:8">
      <c r="A781" s="80">
        <v>37316</v>
      </c>
      <c r="B781" s="79" t="s">
        <v>80</v>
      </c>
      <c r="C781" s="79" t="s">
        <v>46</v>
      </c>
      <c r="D781" s="85">
        <v>684068.89910000004</v>
      </c>
      <c r="E781" s="85">
        <v>-68406.889909999998</v>
      </c>
      <c r="F781" s="210">
        <f t="shared" si="36"/>
        <v>3</v>
      </c>
      <c r="G781" s="79" t="str">
        <f t="shared" si="37"/>
        <v>D</v>
      </c>
      <c r="H781" s="79" t="str">
        <f t="shared" si="38"/>
        <v>3NGI-SOCAL</v>
      </c>
    </row>
    <row r="782" spans="1:8">
      <c r="A782" s="80">
        <v>37347</v>
      </c>
      <c r="B782" s="79" t="s">
        <v>80</v>
      </c>
      <c r="C782" s="79" t="s">
        <v>87</v>
      </c>
      <c r="D782" s="85">
        <v>-148480.7347</v>
      </c>
      <c r="E782" s="85">
        <v>0</v>
      </c>
      <c r="F782" s="210">
        <f t="shared" si="36"/>
        <v>4</v>
      </c>
      <c r="G782" s="79" t="str">
        <f t="shared" si="37"/>
        <v>D</v>
      </c>
      <c r="H782" s="79" t="str">
        <f t="shared" si="38"/>
        <v>4CGPR-AECO/BASIS</v>
      </c>
    </row>
    <row r="783" spans="1:8">
      <c r="A783" s="80">
        <v>37347</v>
      </c>
      <c r="B783" s="79" t="s">
        <v>80</v>
      </c>
      <c r="C783" s="79" t="s">
        <v>92</v>
      </c>
      <c r="D783" s="85">
        <v>-445442.20409999997</v>
      </c>
      <c r="E783" s="85">
        <v>44544.220410000002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4IF-NTHWST/CANBR</v>
      </c>
    </row>
    <row r="784" spans="1:8">
      <c r="A784" s="80">
        <v>37347</v>
      </c>
      <c r="B784" s="79" t="s">
        <v>80</v>
      </c>
      <c r="C784" s="79" t="s">
        <v>67</v>
      </c>
      <c r="D784" s="85">
        <v>-296961.4694</v>
      </c>
      <c r="E784" s="85">
        <v>29696.146939999999</v>
      </c>
      <c r="F784" s="210">
        <f t="shared" si="36"/>
        <v>4</v>
      </c>
      <c r="G784" s="79" t="str">
        <f t="shared" si="37"/>
        <v>D</v>
      </c>
      <c r="H784" s="79" t="str">
        <f t="shared" si="38"/>
        <v>4IF-NWPL_ROCKY_M</v>
      </c>
    </row>
    <row r="785" spans="1:8">
      <c r="A785" s="80">
        <v>37377</v>
      </c>
      <c r="B785" s="79" t="s">
        <v>80</v>
      </c>
      <c r="C785" s="79" t="s">
        <v>87</v>
      </c>
      <c r="D785" s="85">
        <v>-153132.84220000001</v>
      </c>
      <c r="E785" s="85">
        <v>0</v>
      </c>
      <c r="F785" s="210">
        <f t="shared" si="36"/>
        <v>4</v>
      </c>
      <c r="G785" s="79" t="str">
        <f t="shared" si="37"/>
        <v>D</v>
      </c>
      <c r="H785" s="79" t="str">
        <f t="shared" si="38"/>
        <v>4CGPR-AECO/BASIS</v>
      </c>
    </row>
    <row r="786" spans="1:8">
      <c r="A786" s="80">
        <v>37377</v>
      </c>
      <c r="B786" s="79" t="s">
        <v>80</v>
      </c>
      <c r="C786" s="79" t="s">
        <v>92</v>
      </c>
      <c r="D786" s="85">
        <v>-459398.52659999998</v>
      </c>
      <c r="E786" s="85">
        <v>45939.852659999997</v>
      </c>
      <c r="F786" s="210">
        <f t="shared" si="36"/>
        <v>4</v>
      </c>
      <c r="G786" s="79" t="str">
        <f t="shared" si="37"/>
        <v>D</v>
      </c>
      <c r="H786" s="79" t="str">
        <f t="shared" si="38"/>
        <v>4IF-NTHWST/CANBR</v>
      </c>
    </row>
    <row r="787" spans="1:8">
      <c r="A787" s="80">
        <v>37377</v>
      </c>
      <c r="B787" s="79" t="s">
        <v>80</v>
      </c>
      <c r="C787" s="79" t="s">
        <v>67</v>
      </c>
      <c r="D787" s="85">
        <v>-306265.68440000003</v>
      </c>
      <c r="E787" s="85">
        <v>30626.568439999999</v>
      </c>
      <c r="F787" s="210">
        <f t="shared" si="36"/>
        <v>4</v>
      </c>
      <c r="G787" s="79" t="str">
        <f t="shared" si="37"/>
        <v>D</v>
      </c>
      <c r="H787" s="79" t="str">
        <f t="shared" si="38"/>
        <v>4IF-NWPL_ROCKY_M</v>
      </c>
    </row>
    <row r="788" spans="1:8">
      <c r="A788" s="80">
        <v>37408</v>
      </c>
      <c r="B788" s="79" t="s">
        <v>80</v>
      </c>
      <c r="C788" s="79" t="s">
        <v>87</v>
      </c>
      <c r="D788" s="85">
        <v>-147894.91279999999</v>
      </c>
      <c r="E788" s="85">
        <v>0</v>
      </c>
      <c r="F788" s="210">
        <f t="shared" si="36"/>
        <v>4</v>
      </c>
      <c r="G788" s="79" t="str">
        <f t="shared" si="37"/>
        <v>D</v>
      </c>
      <c r="H788" s="79" t="str">
        <f t="shared" si="38"/>
        <v>4CGPR-AECO/BASIS</v>
      </c>
    </row>
    <row r="789" spans="1:8">
      <c r="A789" s="80">
        <v>37408</v>
      </c>
      <c r="B789" s="79" t="s">
        <v>80</v>
      </c>
      <c r="C789" s="79" t="s">
        <v>92</v>
      </c>
      <c r="D789" s="85">
        <v>-443684.73839999997</v>
      </c>
      <c r="E789" s="85">
        <v>44368.473839999999</v>
      </c>
      <c r="F789" s="210">
        <f t="shared" si="36"/>
        <v>4</v>
      </c>
      <c r="G789" s="79" t="str">
        <f t="shared" si="37"/>
        <v>D</v>
      </c>
      <c r="H789" s="79" t="str">
        <f t="shared" si="38"/>
        <v>4IF-NTHWST/CANBR</v>
      </c>
    </row>
    <row r="790" spans="1:8">
      <c r="A790" s="80">
        <v>37408</v>
      </c>
      <c r="B790" s="79" t="s">
        <v>80</v>
      </c>
      <c r="C790" s="79" t="s">
        <v>67</v>
      </c>
      <c r="D790" s="85">
        <v>-295789.82559999998</v>
      </c>
      <c r="E790" s="85">
        <v>29578.98256</v>
      </c>
      <c r="F790" s="210">
        <f t="shared" si="36"/>
        <v>4</v>
      </c>
      <c r="G790" s="79" t="str">
        <f t="shared" si="37"/>
        <v>D</v>
      </c>
      <c r="H790" s="79" t="str">
        <f t="shared" si="38"/>
        <v>4IF-NWPL_ROCKY_M</v>
      </c>
    </row>
    <row r="791" spans="1:8">
      <c r="A791" s="80">
        <v>37438</v>
      </c>
      <c r="B791" s="79" t="s">
        <v>80</v>
      </c>
      <c r="C791" s="79" t="s">
        <v>87</v>
      </c>
      <c r="D791" s="85">
        <v>-152514.6649</v>
      </c>
      <c r="E791" s="85">
        <v>0</v>
      </c>
      <c r="F791" s="210">
        <f t="shared" si="36"/>
        <v>4</v>
      </c>
      <c r="G791" s="79" t="str">
        <f t="shared" si="37"/>
        <v>D</v>
      </c>
      <c r="H791" s="79" t="str">
        <f t="shared" si="38"/>
        <v>4CGPR-AECO/BASIS</v>
      </c>
    </row>
    <row r="792" spans="1:8">
      <c r="A792" s="80">
        <v>37438</v>
      </c>
      <c r="B792" s="79" t="s">
        <v>80</v>
      </c>
      <c r="C792" s="79" t="s">
        <v>92</v>
      </c>
      <c r="D792" s="85">
        <v>-457543.99479999999</v>
      </c>
      <c r="E792" s="85">
        <v>45754.39948</v>
      </c>
      <c r="F792" s="210">
        <f t="shared" si="36"/>
        <v>4</v>
      </c>
      <c r="G792" s="79" t="str">
        <f t="shared" si="37"/>
        <v>D</v>
      </c>
      <c r="H792" s="79" t="str">
        <f t="shared" si="38"/>
        <v>4IF-NTHWST/CANBR</v>
      </c>
    </row>
    <row r="793" spans="1:8">
      <c r="A793" s="80">
        <v>37438</v>
      </c>
      <c r="B793" s="79" t="s">
        <v>80</v>
      </c>
      <c r="C793" s="79" t="s">
        <v>67</v>
      </c>
      <c r="D793" s="85">
        <v>-305029.32990000001</v>
      </c>
      <c r="E793" s="85">
        <v>30502.932990000001</v>
      </c>
      <c r="F793" s="210">
        <f t="shared" si="36"/>
        <v>4</v>
      </c>
      <c r="G793" s="79" t="str">
        <f t="shared" si="37"/>
        <v>D</v>
      </c>
      <c r="H793" s="79" t="str">
        <f t="shared" si="38"/>
        <v>4IF-NWPL_ROCKY_M</v>
      </c>
    </row>
    <row r="794" spans="1:8">
      <c r="A794" s="80">
        <v>37469</v>
      </c>
      <c r="B794" s="79" t="s">
        <v>80</v>
      </c>
      <c r="C794" s="79" t="s">
        <v>87</v>
      </c>
      <c r="D794" s="85">
        <v>-152170.6415</v>
      </c>
      <c r="E794" s="85">
        <v>0</v>
      </c>
      <c r="F794" s="210">
        <f t="shared" si="36"/>
        <v>4</v>
      </c>
      <c r="G794" s="79" t="str">
        <f t="shared" si="37"/>
        <v>D</v>
      </c>
      <c r="H794" s="79" t="str">
        <f t="shared" si="38"/>
        <v>4CGPR-AECO/BASIS</v>
      </c>
    </row>
    <row r="795" spans="1:8">
      <c r="A795" s="80">
        <v>37469</v>
      </c>
      <c r="B795" s="79" t="s">
        <v>80</v>
      </c>
      <c r="C795" s="79" t="s">
        <v>92</v>
      </c>
      <c r="D795" s="85">
        <v>-456511.92450000002</v>
      </c>
      <c r="E795" s="85">
        <v>45651.192450000002</v>
      </c>
      <c r="F795" s="210">
        <f t="shared" si="36"/>
        <v>4</v>
      </c>
      <c r="G795" s="79" t="str">
        <f t="shared" si="37"/>
        <v>D</v>
      </c>
      <c r="H795" s="79" t="str">
        <f t="shared" si="38"/>
        <v>4IF-NTHWST/CANBR</v>
      </c>
    </row>
    <row r="796" spans="1:8">
      <c r="A796" s="80">
        <v>37469</v>
      </c>
      <c r="B796" s="79" t="s">
        <v>80</v>
      </c>
      <c r="C796" s="79" t="s">
        <v>67</v>
      </c>
      <c r="D796" s="85">
        <v>-304341.283</v>
      </c>
      <c r="E796" s="85">
        <v>30434.1283</v>
      </c>
      <c r="F796" s="210">
        <f t="shared" si="36"/>
        <v>4</v>
      </c>
      <c r="G796" s="79" t="str">
        <f t="shared" si="37"/>
        <v>D</v>
      </c>
      <c r="H796" s="79" t="str">
        <f t="shared" si="38"/>
        <v>4IF-NWPL_ROCKY_M</v>
      </c>
    </row>
    <row r="797" spans="1:8">
      <c r="A797" s="80">
        <v>37500</v>
      </c>
      <c r="B797" s="79" t="s">
        <v>80</v>
      </c>
      <c r="C797" s="79" t="s">
        <v>87</v>
      </c>
      <c r="D797" s="85">
        <v>-146921.28570000001</v>
      </c>
      <c r="E797" s="85">
        <v>0</v>
      </c>
      <c r="F797" s="210">
        <f t="shared" si="36"/>
        <v>4</v>
      </c>
      <c r="G797" s="79" t="str">
        <f t="shared" si="37"/>
        <v>D</v>
      </c>
      <c r="H797" s="79" t="str">
        <f t="shared" si="38"/>
        <v>4CGPR-AECO/BASIS</v>
      </c>
    </row>
    <row r="798" spans="1:8">
      <c r="A798" s="80">
        <v>37500</v>
      </c>
      <c r="B798" s="79" t="s">
        <v>80</v>
      </c>
      <c r="C798" s="79" t="s">
        <v>92</v>
      </c>
      <c r="D798" s="85">
        <v>-440763.85710000002</v>
      </c>
      <c r="E798" s="85">
        <v>44076.385710000002</v>
      </c>
      <c r="F798" s="210">
        <f t="shared" si="36"/>
        <v>4</v>
      </c>
      <c r="G798" s="79" t="str">
        <f t="shared" si="37"/>
        <v>D</v>
      </c>
      <c r="H798" s="79" t="str">
        <f t="shared" si="38"/>
        <v>4IF-NTHWST/CANBR</v>
      </c>
    </row>
    <row r="799" spans="1:8">
      <c r="A799" s="80">
        <v>37500</v>
      </c>
      <c r="B799" s="79" t="s">
        <v>80</v>
      </c>
      <c r="C799" s="79" t="s">
        <v>67</v>
      </c>
      <c r="D799" s="85">
        <v>-293842.57140000002</v>
      </c>
      <c r="E799" s="85">
        <v>29384.257140000002</v>
      </c>
      <c r="F799" s="210">
        <f t="shared" si="36"/>
        <v>4</v>
      </c>
      <c r="G799" s="79" t="str">
        <f t="shared" si="37"/>
        <v>D</v>
      </c>
      <c r="H799" s="79" t="str">
        <f t="shared" si="38"/>
        <v>4IF-NWPL_ROCKY_M</v>
      </c>
    </row>
    <row r="800" spans="1:8">
      <c r="A800" s="80">
        <v>37530</v>
      </c>
      <c r="B800" s="79" t="s">
        <v>80</v>
      </c>
      <c r="C800" s="79" t="s">
        <v>87</v>
      </c>
      <c r="D800" s="85">
        <v>-151460.04860000001</v>
      </c>
      <c r="E800" s="85">
        <v>0</v>
      </c>
      <c r="F800" s="210">
        <f t="shared" si="36"/>
        <v>4</v>
      </c>
      <c r="G800" s="79" t="str">
        <f t="shared" si="37"/>
        <v>D</v>
      </c>
      <c r="H800" s="79" t="str">
        <f t="shared" si="38"/>
        <v>4CGPR-AECO/BASIS</v>
      </c>
    </row>
    <row r="801" spans="1:8">
      <c r="A801" s="80">
        <v>37530</v>
      </c>
      <c r="B801" s="79" t="s">
        <v>80</v>
      </c>
      <c r="C801" s="79" t="s">
        <v>92</v>
      </c>
      <c r="D801" s="85">
        <v>-454380.1458</v>
      </c>
      <c r="E801" s="85">
        <v>45438.014580000003</v>
      </c>
      <c r="F801" s="210">
        <f t="shared" si="36"/>
        <v>4</v>
      </c>
      <c r="G801" s="79" t="str">
        <f t="shared" si="37"/>
        <v>D</v>
      </c>
      <c r="H801" s="79" t="str">
        <f t="shared" si="38"/>
        <v>4IF-NTHWST/CANBR</v>
      </c>
    </row>
    <row r="802" spans="1:8">
      <c r="A802" s="80">
        <v>37530</v>
      </c>
      <c r="B802" s="79" t="s">
        <v>80</v>
      </c>
      <c r="C802" s="79" t="s">
        <v>67</v>
      </c>
      <c r="D802" s="85">
        <v>-302920.09720000002</v>
      </c>
      <c r="E802" s="85">
        <v>30292.009719999998</v>
      </c>
      <c r="F802" s="210">
        <f t="shared" si="36"/>
        <v>4</v>
      </c>
      <c r="G802" s="79" t="str">
        <f t="shared" si="37"/>
        <v>D</v>
      </c>
      <c r="H802" s="79" t="str">
        <f t="shared" si="38"/>
        <v>4IF-NWPL_ROCKY_M</v>
      </c>
    </row>
    <row r="803" spans="1:8">
      <c r="A803" s="80">
        <v>37188</v>
      </c>
      <c r="B803" s="79" t="s">
        <v>159</v>
      </c>
      <c r="C803" s="79" t="s">
        <v>121</v>
      </c>
      <c r="D803" s="85">
        <v>0</v>
      </c>
      <c r="E803" s="85">
        <v>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1GDP-CAL BORDER</v>
      </c>
    </row>
    <row r="804" spans="1:8">
      <c r="A804" s="80">
        <v>37188</v>
      </c>
      <c r="B804" s="79" t="s">
        <v>159</v>
      </c>
      <c r="C804" s="79" t="s">
        <v>128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1GDP-CIG/RKYMTN</v>
      </c>
    </row>
    <row r="805" spans="1:8">
      <c r="A805" s="80">
        <v>37188</v>
      </c>
      <c r="B805" s="79" t="s">
        <v>159</v>
      </c>
      <c r="C805" s="79" t="s">
        <v>135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1GDP-ELPO/SANJUA</v>
      </c>
    </row>
    <row r="806" spans="1:8">
      <c r="A806" s="80">
        <v>37188</v>
      </c>
      <c r="B806" s="79" t="s">
        <v>159</v>
      </c>
      <c r="C806" s="79" t="s">
        <v>171</v>
      </c>
      <c r="D806" s="85">
        <v>0</v>
      </c>
      <c r="E806" s="85">
        <v>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1GDP-HEHUB</v>
      </c>
    </row>
    <row r="807" spans="1:8">
      <c r="A807" s="80">
        <v>37188</v>
      </c>
      <c r="B807" s="79" t="s">
        <v>159</v>
      </c>
      <c r="C807" s="79" t="s">
        <v>125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1GDP-KERN/OPAL</v>
      </c>
    </row>
    <row r="808" spans="1:8">
      <c r="A808" s="80">
        <v>37189</v>
      </c>
      <c r="B808" s="79" t="s">
        <v>159</v>
      </c>
      <c r="C808" s="79" t="s">
        <v>121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1GDP-CAL BORDER</v>
      </c>
    </row>
    <row r="809" spans="1:8">
      <c r="A809" s="80">
        <v>37189</v>
      </c>
      <c r="B809" s="79" t="s">
        <v>159</v>
      </c>
      <c r="C809" s="79" t="s">
        <v>128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1GDP-CIG/RKYMTN</v>
      </c>
    </row>
    <row r="810" spans="1:8">
      <c r="A810" s="80">
        <v>37189</v>
      </c>
      <c r="B810" s="79" t="s">
        <v>159</v>
      </c>
      <c r="C810" s="79" t="s">
        <v>135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1GDP-ELPO/SANJUA</v>
      </c>
    </row>
    <row r="811" spans="1:8">
      <c r="A811" s="80">
        <v>37189</v>
      </c>
      <c r="B811" s="79" t="s">
        <v>159</v>
      </c>
      <c r="C811" s="79" t="s">
        <v>171</v>
      </c>
      <c r="D811" s="85">
        <v>15000</v>
      </c>
      <c r="E811" s="85">
        <v>15000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1GDP-HEHUB</v>
      </c>
    </row>
    <row r="812" spans="1:8">
      <c r="A812" s="80">
        <v>37189</v>
      </c>
      <c r="B812" s="79" t="s">
        <v>159</v>
      </c>
      <c r="C812" s="79" t="s">
        <v>125</v>
      </c>
      <c r="D812" s="85">
        <v>10000</v>
      </c>
      <c r="E812" s="85">
        <v>10000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1GDP-KERN/OPAL</v>
      </c>
    </row>
    <row r="813" spans="1:8">
      <c r="A813" s="80">
        <v>37190</v>
      </c>
      <c r="B813" s="79" t="s">
        <v>159</v>
      </c>
      <c r="C813" s="79" t="s">
        <v>121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1GDP-CAL BORDER</v>
      </c>
    </row>
    <row r="814" spans="1:8">
      <c r="A814" s="80">
        <v>37190</v>
      </c>
      <c r="B814" s="79" t="s">
        <v>159</v>
      </c>
      <c r="C814" s="79" t="s">
        <v>128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1GDP-CIG/RKYMTN</v>
      </c>
    </row>
    <row r="815" spans="1:8">
      <c r="A815" s="80">
        <v>37190</v>
      </c>
      <c r="B815" s="79" t="s">
        <v>159</v>
      </c>
      <c r="C815" s="79" t="s">
        <v>135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1GDP-ELPO/SANJUA</v>
      </c>
    </row>
    <row r="816" spans="1:8">
      <c r="A816" s="80">
        <v>37190</v>
      </c>
      <c r="B816" s="79" t="s">
        <v>159</v>
      </c>
      <c r="C816" s="79" t="s">
        <v>171</v>
      </c>
      <c r="D816" s="85">
        <v>15000</v>
      </c>
      <c r="E816" s="85">
        <v>15000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1GDP-HEHUB</v>
      </c>
    </row>
    <row r="817" spans="1:8">
      <c r="A817" s="80">
        <v>37190</v>
      </c>
      <c r="B817" s="79" t="s">
        <v>159</v>
      </c>
      <c r="C817" s="79" t="s">
        <v>125</v>
      </c>
      <c r="D817" s="85">
        <v>10000</v>
      </c>
      <c r="E817" s="85">
        <v>10000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1GDP-KERN/OPAL</v>
      </c>
    </row>
    <row r="818" spans="1:8">
      <c r="A818" s="80">
        <v>37191</v>
      </c>
      <c r="B818" s="79" t="s">
        <v>159</v>
      </c>
      <c r="C818" s="79" t="s">
        <v>121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1GDP-CAL BORDER</v>
      </c>
    </row>
    <row r="819" spans="1:8">
      <c r="A819" s="80">
        <v>37191</v>
      </c>
      <c r="B819" s="79" t="s">
        <v>159</v>
      </c>
      <c r="C819" s="79" t="s">
        <v>128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1GDP-CIG/RKYMTN</v>
      </c>
    </row>
    <row r="820" spans="1:8">
      <c r="A820" s="80">
        <v>37191</v>
      </c>
      <c r="B820" s="79" t="s">
        <v>159</v>
      </c>
      <c r="C820" s="79" t="s">
        <v>135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1GDP-ELPO/SANJUA</v>
      </c>
    </row>
    <row r="821" spans="1:8">
      <c r="A821" s="80">
        <v>37191</v>
      </c>
      <c r="B821" s="79" t="s">
        <v>159</v>
      </c>
      <c r="C821" s="79" t="s">
        <v>171</v>
      </c>
      <c r="D821" s="85">
        <v>15000</v>
      </c>
      <c r="E821" s="85">
        <v>15000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1GDP-HEHUB</v>
      </c>
    </row>
    <row r="822" spans="1:8">
      <c r="A822" s="80">
        <v>37191</v>
      </c>
      <c r="B822" s="79" t="s">
        <v>159</v>
      </c>
      <c r="C822" s="79" t="s">
        <v>125</v>
      </c>
      <c r="D822" s="85">
        <v>10000</v>
      </c>
      <c r="E822" s="85">
        <v>10000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1GDP-KERN/OPAL</v>
      </c>
    </row>
    <row r="823" spans="1:8">
      <c r="A823" s="80">
        <v>37192</v>
      </c>
      <c r="B823" s="79" t="s">
        <v>159</v>
      </c>
      <c r="C823" s="79" t="s">
        <v>121</v>
      </c>
      <c r="D823" s="85">
        <v>0</v>
      </c>
      <c r="E823" s="85">
        <v>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1GDP-CAL BORDER</v>
      </c>
    </row>
    <row r="824" spans="1:8">
      <c r="A824" s="80">
        <v>37192</v>
      </c>
      <c r="B824" s="79" t="s">
        <v>159</v>
      </c>
      <c r="C824" s="79" t="s">
        <v>128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1GDP-CIG/RKYMTN</v>
      </c>
    </row>
    <row r="825" spans="1:8">
      <c r="A825" s="80">
        <v>37192</v>
      </c>
      <c r="B825" s="79" t="s">
        <v>159</v>
      </c>
      <c r="C825" s="79" t="s">
        <v>135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1GDP-ELPO/SANJUA</v>
      </c>
    </row>
    <row r="826" spans="1:8">
      <c r="A826" s="80">
        <v>37192</v>
      </c>
      <c r="B826" s="79" t="s">
        <v>159</v>
      </c>
      <c r="C826" s="79" t="s">
        <v>171</v>
      </c>
      <c r="D826" s="85">
        <v>15000</v>
      </c>
      <c r="E826" s="85">
        <v>15000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1GDP-HEHUB</v>
      </c>
    </row>
    <row r="827" spans="1:8">
      <c r="A827" s="80">
        <v>37192</v>
      </c>
      <c r="B827" s="79" t="s">
        <v>159</v>
      </c>
      <c r="C827" s="79" t="s">
        <v>125</v>
      </c>
      <c r="D827" s="85">
        <v>10000</v>
      </c>
      <c r="E827" s="85">
        <v>10000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1GDP-KERN/OPAL</v>
      </c>
    </row>
    <row r="828" spans="1:8">
      <c r="A828" s="80">
        <v>37193</v>
      </c>
      <c r="B828" s="79" t="s">
        <v>159</v>
      </c>
      <c r="C828" s="79" t="s">
        <v>121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1GDP-CAL BORDER</v>
      </c>
    </row>
    <row r="829" spans="1:8">
      <c r="A829" s="80">
        <v>37193</v>
      </c>
      <c r="B829" s="79" t="s">
        <v>159</v>
      </c>
      <c r="C829" s="79" t="s">
        <v>128</v>
      </c>
      <c r="D829" s="85">
        <v>10000</v>
      </c>
      <c r="E829" s="85">
        <v>10000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1GDP-CIG/RKYMTN</v>
      </c>
    </row>
    <row r="830" spans="1:8">
      <c r="A830" s="80">
        <v>37193</v>
      </c>
      <c r="B830" s="79" t="s">
        <v>159</v>
      </c>
      <c r="C830" s="79" t="s">
        <v>135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1GDP-ELPO/SANJUA</v>
      </c>
    </row>
    <row r="831" spans="1:8">
      <c r="A831" s="80">
        <v>37193</v>
      </c>
      <c r="B831" s="79" t="s">
        <v>159</v>
      </c>
      <c r="C831" s="79" t="s">
        <v>171</v>
      </c>
      <c r="D831" s="85">
        <v>15000</v>
      </c>
      <c r="E831" s="85">
        <v>15000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1GDP-HEHUB</v>
      </c>
    </row>
    <row r="832" spans="1:8">
      <c r="A832" s="80">
        <v>37193</v>
      </c>
      <c r="B832" s="79" t="s">
        <v>159</v>
      </c>
      <c r="C832" s="79" t="s">
        <v>125</v>
      </c>
      <c r="D832" s="85">
        <v>10000</v>
      </c>
      <c r="E832" s="85">
        <v>10000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1GDP-KERN/OPAL</v>
      </c>
    </row>
    <row r="833" spans="1:8">
      <c r="A833" s="80">
        <v>37194</v>
      </c>
      <c r="B833" s="79" t="s">
        <v>159</v>
      </c>
      <c r="C833" s="79" t="s">
        <v>121</v>
      </c>
      <c r="D833" s="85">
        <v>0</v>
      </c>
      <c r="E833" s="85">
        <v>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1GDP-CAL BORDER</v>
      </c>
    </row>
    <row r="834" spans="1:8">
      <c r="A834" s="80">
        <v>37194</v>
      </c>
      <c r="B834" s="79" t="s">
        <v>159</v>
      </c>
      <c r="C834" s="79" t="s">
        <v>128</v>
      </c>
      <c r="D834" s="85">
        <v>10000</v>
      </c>
      <c r="E834" s="85">
        <v>10000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1GDP-CIG/RKYMTN</v>
      </c>
    </row>
    <row r="835" spans="1:8">
      <c r="A835" s="80">
        <v>37194</v>
      </c>
      <c r="B835" s="79" t="s">
        <v>159</v>
      </c>
      <c r="C835" s="79" t="s">
        <v>135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1GDP-ELPO/SANJUA</v>
      </c>
    </row>
    <row r="836" spans="1:8">
      <c r="A836" s="80">
        <v>37194</v>
      </c>
      <c r="B836" s="79" t="s">
        <v>159</v>
      </c>
      <c r="C836" s="79" t="s">
        <v>171</v>
      </c>
      <c r="D836" s="85">
        <v>15000</v>
      </c>
      <c r="E836" s="85">
        <v>15000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1GDP-HEHUB</v>
      </c>
    </row>
    <row r="837" spans="1:8">
      <c r="A837" s="80">
        <v>37194</v>
      </c>
      <c r="B837" s="79" t="s">
        <v>159</v>
      </c>
      <c r="C837" s="79" t="s">
        <v>125</v>
      </c>
      <c r="D837" s="85">
        <v>10000</v>
      </c>
      <c r="E837" s="85">
        <v>10000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1GDP-KERN/OPAL</v>
      </c>
    </row>
    <row r="838" spans="1:8">
      <c r="A838" s="80">
        <v>37195</v>
      </c>
      <c r="B838" s="79" t="s">
        <v>159</v>
      </c>
      <c r="C838" s="79" t="s">
        <v>121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1GDP-CAL BORDER</v>
      </c>
    </row>
    <row r="839" spans="1:8">
      <c r="A839" s="80">
        <v>37195</v>
      </c>
      <c r="B839" s="79" t="s">
        <v>159</v>
      </c>
      <c r="C839" s="79" t="s">
        <v>128</v>
      </c>
      <c r="D839" s="85">
        <v>10000</v>
      </c>
      <c r="E839" s="85">
        <v>10000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37195</v>
      </c>
      <c r="B840" s="79" t="s">
        <v>159</v>
      </c>
      <c r="C840" s="79" t="s">
        <v>135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1GDP-ELPO/SANJUA</v>
      </c>
    </row>
    <row r="841" spans="1:8">
      <c r="A841" s="80">
        <v>37195</v>
      </c>
      <c r="B841" s="79" t="s">
        <v>159</v>
      </c>
      <c r="C841" s="79" t="s">
        <v>171</v>
      </c>
      <c r="D841" s="85">
        <v>15000</v>
      </c>
      <c r="E841" s="85">
        <v>15000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1GDP-HEHUB</v>
      </c>
    </row>
    <row r="842" spans="1:8">
      <c r="A842" s="80">
        <v>37195</v>
      </c>
      <c r="B842" s="79" t="s">
        <v>159</v>
      </c>
      <c r="C842" s="79" t="s">
        <v>125</v>
      </c>
      <c r="D842" s="85">
        <v>10000</v>
      </c>
      <c r="E842" s="85">
        <v>10000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1GDP-KERN/OPAL</v>
      </c>
    </row>
    <row r="843" spans="1:8">
      <c r="A843" s="80">
        <v>37165</v>
      </c>
      <c r="B843" s="79" t="s">
        <v>83</v>
      </c>
      <c r="C843" s="79" t="s">
        <v>88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D</v>
      </c>
      <c r="H843" s="79" t="str">
        <f t="shared" si="41"/>
        <v>1IF-CIG/RKYMTN</v>
      </c>
    </row>
    <row r="844" spans="1:8">
      <c r="A844" s="80">
        <v>37165</v>
      </c>
      <c r="B844" s="79" t="s">
        <v>83</v>
      </c>
      <c r="C844" s="79" t="s">
        <v>89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D</v>
      </c>
      <c r="H844" s="79" t="str">
        <f t="shared" si="41"/>
        <v>1IF-ELPO/PERMIAN</v>
      </c>
    </row>
    <row r="845" spans="1:8">
      <c r="A845" s="80">
        <v>37165</v>
      </c>
      <c r="B845" s="79" t="s">
        <v>83</v>
      </c>
      <c r="C845" s="79" t="s">
        <v>72</v>
      </c>
      <c r="D845" s="85">
        <v>0</v>
      </c>
      <c r="E845" s="85">
        <v>0</v>
      </c>
      <c r="F845" s="210">
        <f t="shared" si="39"/>
        <v>1</v>
      </c>
      <c r="G845" s="79" t="str">
        <f t="shared" si="40"/>
        <v>D</v>
      </c>
      <c r="H845" s="79" t="str">
        <f t="shared" si="41"/>
        <v>1IF-ELPO/SJ</v>
      </c>
    </row>
    <row r="846" spans="1:8">
      <c r="A846" s="80">
        <v>37165</v>
      </c>
      <c r="B846" s="79" t="s">
        <v>83</v>
      </c>
      <c r="C846" s="79" t="s">
        <v>67</v>
      </c>
      <c r="D846" s="85">
        <v>0</v>
      </c>
      <c r="E846" s="85">
        <v>0</v>
      </c>
      <c r="F846" s="210">
        <f t="shared" si="39"/>
        <v>1</v>
      </c>
      <c r="G846" s="79" t="str">
        <f t="shared" si="40"/>
        <v>D</v>
      </c>
      <c r="H846" s="79" t="str">
        <f t="shared" si="41"/>
        <v>1IF-NWPL_ROCKY_M</v>
      </c>
    </row>
    <row r="847" spans="1:8">
      <c r="A847" s="80">
        <v>37165</v>
      </c>
      <c r="B847" s="79" t="s">
        <v>83</v>
      </c>
      <c r="C847" s="79" t="s">
        <v>73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D</v>
      </c>
      <c r="H847" s="79" t="str">
        <f t="shared" si="41"/>
        <v>1IF-WAHA-TX</v>
      </c>
    </row>
    <row r="848" spans="1:8">
      <c r="A848" s="80">
        <v>37165</v>
      </c>
      <c r="B848" s="79" t="s">
        <v>83</v>
      </c>
      <c r="C848" s="79" t="s">
        <v>68</v>
      </c>
      <c r="D848" s="85">
        <v>0</v>
      </c>
      <c r="E848" s="85">
        <v>0</v>
      </c>
      <c r="F848" s="210">
        <f t="shared" si="39"/>
        <v>1</v>
      </c>
      <c r="G848" s="79" t="str">
        <f t="shared" si="40"/>
        <v>D</v>
      </c>
      <c r="H848" s="79" t="str">
        <f t="shared" si="41"/>
        <v>1NGI-MALIN</v>
      </c>
    </row>
    <row r="849" spans="1:8">
      <c r="A849" s="80">
        <v>37165</v>
      </c>
      <c r="B849" s="79" t="s">
        <v>83</v>
      </c>
      <c r="C849" s="79" t="s">
        <v>46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D</v>
      </c>
      <c r="H849" s="79" t="str">
        <f t="shared" si="41"/>
        <v>1NGI-SOCAL</v>
      </c>
    </row>
    <row r="850" spans="1:8">
      <c r="A850" s="80">
        <v>37196</v>
      </c>
      <c r="B850" s="79" t="s">
        <v>83</v>
      </c>
      <c r="C850" s="79" t="s">
        <v>72</v>
      </c>
      <c r="D850" s="85">
        <v>949393.01780000003</v>
      </c>
      <c r="E850" s="85">
        <v>-94939.301779999994</v>
      </c>
      <c r="F850" s="210">
        <f t="shared" si="39"/>
        <v>2</v>
      </c>
      <c r="G850" s="79" t="str">
        <f t="shared" si="40"/>
        <v>D</v>
      </c>
      <c r="H850" s="79" t="str">
        <f t="shared" si="41"/>
        <v>2IF-ELPO/SJ</v>
      </c>
    </row>
    <row r="851" spans="1:8">
      <c r="A851" s="80">
        <v>37196</v>
      </c>
      <c r="B851" s="79" t="s">
        <v>83</v>
      </c>
      <c r="C851" s="79" t="s">
        <v>67</v>
      </c>
      <c r="D851" s="85">
        <v>-149904.16070000001</v>
      </c>
      <c r="E851" s="85">
        <v>14990.416069999999</v>
      </c>
      <c r="F851" s="210">
        <f t="shared" si="39"/>
        <v>2</v>
      </c>
      <c r="G851" s="79" t="str">
        <f t="shared" si="40"/>
        <v>D</v>
      </c>
      <c r="H851" s="79" t="str">
        <f t="shared" si="41"/>
        <v>2IF-NWPL_ROCKY_M</v>
      </c>
    </row>
    <row r="852" spans="1:8">
      <c r="A852" s="80">
        <v>37196</v>
      </c>
      <c r="B852" s="79" t="s">
        <v>83</v>
      </c>
      <c r="C852" s="79" t="s">
        <v>46</v>
      </c>
      <c r="D852" s="85">
        <v>-299808.32140000002</v>
      </c>
      <c r="E852" s="85">
        <v>29980.832139999999</v>
      </c>
      <c r="F852" s="210">
        <f t="shared" si="39"/>
        <v>2</v>
      </c>
      <c r="G852" s="79" t="str">
        <f t="shared" si="40"/>
        <v>D</v>
      </c>
      <c r="H852" s="79" t="str">
        <f t="shared" si="41"/>
        <v>2NGI-SOCAL</v>
      </c>
    </row>
    <row r="853" spans="1:8">
      <c r="A853" s="80">
        <v>37226</v>
      </c>
      <c r="B853" s="79" t="s">
        <v>83</v>
      </c>
      <c r="C853" s="79" t="s">
        <v>72</v>
      </c>
      <c r="D853" s="85">
        <v>234884.86960000001</v>
      </c>
      <c r="E853" s="85">
        <v>-23488.486959999998</v>
      </c>
      <c r="F853" s="210">
        <f t="shared" si="39"/>
        <v>3</v>
      </c>
      <c r="G853" s="79" t="str">
        <f t="shared" si="40"/>
        <v>D</v>
      </c>
      <c r="H853" s="79" t="str">
        <f t="shared" si="41"/>
        <v>3IF-ELPO/SJ</v>
      </c>
    </row>
    <row r="854" spans="1:8">
      <c r="A854" s="80">
        <v>37226</v>
      </c>
      <c r="B854" s="79" t="s">
        <v>83</v>
      </c>
      <c r="C854" s="79" t="s">
        <v>67</v>
      </c>
      <c r="D854" s="85">
        <v>-154595.1372</v>
      </c>
      <c r="E854" s="85">
        <v>15459.513720000001</v>
      </c>
      <c r="F854" s="210">
        <f t="shared" si="39"/>
        <v>3</v>
      </c>
      <c r="G854" s="79" t="str">
        <f t="shared" si="40"/>
        <v>D</v>
      </c>
      <c r="H854" s="79" t="str">
        <f t="shared" si="41"/>
        <v>3IF-NWPL_ROCKY_M</v>
      </c>
    </row>
    <row r="855" spans="1:8">
      <c r="A855" s="80">
        <v>37226</v>
      </c>
      <c r="B855" s="79" t="s">
        <v>83</v>
      </c>
      <c r="C855" s="79" t="s">
        <v>46</v>
      </c>
      <c r="D855" s="85">
        <v>-309190.27429999999</v>
      </c>
      <c r="E855" s="85">
        <v>30919.027429999998</v>
      </c>
      <c r="F855" s="210">
        <f t="shared" si="39"/>
        <v>3</v>
      </c>
      <c r="G855" s="79" t="str">
        <f t="shared" si="40"/>
        <v>D</v>
      </c>
      <c r="H855" s="79" t="str">
        <f t="shared" si="41"/>
        <v>3NGI-SOCAL</v>
      </c>
    </row>
    <row r="856" spans="1:8">
      <c r="A856" s="80">
        <v>37257</v>
      </c>
      <c r="B856" s="79" t="s">
        <v>83</v>
      </c>
      <c r="C856" s="79" t="s">
        <v>72</v>
      </c>
      <c r="D856" s="85">
        <v>234422.35740000001</v>
      </c>
      <c r="E856" s="85">
        <v>-23442.23574</v>
      </c>
      <c r="F856" s="210">
        <f t="shared" si="39"/>
        <v>3</v>
      </c>
      <c r="G856" s="79" t="str">
        <f t="shared" si="40"/>
        <v>D</v>
      </c>
      <c r="H856" s="79" t="str">
        <f t="shared" si="41"/>
        <v>3IF-ELPO/SJ</v>
      </c>
    </row>
    <row r="857" spans="1:8">
      <c r="A857" s="80">
        <v>37257</v>
      </c>
      <c r="B857" s="79" t="s">
        <v>83</v>
      </c>
      <c r="C857" s="79" t="s">
        <v>67</v>
      </c>
      <c r="D857" s="85">
        <v>-154290.72349999999</v>
      </c>
      <c r="E857" s="85">
        <v>15429.07235</v>
      </c>
      <c r="F857" s="210">
        <f t="shared" si="39"/>
        <v>3</v>
      </c>
      <c r="G857" s="79" t="str">
        <f t="shared" si="40"/>
        <v>D</v>
      </c>
      <c r="H857" s="79" t="str">
        <f t="shared" si="41"/>
        <v>3IF-NWPL_ROCKY_M</v>
      </c>
    </row>
    <row r="858" spans="1:8">
      <c r="A858" s="80">
        <v>37257</v>
      </c>
      <c r="B858" s="79" t="s">
        <v>83</v>
      </c>
      <c r="C858" s="79" t="s">
        <v>46</v>
      </c>
      <c r="D858" s="85">
        <v>-308581.44699999999</v>
      </c>
      <c r="E858" s="85">
        <v>30858.144700000001</v>
      </c>
      <c r="F858" s="210">
        <f t="shared" si="39"/>
        <v>3</v>
      </c>
      <c r="G858" s="79" t="str">
        <f t="shared" si="40"/>
        <v>D</v>
      </c>
      <c r="H858" s="79" t="str">
        <f t="shared" si="41"/>
        <v>3NGI-SOCAL</v>
      </c>
    </row>
    <row r="859" spans="1:8">
      <c r="A859" s="80">
        <v>37288</v>
      </c>
      <c r="B859" s="79" t="s">
        <v>83</v>
      </c>
      <c r="C859" s="79" t="s">
        <v>72</v>
      </c>
      <c r="D859" s="85">
        <v>274194.36900000001</v>
      </c>
      <c r="E859" s="85">
        <v>-27419.436900000001</v>
      </c>
      <c r="F859" s="210">
        <f t="shared" si="39"/>
        <v>3</v>
      </c>
      <c r="G859" s="79" t="str">
        <f t="shared" si="40"/>
        <v>D</v>
      </c>
      <c r="H859" s="79" t="str">
        <f t="shared" si="41"/>
        <v>3IF-ELPO/SJ</v>
      </c>
    </row>
    <row r="860" spans="1:8">
      <c r="A860" s="80">
        <v>37288</v>
      </c>
      <c r="B860" s="79" t="s">
        <v>83</v>
      </c>
      <c r="C860" s="79" t="s">
        <v>67</v>
      </c>
      <c r="D860" s="85">
        <v>-139084.10019999999</v>
      </c>
      <c r="E860" s="85">
        <v>13908.410019999999</v>
      </c>
      <c r="F860" s="210">
        <f t="shared" si="39"/>
        <v>3</v>
      </c>
      <c r="G860" s="79" t="str">
        <f t="shared" si="40"/>
        <v>D</v>
      </c>
      <c r="H860" s="79" t="str">
        <f t="shared" si="41"/>
        <v>3IF-NWPL_ROCKY_M</v>
      </c>
    </row>
    <row r="861" spans="1:8">
      <c r="A861" s="80">
        <v>37288</v>
      </c>
      <c r="B861" s="79" t="s">
        <v>83</v>
      </c>
      <c r="C861" s="79" t="s">
        <v>46</v>
      </c>
      <c r="D861" s="85">
        <v>-278168.20039999997</v>
      </c>
      <c r="E861" s="85">
        <v>27816.820039999999</v>
      </c>
      <c r="F861" s="210">
        <f t="shared" si="39"/>
        <v>3</v>
      </c>
      <c r="G861" s="79" t="str">
        <f t="shared" si="40"/>
        <v>D</v>
      </c>
      <c r="H861" s="79" t="str">
        <f t="shared" si="41"/>
        <v>3NGI-SOCAL</v>
      </c>
    </row>
    <row r="862" spans="1:8">
      <c r="A862" s="80">
        <v>37316</v>
      </c>
      <c r="B862" s="79" t="s">
        <v>83</v>
      </c>
      <c r="C862" s="79" t="s">
        <v>72</v>
      </c>
      <c r="D862" s="85">
        <v>345133.71059999999</v>
      </c>
      <c r="E862" s="85">
        <v>-34513.371059999998</v>
      </c>
      <c r="F862" s="210">
        <f t="shared" si="39"/>
        <v>3</v>
      </c>
      <c r="G862" s="79" t="str">
        <f t="shared" si="40"/>
        <v>D</v>
      </c>
      <c r="H862" s="79" t="str">
        <f t="shared" si="41"/>
        <v>3IF-ELPO/SJ</v>
      </c>
    </row>
    <row r="863" spans="1:8">
      <c r="A863" s="80">
        <v>37316</v>
      </c>
      <c r="B863" s="79" t="s">
        <v>83</v>
      </c>
      <c r="C863" s="79" t="s">
        <v>67</v>
      </c>
      <c r="D863" s="85">
        <v>-153723.3481</v>
      </c>
      <c r="E863" s="85">
        <v>15372.33481</v>
      </c>
      <c r="F863" s="210">
        <f t="shared" si="39"/>
        <v>3</v>
      </c>
      <c r="G863" s="79" t="str">
        <f t="shared" si="40"/>
        <v>D</v>
      </c>
      <c r="H863" s="79" t="str">
        <f t="shared" si="41"/>
        <v>3IF-NWPL_ROCKY_M</v>
      </c>
    </row>
    <row r="864" spans="1:8">
      <c r="A864" s="80">
        <v>37316</v>
      </c>
      <c r="B864" s="79" t="s">
        <v>83</v>
      </c>
      <c r="C864" s="79" t="s">
        <v>46</v>
      </c>
      <c r="D864" s="85">
        <v>-307446.69620000001</v>
      </c>
      <c r="E864" s="85">
        <v>30744.669620000001</v>
      </c>
      <c r="F864" s="210">
        <f t="shared" si="39"/>
        <v>3</v>
      </c>
      <c r="G864" s="79" t="str">
        <f t="shared" si="40"/>
        <v>D</v>
      </c>
      <c r="H864" s="79" t="str">
        <f t="shared" si="41"/>
        <v>3NGI-SOCAL</v>
      </c>
    </row>
    <row r="865" spans="1:8">
      <c r="A865" s="80">
        <v>37347</v>
      </c>
      <c r="B865" s="79" t="s">
        <v>83</v>
      </c>
      <c r="C865" s="79" t="s">
        <v>72</v>
      </c>
      <c r="D865" s="85">
        <v>-207873.02859999999</v>
      </c>
      <c r="E865" s="85">
        <v>20787.30286</v>
      </c>
      <c r="F865" s="210">
        <f t="shared" si="39"/>
        <v>4</v>
      </c>
      <c r="G865" s="79" t="str">
        <f t="shared" si="40"/>
        <v>D</v>
      </c>
      <c r="H865" s="79" t="str">
        <f t="shared" si="41"/>
        <v>4IF-ELPO/SJ</v>
      </c>
    </row>
    <row r="866" spans="1:8">
      <c r="A866" s="80">
        <v>37377</v>
      </c>
      <c r="B866" s="79" t="s">
        <v>83</v>
      </c>
      <c r="C866" s="79" t="s">
        <v>72</v>
      </c>
      <c r="D866" s="85">
        <v>-196602.81030000001</v>
      </c>
      <c r="E866" s="85">
        <v>19660.281029999998</v>
      </c>
      <c r="F866" s="210">
        <f t="shared" si="39"/>
        <v>4</v>
      </c>
      <c r="G866" s="79" t="str">
        <f t="shared" si="40"/>
        <v>D</v>
      </c>
      <c r="H866" s="79" t="str">
        <f t="shared" si="41"/>
        <v>4IF-ELPO/SJ</v>
      </c>
    </row>
    <row r="867" spans="1:8">
      <c r="A867" s="80">
        <v>37408</v>
      </c>
      <c r="B867" s="79" t="s">
        <v>83</v>
      </c>
      <c r="C867" s="79" t="s">
        <v>72</v>
      </c>
      <c r="D867" s="85">
        <v>-186347.59020000001</v>
      </c>
      <c r="E867" s="85">
        <v>18634.759020000001</v>
      </c>
      <c r="F867" s="210">
        <f t="shared" si="39"/>
        <v>4</v>
      </c>
      <c r="G867" s="79" t="str">
        <f t="shared" si="40"/>
        <v>D</v>
      </c>
      <c r="H867" s="79" t="str">
        <f t="shared" si="41"/>
        <v>4IF-ELPO/SJ</v>
      </c>
    </row>
    <row r="868" spans="1:8">
      <c r="A868" s="80">
        <v>37438</v>
      </c>
      <c r="B868" s="79" t="s">
        <v>83</v>
      </c>
      <c r="C868" s="79" t="s">
        <v>72</v>
      </c>
      <c r="D868" s="85">
        <v>-190397.33979999999</v>
      </c>
      <c r="E868" s="85">
        <v>19039.733980000001</v>
      </c>
      <c r="F868" s="210">
        <f t="shared" si="39"/>
        <v>4</v>
      </c>
      <c r="G868" s="79" t="str">
        <f t="shared" si="40"/>
        <v>D</v>
      </c>
      <c r="H868" s="79" t="str">
        <f t="shared" si="41"/>
        <v>4IF-ELPO/SJ</v>
      </c>
    </row>
    <row r="869" spans="1:8">
      <c r="A869" s="80">
        <v>37469</v>
      </c>
      <c r="B869" s="79" t="s">
        <v>83</v>
      </c>
      <c r="C869" s="79" t="s">
        <v>72</v>
      </c>
      <c r="D869" s="85">
        <v>-6872.2225000000008</v>
      </c>
      <c r="E869" s="85">
        <v>0</v>
      </c>
      <c r="F869" s="210">
        <f t="shared" si="39"/>
        <v>4</v>
      </c>
      <c r="G869" s="79" t="str">
        <f t="shared" si="40"/>
        <v>D</v>
      </c>
      <c r="H869" s="79" t="str">
        <f t="shared" si="41"/>
        <v>4IF-ELPO/SJ</v>
      </c>
    </row>
    <row r="870" spans="1:8">
      <c r="A870" s="80">
        <v>37500</v>
      </c>
      <c r="B870" s="79" t="s">
        <v>83</v>
      </c>
      <c r="C870" s="79" t="s">
        <v>72</v>
      </c>
      <c r="D870" s="85">
        <v>-6856.3267000000005</v>
      </c>
      <c r="E870" s="85">
        <v>685.63266999999996</v>
      </c>
      <c r="F870" s="210">
        <f t="shared" si="39"/>
        <v>4</v>
      </c>
      <c r="G870" s="79" t="str">
        <f t="shared" si="40"/>
        <v>D</v>
      </c>
      <c r="H870" s="79" t="str">
        <f t="shared" si="41"/>
        <v>4IF-ELPO/SJ</v>
      </c>
    </row>
    <row r="871" spans="1:8">
      <c r="A871" s="80">
        <v>37530</v>
      </c>
      <c r="B871" s="79" t="s">
        <v>83</v>
      </c>
      <c r="C871" s="79" t="s">
        <v>72</v>
      </c>
      <c r="D871" s="85">
        <v>-19543.232100000001</v>
      </c>
      <c r="E871" s="85">
        <v>0</v>
      </c>
      <c r="F871" s="210">
        <f t="shared" si="39"/>
        <v>4</v>
      </c>
      <c r="G871" s="79" t="str">
        <f t="shared" si="40"/>
        <v>D</v>
      </c>
      <c r="H871" s="79" t="str">
        <f t="shared" si="41"/>
        <v>4IF-ELPO/SJ</v>
      </c>
    </row>
    <row r="872" spans="1:8">
      <c r="A872" s="80">
        <v>37188</v>
      </c>
      <c r="B872" s="79" t="s">
        <v>161</v>
      </c>
      <c r="C872" s="79" t="s">
        <v>121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37188</v>
      </c>
      <c r="B873" s="79" t="s">
        <v>161</v>
      </c>
      <c r="C873" s="79" t="s">
        <v>170</v>
      </c>
      <c r="D873" s="85">
        <v>0</v>
      </c>
      <c r="E873" s="85">
        <v>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37188</v>
      </c>
      <c r="B874" s="79" t="s">
        <v>161</v>
      </c>
      <c r="C874" s="79" t="s">
        <v>131</v>
      </c>
      <c r="D874" s="85">
        <v>0</v>
      </c>
      <c r="E874" s="85">
        <v>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1GDP-ELPO/PERM2</v>
      </c>
    </row>
    <row r="875" spans="1:8">
      <c r="A875" s="80">
        <v>37188</v>
      </c>
      <c r="B875" s="79" t="s">
        <v>161</v>
      </c>
      <c r="C875" s="79" t="s">
        <v>135</v>
      </c>
      <c r="D875" s="85">
        <v>0</v>
      </c>
      <c r="E875" s="85">
        <v>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1GDP-ELPO/SANJUA</v>
      </c>
    </row>
    <row r="876" spans="1:8">
      <c r="A876" s="80">
        <v>37188</v>
      </c>
      <c r="B876" s="79" t="s">
        <v>161</v>
      </c>
      <c r="C876" s="79" t="s">
        <v>171</v>
      </c>
      <c r="D876" s="85">
        <v>0</v>
      </c>
      <c r="E876" s="85">
        <v>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1GDP-HEHUB</v>
      </c>
    </row>
    <row r="877" spans="1:8">
      <c r="A877" s="80">
        <v>37188</v>
      </c>
      <c r="B877" s="79" t="s">
        <v>161</v>
      </c>
      <c r="C877" s="79" t="s">
        <v>125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1GDP-KERN/OPAL</v>
      </c>
    </row>
    <row r="878" spans="1:8">
      <c r="A878" s="80">
        <v>37189</v>
      </c>
      <c r="B878" s="79" t="s">
        <v>161</v>
      </c>
      <c r="C878" s="79" t="s">
        <v>121</v>
      </c>
      <c r="D878" s="85">
        <v>-10000</v>
      </c>
      <c r="E878" s="85">
        <v>-10000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1GDP-CAL BORDER</v>
      </c>
    </row>
    <row r="879" spans="1:8">
      <c r="A879" s="80">
        <v>37189</v>
      </c>
      <c r="B879" s="79" t="s">
        <v>161</v>
      </c>
      <c r="C879" s="79" t="s">
        <v>170</v>
      </c>
      <c r="D879" s="85">
        <v>10000</v>
      </c>
      <c r="E879" s="85">
        <v>10000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1GDP-CIG/CHEYENN</v>
      </c>
    </row>
    <row r="880" spans="1:8">
      <c r="A880" s="80">
        <v>37189</v>
      </c>
      <c r="B880" s="79" t="s">
        <v>161</v>
      </c>
      <c r="C880" s="79" t="s">
        <v>131</v>
      </c>
      <c r="D880" s="85">
        <v>74924</v>
      </c>
      <c r="E880" s="85">
        <v>74924</v>
      </c>
      <c r="F880" s="210">
        <f t="shared" si="39"/>
        <v>1</v>
      </c>
      <c r="G880" s="79" t="str">
        <f t="shared" si="40"/>
        <v>M</v>
      </c>
      <c r="H880" s="79" t="str">
        <f t="shared" si="41"/>
        <v>1GDP-ELPO/PERM2</v>
      </c>
    </row>
    <row r="881" spans="1:8">
      <c r="A881" s="80">
        <v>37189</v>
      </c>
      <c r="B881" s="79" t="s">
        <v>161</v>
      </c>
      <c r="C881" s="79" t="s">
        <v>135</v>
      </c>
      <c r="D881" s="85">
        <v>-67000</v>
      </c>
      <c r="E881" s="85">
        <v>-67000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1GDP-ELPO/SANJUA</v>
      </c>
    </row>
    <row r="882" spans="1:8">
      <c r="A882" s="80">
        <v>37189</v>
      </c>
      <c r="B882" s="79" t="s">
        <v>161</v>
      </c>
      <c r="C882" s="79" t="s">
        <v>171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1GDP-HEHUB</v>
      </c>
    </row>
    <row r="883" spans="1:8">
      <c r="A883" s="80">
        <v>37189</v>
      </c>
      <c r="B883" s="79" t="s">
        <v>161</v>
      </c>
      <c r="C883" s="79" t="s">
        <v>125</v>
      </c>
      <c r="D883" s="85">
        <v>-70000</v>
      </c>
      <c r="E883" s="85">
        <v>-70000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1GDP-KERN/OPAL</v>
      </c>
    </row>
    <row r="884" spans="1:8">
      <c r="A884" s="80">
        <v>37190</v>
      </c>
      <c r="B884" s="79" t="s">
        <v>161</v>
      </c>
      <c r="C884" s="79" t="s">
        <v>121</v>
      </c>
      <c r="D884" s="85">
        <v>-10000</v>
      </c>
      <c r="E884" s="85">
        <v>-10000</v>
      </c>
      <c r="F884" s="210">
        <f t="shared" si="39"/>
        <v>1</v>
      </c>
      <c r="G884" s="79" t="str">
        <f t="shared" si="40"/>
        <v>M</v>
      </c>
      <c r="H884" s="79" t="str">
        <f t="shared" si="41"/>
        <v>1GDP-CAL BORDER</v>
      </c>
    </row>
    <row r="885" spans="1:8">
      <c r="A885" s="80">
        <v>37190</v>
      </c>
      <c r="B885" s="79" t="s">
        <v>161</v>
      </c>
      <c r="C885" s="79" t="s">
        <v>170</v>
      </c>
      <c r="D885" s="85">
        <v>10000</v>
      </c>
      <c r="E885" s="85">
        <v>10000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1GDP-CIG/CHEYENN</v>
      </c>
    </row>
    <row r="886" spans="1:8">
      <c r="A886" s="80">
        <v>37190</v>
      </c>
      <c r="B886" s="79" t="s">
        <v>161</v>
      </c>
      <c r="C886" s="79" t="s">
        <v>131</v>
      </c>
      <c r="D886" s="85">
        <v>74924</v>
      </c>
      <c r="E886" s="85">
        <v>74924</v>
      </c>
      <c r="F886" s="210">
        <f t="shared" si="39"/>
        <v>1</v>
      </c>
      <c r="G886" s="79" t="str">
        <f t="shared" si="40"/>
        <v>M</v>
      </c>
      <c r="H886" s="79" t="str">
        <f t="shared" si="41"/>
        <v>1GDP-ELPO/PERM2</v>
      </c>
    </row>
    <row r="887" spans="1:8">
      <c r="A887" s="80">
        <v>37190</v>
      </c>
      <c r="B887" s="79" t="s">
        <v>161</v>
      </c>
      <c r="C887" s="79" t="s">
        <v>135</v>
      </c>
      <c r="D887" s="85">
        <v>-67000</v>
      </c>
      <c r="E887" s="85">
        <v>-67000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1GDP-ELPO/SANJUA</v>
      </c>
    </row>
    <row r="888" spans="1:8">
      <c r="A888" s="80">
        <v>37190</v>
      </c>
      <c r="B888" s="79" t="s">
        <v>161</v>
      </c>
      <c r="C888" s="79" t="s">
        <v>171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1GDP-HEHUB</v>
      </c>
    </row>
    <row r="889" spans="1:8">
      <c r="A889" s="80">
        <v>37190</v>
      </c>
      <c r="B889" s="79" t="s">
        <v>161</v>
      </c>
      <c r="C889" s="79" t="s">
        <v>125</v>
      </c>
      <c r="D889" s="85">
        <v>-70000</v>
      </c>
      <c r="E889" s="85">
        <v>-70000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1GDP-KERN/OPAL</v>
      </c>
    </row>
    <row r="890" spans="1:8">
      <c r="A890" s="80">
        <v>37191</v>
      </c>
      <c r="B890" s="79" t="s">
        <v>161</v>
      </c>
      <c r="C890" s="79" t="s">
        <v>121</v>
      </c>
      <c r="D890" s="85">
        <v>-10000</v>
      </c>
      <c r="E890" s="85">
        <v>-10000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1GDP-CAL BORDER</v>
      </c>
    </row>
    <row r="891" spans="1:8">
      <c r="A891" s="80">
        <v>37191</v>
      </c>
      <c r="B891" s="79" t="s">
        <v>161</v>
      </c>
      <c r="C891" s="79" t="s">
        <v>170</v>
      </c>
      <c r="D891" s="85">
        <v>10000</v>
      </c>
      <c r="E891" s="85">
        <v>10000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1GDP-CIG/CHEYENN</v>
      </c>
    </row>
    <row r="892" spans="1:8">
      <c r="A892" s="80">
        <v>37191</v>
      </c>
      <c r="B892" s="79" t="s">
        <v>161</v>
      </c>
      <c r="C892" s="79" t="s">
        <v>131</v>
      </c>
      <c r="D892" s="85">
        <v>74924</v>
      </c>
      <c r="E892" s="85">
        <v>74924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1GDP-ELPO/PERM2</v>
      </c>
    </row>
    <row r="893" spans="1:8">
      <c r="A893" s="80">
        <v>37191</v>
      </c>
      <c r="B893" s="79" t="s">
        <v>161</v>
      </c>
      <c r="C893" s="79" t="s">
        <v>135</v>
      </c>
      <c r="D893" s="85">
        <v>-67000</v>
      </c>
      <c r="E893" s="85">
        <v>-67000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1GDP-ELPO/SANJUA</v>
      </c>
    </row>
    <row r="894" spans="1:8">
      <c r="A894" s="80">
        <v>37191</v>
      </c>
      <c r="B894" s="79" t="s">
        <v>161</v>
      </c>
      <c r="C894" s="79" t="s">
        <v>171</v>
      </c>
      <c r="D894" s="85">
        <v>0</v>
      </c>
      <c r="E894" s="85">
        <v>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1GDP-HEHUB</v>
      </c>
    </row>
    <row r="895" spans="1:8">
      <c r="A895" s="80">
        <v>37191</v>
      </c>
      <c r="B895" s="79" t="s">
        <v>161</v>
      </c>
      <c r="C895" s="79" t="s">
        <v>125</v>
      </c>
      <c r="D895" s="85">
        <v>-70000</v>
      </c>
      <c r="E895" s="85">
        <v>-70000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1GDP-KERN/OPAL</v>
      </c>
    </row>
    <row r="896" spans="1:8">
      <c r="A896" s="80">
        <v>37192</v>
      </c>
      <c r="B896" s="79" t="s">
        <v>161</v>
      </c>
      <c r="C896" s="79" t="s">
        <v>121</v>
      </c>
      <c r="D896" s="85">
        <v>-10000</v>
      </c>
      <c r="E896" s="85">
        <v>-10000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1GDP-CAL BORDER</v>
      </c>
    </row>
    <row r="897" spans="1:8">
      <c r="A897" s="80">
        <v>37192</v>
      </c>
      <c r="B897" s="79" t="s">
        <v>161</v>
      </c>
      <c r="C897" s="79" t="s">
        <v>170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1GDP-CIG/CHEYENN</v>
      </c>
    </row>
    <row r="898" spans="1:8">
      <c r="A898" s="80">
        <v>37192</v>
      </c>
      <c r="B898" s="79" t="s">
        <v>161</v>
      </c>
      <c r="C898" s="79" t="s">
        <v>131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37192</v>
      </c>
      <c r="B899" s="79" t="s">
        <v>161</v>
      </c>
      <c r="C899" s="79" t="s">
        <v>135</v>
      </c>
      <c r="D899" s="85">
        <v>-67000</v>
      </c>
      <c r="E899" s="85">
        <v>-67000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37192</v>
      </c>
      <c r="B900" s="79" t="s">
        <v>161</v>
      </c>
      <c r="C900" s="79" t="s">
        <v>171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37192</v>
      </c>
      <c r="B901" s="79" t="s">
        <v>161</v>
      </c>
      <c r="C901" s="79" t="s">
        <v>125</v>
      </c>
      <c r="D901" s="85">
        <v>-70000</v>
      </c>
      <c r="E901" s="85">
        <v>-70000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37193</v>
      </c>
      <c r="B902" s="79" t="s">
        <v>161</v>
      </c>
      <c r="C902" s="79" t="s">
        <v>121</v>
      </c>
      <c r="D902" s="85">
        <v>-10000</v>
      </c>
      <c r="E902" s="85">
        <v>-10000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1GDP-CAL BORDER</v>
      </c>
    </row>
    <row r="903" spans="1:8">
      <c r="A903" s="80">
        <v>37193</v>
      </c>
      <c r="B903" s="79" t="s">
        <v>161</v>
      </c>
      <c r="C903" s="79" t="s">
        <v>170</v>
      </c>
      <c r="D903" s="85">
        <v>10000</v>
      </c>
      <c r="E903" s="85">
        <v>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1GDP-CIG/CHEYENN</v>
      </c>
    </row>
    <row r="904" spans="1:8">
      <c r="A904" s="80">
        <v>37193</v>
      </c>
      <c r="B904" s="79" t="s">
        <v>161</v>
      </c>
      <c r="C904" s="79" t="s">
        <v>131</v>
      </c>
      <c r="D904" s="85">
        <v>74924</v>
      </c>
      <c r="E904" s="85">
        <v>74924</v>
      </c>
      <c r="F904" s="210">
        <f t="shared" si="42"/>
        <v>1</v>
      </c>
      <c r="G904" s="79" t="str">
        <f t="shared" si="43"/>
        <v>M</v>
      </c>
      <c r="H904" s="79" t="str">
        <f t="shared" si="44"/>
        <v>1GDP-ELPO/PERM2</v>
      </c>
    </row>
    <row r="905" spans="1:8">
      <c r="A905" s="80">
        <v>37193</v>
      </c>
      <c r="B905" s="79" t="s">
        <v>161</v>
      </c>
      <c r="C905" s="79" t="s">
        <v>135</v>
      </c>
      <c r="D905" s="85">
        <v>-67000</v>
      </c>
      <c r="E905" s="85">
        <v>-67000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1GDP-ELPO/SANJUA</v>
      </c>
    </row>
    <row r="906" spans="1:8">
      <c r="A906" s="80">
        <v>37193</v>
      </c>
      <c r="B906" s="79" t="s">
        <v>161</v>
      </c>
      <c r="C906" s="79" t="s">
        <v>171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1GDP-HEHUB</v>
      </c>
    </row>
    <row r="907" spans="1:8">
      <c r="A907" s="80">
        <v>37193</v>
      </c>
      <c r="B907" s="79" t="s">
        <v>161</v>
      </c>
      <c r="C907" s="79" t="s">
        <v>125</v>
      </c>
      <c r="D907" s="85">
        <v>-70000</v>
      </c>
      <c r="E907" s="85">
        <v>-70000</v>
      </c>
      <c r="F907" s="210">
        <f t="shared" si="42"/>
        <v>1</v>
      </c>
      <c r="G907" s="79" t="str">
        <f t="shared" si="43"/>
        <v>M</v>
      </c>
      <c r="H907" s="79" t="str">
        <f t="shared" si="44"/>
        <v>1GDP-KERN/OPAL</v>
      </c>
    </row>
    <row r="908" spans="1:8">
      <c r="A908" s="80">
        <v>37194</v>
      </c>
      <c r="B908" s="79" t="s">
        <v>161</v>
      </c>
      <c r="C908" s="79" t="s">
        <v>121</v>
      </c>
      <c r="D908" s="85">
        <v>-10000</v>
      </c>
      <c r="E908" s="85">
        <v>-10000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1GDP-CAL BORDER</v>
      </c>
    </row>
    <row r="909" spans="1:8">
      <c r="A909" s="80">
        <v>37194</v>
      </c>
      <c r="B909" s="79" t="s">
        <v>161</v>
      </c>
      <c r="C909" s="79" t="s">
        <v>170</v>
      </c>
      <c r="D909" s="85">
        <v>10000</v>
      </c>
      <c r="E909" s="85">
        <v>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1GDP-CIG/CHEYENN</v>
      </c>
    </row>
    <row r="910" spans="1:8">
      <c r="A910" s="80">
        <v>37194</v>
      </c>
      <c r="B910" s="79" t="s">
        <v>161</v>
      </c>
      <c r="C910" s="79" t="s">
        <v>131</v>
      </c>
      <c r="D910" s="85">
        <v>74924</v>
      </c>
      <c r="E910" s="85">
        <v>74924</v>
      </c>
      <c r="F910" s="210">
        <f t="shared" si="42"/>
        <v>1</v>
      </c>
      <c r="G910" s="79" t="str">
        <f t="shared" si="43"/>
        <v>M</v>
      </c>
      <c r="H910" s="79" t="str">
        <f t="shared" si="44"/>
        <v>1GDP-ELPO/PERM2</v>
      </c>
    </row>
    <row r="911" spans="1:8">
      <c r="A911" s="80">
        <v>37194</v>
      </c>
      <c r="B911" s="79" t="s">
        <v>161</v>
      </c>
      <c r="C911" s="79" t="s">
        <v>135</v>
      </c>
      <c r="D911" s="85">
        <v>-67000</v>
      </c>
      <c r="E911" s="85">
        <v>-67000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1GDP-ELPO/SANJUA</v>
      </c>
    </row>
    <row r="912" spans="1:8">
      <c r="A912" s="80">
        <v>37194</v>
      </c>
      <c r="B912" s="79" t="s">
        <v>161</v>
      </c>
      <c r="C912" s="79" t="s">
        <v>171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1GDP-HEHUB</v>
      </c>
    </row>
    <row r="913" spans="1:8">
      <c r="A913" s="80">
        <v>37194</v>
      </c>
      <c r="B913" s="79" t="s">
        <v>161</v>
      </c>
      <c r="C913" s="79" t="s">
        <v>125</v>
      </c>
      <c r="D913" s="85">
        <v>-70000</v>
      </c>
      <c r="E913" s="85">
        <v>-70000</v>
      </c>
      <c r="F913" s="210">
        <f t="shared" si="42"/>
        <v>1</v>
      </c>
      <c r="G913" s="79" t="str">
        <f t="shared" si="43"/>
        <v>M</v>
      </c>
      <c r="H913" s="79" t="str">
        <f t="shared" si="44"/>
        <v>1GDP-KERN/OPAL</v>
      </c>
    </row>
    <row r="914" spans="1:8">
      <c r="A914" s="80">
        <v>37195</v>
      </c>
      <c r="B914" s="79" t="s">
        <v>161</v>
      </c>
      <c r="C914" s="79" t="s">
        <v>121</v>
      </c>
      <c r="D914" s="85">
        <v>-10000</v>
      </c>
      <c r="E914" s="85">
        <v>-10000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1GDP-CAL BORDER</v>
      </c>
    </row>
    <row r="915" spans="1:8">
      <c r="A915" s="80">
        <v>37195</v>
      </c>
      <c r="B915" s="79" t="s">
        <v>161</v>
      </c>
      <c r="C915" s="79" t="s">
        <v>170</v>
      </c>
      <c r="D915" s="85">
        <v>10000</v>
      </c>
      <c r="E915" s="85">
        <v>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1GDP-CIG/CHEYENN</v>
      </c>
    </row>
    <row r="916" spans="1:8">
      <c r="A916" s="80">
        <v>37195</v>
      </c>
      <c r="B916" s="79" t="s">
        <v>161</v>
      </c>
      <c r="C916" s="79" t="s">
        <v>131</v>
      </c>
      <c r="D916" s="85">
        <v>74924</v>
      </c>
      <c r="E916" s="85">
        <v>74924</v>
      </c>
      <c r="F916" s="210">
        <f t="shared" si="42"/>
        <v>1</v>
      </c>
      <c r="G916" s="79" t="str">
        <f t="shared" si="43"/>
        <v>M</v>
      </c>
      <c r="H916" s="79" t="str">
        <f t="shared" si="44"/>
        <v>1GDP-ELPO/PERM2</v>
      </c>
    </row>
    <row r="917" spans="1:8">
      <c r="A917" s="80">
        <v>37195</v>
      </c>
      <c r="B917" s="79" t="s">
        <v>161</v>
      </c>
      <c r="C917" s="79" t="s">
        <v>135</v>
      </c>
      <c r="D917" s="85">
        <v>-67000</v>
      </c>
      <c r="E917" s="85">
        <v>-67000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1GDP-ELPO/SANJUA</v>
      </c>
    </row>
    <row r="918" spans="1:8">
      <c r="A918" s="80">
        <v>37195</v>
      </c>
      <c r="B918" s="79" t="s">
        <v>161</v>
      </c>
      <c r="C918" s="79" t="s">
        <v>171</v>
      </c>
      <c r="D918" s="85">
        <v>0</v>
      </c>
      <c r="E918" s="85">
        <v>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1GDP-HEHUB</v>
      </c>
    </row>
    <row r="919" spans="1:8">
      <c r="A919" s="80">
        <v>37195</v>
      </c>
      <c r="B919" s="79" t="s">
        <v>161</v>
      </c>
      <c r="C919" s="79" t="s">
        <v>125</v>
      </c>
      <c r="D919" s="85">
        <v>-70000</v>
      </c>
      <c r="E919" s="85">
        <v>-70000</v>
      </c>
      <c r="F919" s="210">
        <f t="shared" si="42"/>
        <v>1</v>
      </c>
      <c r="G919" s="79" t="str">
        <f t="shared" si="43"/>
        <v>M</v>
      </c>
      <c r="H919" s="79" t="str">
        <f t="shared" si="44"/>
        <v>1GDP-KERN/OPAL</v>
      </c>
    </row>
    <row r="920" spans="1:8">
      <c r="A920" s="80">
        <v>37165</v>
      </c>
      <c r="B920" s="79" t="s">
        <v>79</v>
      </c>
      <c r="C920" s="79" t="s">
        <v>87</v>
      </c>
      <c r="D920" s="85">
        <v>0</v>
      </c>
      <c r="E920" s="85">
        <v>0</v>
      </c>
      <c r="F920" s="210">
        <f t="shared" si="42"/>
        <v>1</v>
      </c>
      <c r="G920" s="79" t="str">
        <f t="shared" si="43"/>
        <v>D</v>
      </c>
      <c r="H920" s="79" t="str">
        <f t="shared" si="44"/>
        <v>1CGPR-AECO/BASIS</v>
      </c>
    </row>
    <row r="921" spans="1:8">
      <c r="A921" s="80">
        <v>37165</v>
      </c>
      <c r="B921" s="79" t="s">
        <v>79</v>
      </c>
      <c r="C921" s="79" t="s">
        <v>97</v>
      </c>
      <c r="D921" s="85">
        <v>0</v>
      </c>
      <c r="E921" s="85">
        <v>0</v>
      </c>
      <c r="F921" s="210">
        <f t="shared" si="42"/>
        <v>1</v>
      </c>
      <c r="G921" s="79" t="str">
        <f t="shared" si="43"/>
        <v>D</v>
      </c>
      <c r="H921" s="79" t="str">
        <f t="shared" si="44"/>
        <v>1DJ/BASIN/PSCO</v>
      </c>
    </row>
    <row r="922" spans="1:8">
      <c r="A922" s="80">
        <v>37165</v>
      </c>
      <c r="B922" s="79" t="s">
        <v>79</v>
      </c>
      <c r="C922" s="79" t="s">
        <v>88</v>
      </c>
      <c r="D922" s="85">
        <v>0</v>
      </c>
      <c r="E922" s="85">
        <v>0</v>
      </c>
      <c r="F922" s="210">
        <f t="shared" si="42"/>
        <v>1</v>
      </c>
      <c r="G922" s="79" t="str">
        <f t="shared" si="43"/>
        <v>D</v>
      </c>
      <c r="H922" s="79" t="str">
        <f t="shared" si="44"/>
        <v>1IF-CIG/RKYMTN</v>
      </c>
    </row>
    <row r="923" spans="1:8">
      <c r="A923" s="80">
        <v>37165</v>
      </c>
      <c r="B923" s="79" t="s">
        <v>79</v>
      </c>
      <c r="C923" s="79" t="s">
        <v>89</v>
      </c>
      <c r="D923" s="85">
        <v>0</v>
      </c>
      <c r="E923" s="85">
        <v>0</v>
      </c>
      <c r="F923" s="210">
        <f t="shared" si="42"/>
        <v>1</v>
      </c>
      <c r="G923" s="79" t="str">
        <f t="shared" si="43"/>
        <v>D</v>
      </c>
      <c r="H923" s="79" t="str">
        <f t="shared" si="44"/>
        <v>1IF-ELPO/PERMIAN</v>
      </c>
    </row>
    <row r="924" spans="1:8">
      <c r="A924" s="80">
        <v>37165</v>
      </c>
      <c r="B924" s="79" t="s">
        <v>79</v>
      </c>
      <c r="C924" s="79" t="s">
        <v>72</v>
      </c>
      <c r="D924" s="85">
        <v>0</v>
      </c>
      <c r="E924" s="85">
        <v>0</v>
      </c>
      <c r="F924" s="210">
        <f t="shared" si="42"/>
        <v>1</v>
      </c>
      <c r="G924" s="79" t="str">
        <f t="shared" si="43"/>
        <v>D</v>
      </c>
      <c r="H924" s="79" t="str">
        <f t="shared" si="44"/>
        <v>1IF-ELPO/SJ</v>
      </c>
    </row>
    <row r="925" spans="1:8">
      <c r="A925" s="80">
        <v>37165</v>
      </c>
      <c r="B925" s="79" t="s">
        <v>79</v>
      </c>
      <c r="C925" s="79" t="s">
        <v>90</v>
      </c>
      <c r="D925" s="85">
        <v>0</v>
      </c>
      <c r="E925" s="85">
        <v>0</v>
      </c>
      <c r="F925" s="210">
        <f t="shared" si="42"/>
        <v>1</v>
      </c>
      <c r="G925" s="79" t="str">
        <f t="shared" si="43"/>
        <v>D</v>
      </c>
      <c r="H925" s="79" t="str">
        <f t="shared" si="44"/>
        <v>1IF-HEHUB</v>
      </c>
    </row>
    <row r="926" spans="1:8">
      <c r="A926" s="80">
        <v>37165</v>
      </c>
      <c r="B926" s="79" t="s">
        <v>79</v>
      </c>
      <c r="C926" s="79" t="s">
        <v>91</v>
      </c>
      <c r="D926" s="85">
        <v>0</v>
      </c>
      <c r="E926" s="85">
        <v>0</v>
      </c>
      <c r="F926" s="210">
        <f t="shared" si="42"/>
        <v>1</v>
      </c>
      <c r="G926" s="79" t="str">
        <f t="shared" si="43"/>
        <v>D</v>
      </c>
      <c r="H926" s="79" t="str">
        <f t="shared" si="44"/>
        <v>1IF-HPL/SHPCHAN</v>
      </c>
    </row>
    <row r="927" spans="1:8">
      <c r="A927" s="80">
        <v>37165</v>
      </c>
      <c r="B927" s="79" t="s">
        <v>79</v>
      </c>
      <c r="C927" s="79" t="s">
        <v>92</v>
      </c>
      <c r="D927" s="85">
        <v>0</v>
      </c>
      <c r="E927" s="85">
        <v>0</v>
      </c>
      <c r="F927" s="210">
        <f t="shared" si="42"/>
        <v>1</v>
      </c>
      <c r="G927" s="79" t="str">
        <f t="shared" si="43"/>
        <v>D</v>
      </c>
      <c r="H927" s="79" t="str">
        <f t="shared" si="44"/>
        <v>1IF-NTHWST/CANBR</v>
      </c>
    </row>
    <row r="928" spans="1:8">
      <c r="A928" s="80">
        <v>37165</v>
      </c>
      <c r="B928" s="79" t="s">
        <v>79</v>
      </c>
      <c r="C928" s="79" t="s">
        <v>67</v>
      </c>
      <c r="D928" s="85">
        <v>0</v>
      </c>
      <c r="E928" s="85">
        <v>0</v>
      </c>
      <c r="F928" s="210">
        <f t="shared" si="42"/>
        <v>1</v>
      </c>
      <c r="G928" s="79" t="str">
        <f t="shared" si="43"/>
        <v>D</v>
      </c>
      <c r="H928" s="79" t="str">
        <f t="shared" si="44"/>
        <v>1IF-NWPL_ROCKY_M</v>
      </c>
    </row>
    <row r="929" spans="1:8">
      <c r="A929" s="80">
        <v>37165</v>
      </c>
      <c r="B929" s="79" t="s">
        <v>79</v>
      </c>
      <c r="C929" s="79" t="s">
        <v>98</v>
      </c>
      <c r="D929" s="85">
        <v>0</v>
      </c>
      <c r="E929" s="85">
        <v>0</v>
      </c>
      <c r="F929" s="210">
        <f t="shared" si="42"/>
        <v>1</v>
      </c>
      <c r="G929" s="79" t="str">
        <f t="shared" si="43"/>
        <v>D</v>
      </c>
      <c r="H929" s="79" t="str">
        <f t="shared" si="44"/>
        <v>1IF-QUESTAR</v>
      </c>
    </row>
    <row r="930" spans="1:8">
      <c r="A930" s="80">
        <v>37165</v>
      </c>
      <c r="B930" s="79" t="s">
        <v>79</v>
      </c>
      <c r="C930" s="79" t="s">
        <v>73</v>
      </c>
      <c r="D930" s="85">
        <v>0</v>
      </c>
      <c r="E930" s="85">
        <v>0</v>
      </c>
      <c r="F930" s="210">
        <f t="shared" si="42"/>
        <v>1</v>
      </c>
      <c r="G930" s="79" t="str">
        <f t="shared" si="43"/>
        <v>D</v>
      </c>
      <c r="H930" s="79" t="str">
        <f t="shared" si="44"/>
        <v>1IF-WAHA-TX</v>
      </c>
    </row>
    <row r="931" spans="1:8">
      <c r="A931" s="80">
        <v>37165</v>
      </c>
      <c r="B931" s="79" t="s">
        <v>79</v>
      </c>
      <c r="C931" s="79" t="s">
        <v>68</v>
      </c>
      <c r="D931" s="85">
        <v>0</v>
      </c>
      <c r="E931" s="85">
        <v>0</v>
      </c>
      <c r="F931" s="210">
        <f t="shared" si="42"/>
        <v>1</v>
      </c>
      <c r="G931" s="79" t="str">
        <f t="shared" si="43"/>
        <v>D</v>
      </c>
      <c r="H931" s="79" t="str">
        <f t="shared" si="44"/>
        <v>1NGI-MALIN</v>
      </c>
    </row>
    <row r="932" spans="1:8">
      <c r="A932" s="80">
        <v>37165</v>
      </c>
      <c r="B932" s="79" t="s">
        <v>79</v>
      </c>
      <c r="C932" s="79" t="s">
        <v>74</v>
      </c>
      <c r="D932" s="85">
        <v>0</v>
      </c>
      <c r="E932" s="85">
        <v>0</v>
      </c>
      <c r="F932" s="210">
        <f t="shared" si="42"/>
        <v>1</v>
      </c>
      <c r="G932" s="79" t="str">
        <f t="shared" si="43"/>
        <v>D</v>
      </c>
      <c r="H932" s="79" t="str">
        <f t="shared" si="44"/>
        <v>1NGI-PGE/CG</v>
      </c>
    </row>
    <row r="933" spans="1:8">
      <c r="A933" s="80">
        <v>37165</v>
      </c>
      <c r="B933" s="79" t="s">
        <v>79</v>
      </c>
      <c r="C933" s="79" t="s">
        <v>46</v>
      </c>
      <c r="D933" s="85">
        <v>0</v>
      </c>
      <c r="E933" s="85">
        <v>0</v>
      </c>
      <c r="F933" s="210">
        <f t="shared" si="42"/>
        <v>1</v>
      </c>
      <c r="G933" s="79" t="str">
        <f t="shared" si="43"/>
        <v>D</v>
      </c>
      <c r="H933" s="79" t="str">
        <f t="shared" si="44"/>
        <v>1NGI-SOCAL</v>
      </c>
    </row>
    <row r="934" spans="1:8">
      <c r="A934" s="80">
        <v>37196</v>
      </c>
      <c r="B934" s="79" t="s">
        <v>79</v>
      </c>
      <c r="C934" s="79" t="s">
        <v>87</v>
      </c>
      <c r="D934" s="85">
        <v>1948754.0891</v>
      </c>
      <c r="E934" s="85">
        <v>-389750.81782</v>
      </c>
      <c r="F934" s="210">
        <f t="shared" si="42"/>
        <v>2</v>
      </c>
      <c r="G934" s="79" t="str">
        <f t="shared" si="43"/>
        <v>D</v>
      </c>
      <c r="H934" s="79" t="str">
        <f t="shared" si="44"/>
        <v>2CGPR-AECO/BASIS</v>
      </c>
    </row>
    <row r="935" spans="1:8">
      <c r="A935" s="80">
        <v>37196</v>
      </c>
      <c r="B935" s="79" t="s">
        <v>79</v>
      </c>
      <c r="C935" s="79" t="s">
        <v>97</v>
      </c>
      <c r="D935" s="85">
        <v>-1499.0416</v>
      </c>
      <c r="E935" s="85">
        <v>149.90415999999999</v>
      </c>
      <c r="F935" s="210">
        <f t="shared" si="42"/>
        <v>2</v>
      </c>
      <c r="G935" s="79" t="str">
        <f t="shared" si="43"/>
        <v>D</v>
      </c>
      <c r="H935" s="79" t="str">
        <f t="shared" si="44"/>
        <v>2DJ/BASIN/PSCO</v>
      </c>
    </row>
    <row r="936" spans="1:8">
      <c r="A936" s="80">
        <v>37196</v>
      </c>
      <c r="B936" s="79" t="s">
        <v>79</v>
      </c>
      <c r="C936" s="79" t="s">
        <v>88</v>
      </c>
      <c r="D936" s="85">
        <v>-652904.57369999995</v>
      </c>
      <c r="E936" s="85">
        <v>6529.0457370000004</v>
      </c>
      <c r="F936" s="210">
        <f t="shared" si="42"/>
        <v>2</v>
      </c>
      <c r="G936" s="79" t="str">
        <f t="shared" si="43"/>
        <v>D</v>
      </c>
      <c r="H936" s="79" t="str">
        <f t="shared" si="44"/>
        <v>2IF-CIG/RKYMTN</v>
      </c>
    </row>
    <row r="937" spans="1:8">
      <c r="A937" s="80">
        <v>37196</v>
      </c>
      <c r="B937" s="79" t="s">
        <v>79</v>
      </c>
      <c r="C937" s="79" t="s">
        <v>89</v>
      </c>
      <c r="D937" s="85">
        <v>149904.16070000001</v>
      </c>
      <c r="E937" s="85">
        <v>-14990.416069999999</v>
      </c>
      <c r="F937" s="210">
        <f t="shared" si="42"/>
        <v>2</v>
      </c>
      <c r="G937" s="79" t="str">
        <f t="shared" si="43"/>
        <v>D</v>
      </c>
      <c r="H937" s="79" t="str">
        <f t="shared" si="44"/>
        <v>2IF-ELPO/PERMIAN</v>
      </c>
    </row>
    <row r="938" spans="1:8">
      <c r="A938" s="80">
        <v>37196</v>
      </c>
      <c r="B938" s="79" t="s">
        <v>79</v>
      </c>
      <c r="C938" s="79" t="s">
        <v>72</v>
      </c>
      <c r="D938" s="85">
        <v>299808.32140000002</v>
      </c>
      <c r="E938" s="85">
        <v>-29980.832139999999</v>
      </c>
      <c r="F938" s="210">
        <f t="shared" si="42"/>
        <v>2</v>
      </c>
      <c r="G938" s="79" t="str">
        <f t="shared" si="43"/>
        <v>D</v>
      </c>
      <c r="H938" s="79" t="str">
        <f t="shared" si="44"/>
        <v>2IF-ELPO/SJ</v>
      </c>
    </row>
    <row r="939" spans="1:8">
      <c r="A939" s="80">
        <v>37196</v>
      </c>
      <c r="B939" s="79" t="s">
        <v>79</v>
      </c>
      <c r="C939" s="79" t="s">
        <v>90</v>
      </c>
      <c r="D939" s="85">
        <v>299808.32140000002</v>
      </c>
      <c r="E939" s="85">
        <v>-30.057287015557201</v>
      </c>
      <c r="F939" s="210">
        <f t="shared" si="42"/>
        <v>2</v>
      </c>
      <c r="G939" s="79" t="str">
        <f t="shared" si="43"/>
        <v>D</v>
      </c>
      <c r="H939" s="79" t="str">
        <f t="shared" si="44"/>
        <v>2IF-HEHUB</v>
      </c>
    </row>
    <row r="940" spans="1:8">
      <c r="A940" s="80">
        <v>37196</v>
      </c>
      <c r="B940" s="79" t="s">
        <v>79</v>
      </c>
      <c r="C940" s="79" t="s">
        <v>96</v>
      </c>
      <c r="D940" s="85">
        <v>-453709.9264</v>
      </c>
      <c r="E940" s="85">
        <v>11342.748159999999</v>
      </c>
      <c r="F940" s="210">
        <f t="shared" si="42"/>
        <v>2</v>
      </c>
      <c r="G940" s="79" t="str">
        <f t="shared" si="43"/>
        <v>D</v>
      </c>
      <c r="H940" s="79" t="str">
        <f t="shared" si="44"/>
        <v>2IF-NGPL/MIDCON</v>
      </c>
    </row>
    <row r="941" spans="1:8">
      <c r="A941" s="80">
        <v>37196</v>
      </c>
      <c r="B941" s="79" t="s">
        <v>79</v>
      </c>
      <c r="C941" s="79" t="s">
        <v>92</v>
      </c>
      <c r="D941" s="85">
        <v>-44971.248200000002</v>
      </c>
      <c r="E941" s="85">
        <v>4497.12482</v>
      </c>
      <c r="F941" s="210">
        <f t="shared" si="42"/>
        <v>2</v>
      </c>
      <c r="G941" s="79" t="str">
        <f t="shared" si="43"/>
        <v>D</v>
      </c>
      <c r="H941" s="79" t="str">
        <f t="shared" si="44"/>
        <v>2IF-NTHWST/CANBR</v>
      </c>
    </row>
    <row r="942" spans="1:8">
      <c r="A942" s="80">
        <v>37196</v>
      </c>
      <c r="B942" s="79" t="s">
        <v>79</v>
      </c>
      <c r="C942" s="79" t="s">
        <v>67</v>
      </c>
      <c r="D942" s="85">
        <v>-1254893.6994</v>
      </c>
      <c r="E942" s="85">
        <v>125489.36994</v>
      </c>
      <c r="F942" s="210">
        <f t="shared" si="42"/>
        <v>2</v>
      </c>
      <c r="G942" s="79" t="str">
        <f t="shared" si="43"/>
        <v>D</v>
      </c>
      <c r="H942" s="79" t="str">
        <f t="shared" si="44"/>
        <v>2IF-NWPL_ROCKY_M</v>
      </c>
    </row>
    <row r="943" spans="1:8">
      <c r="A943" s="80">
        <v>37196</v>
      </c>
      <c r="B943" s="79" t="s">
        <v>79</v>
      </c>
      <c r="C943" s="79" t="s">
        <v>99</v>
      </c>
      <c r="D943" s="85">
        <v>149904.16070000001</v>
      </c>
      <c r="E943" s="85">
        <v>-3747.6040174999998</v>
      </c>
      <c r="F943" s="210">
        <f t="shared" si="42"/>
        <v>2</v>
      </c>
      <c r="G943" s="79" t="str">
        <f t="shared" si="43"/>
        <v>D</v>
      </c>
      <c r="H943" s="79" t="str">
        <f t="shared" si="44"/>
        <v>2IF-PAN/TX/OK</v>
      </c>
    </row>
    <row r="944" spans="1:8">
      <c r="A944" s="80">
        <v>37196</v>
      </c>
      <c r="B944" s="79" t="s">
        <v>79</v>
      </c>
      <c r="C944" s="79" t="s">
        <v>98</v>
      </c>
      <c r="D944" s="85">
        <v>-318546.34149999998</v>
      </c>
      <c r="E944" s="85">
        <v>3185.4634150000002</v>
      </c>
      <c r="F944" s="210">
        <f t="shared" si="42"/>
        <v>2</v>
      </c>
      <c r="G944" s="79" t="str">
        <f t="shared" si="43"/>
        <v>D</v>
      </c>
      <c r="H944" s="79" t="str">
        <f t="shared" si="44"/>
        <v>2IF-QUESTAR</v>
      </c>
    </row>
    <row r="945" spans="1:8">
      <c r="A945" s="80">
        <v>37196</v>
      </c>
      <c r="B945" s="79" t="s">
        <v>79</v>
      </c>
      <c r="C945" s="79" t="s">
        <v>68</v>
      </c>
      <c r="D945" s="85">
        <v>352536.61009999999</v>
      </c>
      <c r="E945" s="85">
        <v>-3525.3661010000001</v>
      </c>
      <c r="F945" s="210">
        <f t="shared" si="42"/>
        <v>2</v>
      </c>
      <c r="G945" s="79" t="str">
        <f t="shared" si="43"/>
        <v>D</v>
      </c>
      <c r="H945" s="79" t="str">
        <f t="shared" si="44"/>
        <v>2NGI-MALIN</v>
      </c>
    </row>
    <row r="946" spans="1:8">
      <c r="A946" s="80">
        <v>37196</v>
      </c>
      <c r="B946" s="79" t="s">
        <v>79</v>
      </c>
      <c r="C946" s="79" t="s">
        <v>74</v>
      </c>
      <c r="D946" s="85">
        <v>-87413.113700000002</v>
      </c>
      <c r="E946" s="85">
        <v>0</v>
      </c>
      <c r="F946" s="210">
        <f t="shared" si="42"/>
        <v>2</v>
      </c>
      <c r="G946" s="79" t="str">
        <f t="shared" si="43"/>
        <v>D</v>
      </c>
      <c r="H946" s="79" t="str">
        <f t="shared" si="44"/>
        <v>2NGI-PGE/CG</v>
      </c>
    </row>
    <row r="947" spans="1:8">
      <c r="A947" s="80">
        <v>37196</v>
      </c>
      <c r="B947" s="79" t="s">
        <v>79</v>
      </c>
      <c r="C947" s="79" t="s">
        <v>75</v>
      </c>
      <c r="D947" s="85">
        <v>299808.32140000002</v>
      </c>
      <c r="E947" s="85">
        <v>0</v>
      </c>
      <c r="F947" s="210">
        <f t="shared" si="42"/>
        <v>2</v>
      </c>
      <c r="G947" s="79" t="str">
        <f t="shared" si="43"/>
        <v>D</v>
      </c>
      <c r="H947" s="79" t="str">
        <f t="shared" si="44"/>
        <v>2NGI-SOBDR-PG&amp;E</v>
      </c>
    </row>
    <row r="948" spans="1:8">
      <c r="A948" s="80">
        <v>37196</v>
      </c>
      <c r="B948" s="79" t="s">
        <v>79</v>
      </c>
      <c r="C948" s="79" t="s">
        <v>46</v>
      </c>
      <c r="D948" s="85">
        <v>-1296920.8302</v>
      </c>
      <c r="E948" s="85">
        <v>129692.08302000001</v>
      </c>
      <c r="F948" s="210">
        <f t="shared" si="42"/>
        <v>2</v>
      </c>
      <c r="G948" s="79" t="str">
        <f t="shared" si="43"/>
        <v>D</v>
      </c>
      <c r="H948" s="79" t="str">
        <f t="shared" si="44"/>
        <v>2NGI-SOCAL</v>
      </c>
    </row>
    <row r="949" spans="1:8">
      <c r="A949" s="80">
        <v>37226</v>
      </c>
      <c r="B949" s="79" t="s">
        <v>79</v>
      </c>
      <c r="C949" s="79" t="s">
        <v>87</v>
      </c>
      <c r="D949" s="85">
        <v>1855141.6464</v>
      </c>
      <c r="E949" s="85">
        <v>-371028.32928000001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3CGPR-AECO/BASIS</v>
      </c>
    </row>
    <row r="950" spans="1:8">
      <c r="A950" s="80">
        <v>37226</v>
      </c>
      <c r="B950" s="79" t="s">
        <v>79</v>
      </c>
      <c r="C950" s="79" t="s">
        <v>97</v>
      </c>
      <c r="D950" s="85">
        <v>-1545.9514000000001</v>
      </c>
      <c r="E950" s="85">
        <v>154.59514000000001</v>
      </c>
      <c r="F950" s="210">
        <f t="shared" si="42"/>
        <v>3</v>
      </c>
      <c r="G950" s="79" t="str">
        <f t="shared" si="43"/>
        <v>D</v>
      </c>
      <c r="H950" s="79" t="str">
        <f t="shared" si="44"/>
        <v>3DJ/BASIN/PSCO</v>
      </c>
    </row>
    <row r="951" spans="1:8">
      <c r="A951" s="80">
        <v>37226</v>
      </c>
      <c r="B951" s="79" t="s">
        <v>79</v>
      </c>
      <c r="C951" s="79" t="s">
        <v>88</v>
      </c>
      <c r="D951" s="85">
        <v>-615395.36620000005</v>
      </c>
      <c r="E951" s="85">
        <v>6153.9536619999999</v>
      </c>
      <c r="F951" s="210">
        <f t="shared" si="42"/>
        <v>3</v>
      </c>
      <c r="G951" s="79" t="str">
        <f t="shared" si="43"/>
        <v>D</v>
      </c>
      <c r="H951" s="79" t="str">
        <f t="shared" si="44"/>
        <v>3IF-CIG/RKYMTN</v>
      </c>
    </row>
    <row r="952" spans="1:8">
      <c r="A952" s="80">
        <v>37226</v>
      </c>
      <c r="B952" s="79" t="s">
        <v>79</v>
      </c>
      <c r="C952" s="79" t="s">
        <v>89</v>
      </c>
      <c r="D952" s="85">
        <v>772975.68570000003</v>
      </c>
      <c r="E952" s="85">
        <v>-77297.568570000003</v>
      </c>
      <c r="F952" s="210">
        <f t="shared" si="42"/>
        <v>3</v>
      </c>
      <c r="G952" s="79" t="str">
        <f t="shared" si="43"/>
        <v>D</v>
      </c>
      <c r="H952" s="79" t="str">
        <f t="shared" si="44"/>
        <v>3IF-ELPO/PERMIAN</v>
      </c>
    </row>
    <row r="953" spans="1:8">
      <c r="A953" s="80">
        <v>37226</v>
      </c>
      <c r="B953" s="79" t="s">
        <v>79</v>
      </c>
      <c r="C953" s="79" t="s">
        <v>72</v>
      </c>
      <c r="D953" s="85">
        <v>309190.27470000001</v>
      </c>
      <c r="E953" s="85">
        <v>-30919.027470000001</v>
      </c>
      <c r="F953" s="210">
        <f t="shared" si="42"/>
        <v>3</v>
      </c>
      <c r="G953" s="79" t="str">
        <f t="shared" si="43"/>
        <v>D</v>
      </c>
      <c r="H953" s="79" t="str">
        <f t="shared" si="44"/>
        <v>3IF-ELPO/SJ</v>
      </c>
    </row>
    <row r="954" spans="1:8">
      <c r="A954" s="80">
        <v>37226</v>
      </c>
      <c r="B954" s="79" t="s">
        <v>79</v>
      </c>
      <c r="C954" s="79" t="s">
        <v>90</v>
      </c>
      <c r="D954" s="85">
        <v>309190.27439999999</v>
      </c>
      <c r="E954" s="85">
        <v>0</v>
      </c>
      <c r="F954" s="210">
        <f t="shared" si="42"/>
        <v>3</v>
      </c>
      <c r="G954" s="79" t="str">
        <f t="shared" si="43"/>
        <v>D</v>
      </c>
      <c r="H954" s="79" t="str">
        <f t="shared" si="44"/>
        <v>3IF-HEHUB</v>
      </c>
    </row>
    <row r="955" spans="1:8">
      <c r="A955" s="80">
        <v>37226</v>
      </c>
      <c r="B955" s="79" t="s">
        <v>79</v>
      </c>
      <c r="C955" s="79" t="s">
        <v>96</v>
      </c>
      <c r="D955" s="85">
        <v>-61838.054900000003</v>
      </c>
      <c r="E955" s="85">
        <v>1545.9513724999999</v>
      </c>
      <c r="F955" s="210">
        <f t="shared" si="42"/>
        <v>3</v>
      </c>
      <c r="G955" s="79" t="str">
        <f t="shared" si="43"/>
        <v>D</v>
      </c>
      <c r="H955" s="79" t="str">
        <f t="shared" si="44"/>
        <v>3IF-NGPL/MIDCON</v>
      </c>
    </row>
    <row r="956" spans="1:8">
      <c r="A956" s="80">
        <v>37226</v>
      </c>
      <c r="B956" s="79" t="s">
        <v>79</v>
      </c>
      <c r="C956" s="79" t="s">
        <v>92</v>
      </c>
      <c r="D956" s="85">
        <v>-973949.36410000001</v>
      </c>
      <c r="E956" s="85">
        <v>97394.936409999995</v>
      </c>
      <c r="F956" s="210">
        <f t="shared" si="42"/>
        <v>3</v>
      </c>
      <c r="G956" s="79" t="str">
        <f t="shared" si="43"/>
        <v>D</v>
      </c>
      <c r="H956" s="79" t="str">
        <f t="shared" si="44"/>
        <v>3IF-NTHWST/CANBR</v>
      </c>
    </row>
    <row r="957" spans="1:8">
      <c r="A957" s="80">
        <v>37226</v>
      </c>
      <c r="B957" s="79" t="s">
        <v>79</v>
      </c>
      <c r="C957" s="79" t="s">
        <v>67</v>
      </c>
      <c r="D957" s="85">
        <v>-3012692.1855000001</v>
      </c>
      <c r="E957" s="85">
        <v>301269.21854999999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3IF-NWPL_ROCKY_M</v>
      </c>
    </row>
    <row r="958" spans="1:8">
      <c r="A958" s="80">
        <v>37226</v>
      </c>
      <c r="B958" s="79" t="s">
        <v>79</v>
      </c>
      <c r="C958" s="79" t="s">
        <v>99</v>
      </c>
      <c r="D958" s="85">
        <v>463785.41149999999</v>
      </c>
      <c r="E958" s="85">
        <v>-11594.635287499999</v>
      </c>
      <c r="F958" s="210">
        <f t="shared" si="42"/>
        <v>3</v>
      </c>
      <c r="G958" s="79" t="str">
        <f t="shared" si="43"/>
        <v>D</v>
      </c>
      <c r="H958" s="79" t="str">
        <f t="shared" si="44"/>
        <v>3IF-PAN/TX/OK</v>
      </c>
    </row>
    <row r="959" spans="1:8">
      <c r="A959" s="80">
        <v>37226</v>
      </c>
      <c r="B959" s="79" t="s">
        <v>79</v>
      </c>
      <c r="C959" s="79" t="s">
        <v>98</v>
      </c>
      <c r="D959" s="85">
        <v>-309190.27429999999</v>
      </c>
      <c r="E959" s="85">
        <v>3091.9027430000001</v>
      </c>
      <c r="F959" s="210">
        <f t="shared" si="42"/>
        <v>3</v>
      </c>
      <c r="G959" s="79" t="str">
        <f t="shared" si="43"/>
        <v>D</v>
      </c>
      <c r="H959" s="79" t="str">
        <f t="shared" si="44"/>
        <v>3IF-QUESTAR</v>
      </c>
    </row>
    <row r="960" spans="1:8">
      <c r="A960" s="80">
        <v>37226</v>
      </c>
      <c r="B960" s="79" t="s">
        <v>79</v>
      </c>
      <c r="C960" s="79" t="s">
        <v>68</v>
      </c>
      <c r="D960" s="85">
        <v>-1908059.0628</v>
      </c>
      <c r="E960" s="85">
        <v>19080.590628000002</v>
      </c>
      <c r="F960" s="210">
        <f t="shared" si="42"/>
        <v>3</v>
      </c>
      <c r="G960" s="79" t="str">
        <f t="shared" si="43"/>
        <v>D</v>
      </c>
      <c r="H960" s="79" t="str">
        <f t="shared" si="44"/>
        <v>3NGI-MALIN</v>
      </c>
    </row>
    <row r="961" spans="1:8">
      <c r="A961" s="80">
        <v>37226</v>
      </c>
      <c r="B961" s="79" t="s">
        <v>79</v>
      </c>
      <c r="C961" s="79" t="s">
        <v>74</v>
      </c>
      <c r="D961" s="85">
        <v>-210721.15169999999</v>
      </c>
      <c r="E961" s="85">
        <v>0</v>
      </c>
      <c r="F961" s="210">
        <f t="shared" si="42"/>
        <v>3</v>
      </c>
      <c r="G961" s="79" t="str">
        <f t="shared" si="43"/>
        <v>D</v>
      </c>
      <c r="H961" s="79" t="str">
        <f t="shared" si="44"/>
        <v>3NGI-PGE/CG</v>
      </c>
    </row>
    <row r="962" spans="1:8">
      <c r="A962" s="80">
        <v>37226</v>
      </c>
      <c r="B962" s="79" t="s">
        <v>79</v>
      </c>
      <c r="C962" s="79" t="s">
        <v>75</v>
      </c>
      <c r="D962" s="85">
        <v>309190.27439999999</v>
      </c>
      <c r="E962" s="85">
        <v>0</v>
      </c>
      <c r="F962" s="210">
        <f t="shared" si="42"/>
        <v>3</v>
      </c>
      <c r="G962" s="79" t="str">
        <f t="shared" si="43"/>
        <v>D</v>
      </c>
      <c r="H962" s="79" t="str">
        <f t="shared" si="44"/>
        <v>3NGI-SOBDR-PG&amp;E</v>
      </c>
    </row>
    <row r="963" spans="1:8">
      <c r="A963" s="80">
        <v>37226</v>
      </c>
      <c r="B963" s="79" t="s">
        <v>79</v>
      </c>
      <c r="C963" s="79" t="s">
        <v>46</v>
      </c>
      <c r="D963" s="85">
        <v>1129167.8691</v>
      </c>
      <c r="E963" s="85">
        <v>-112916.78691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3NGI-SOCAL</v>
      </c>
    </row>
    <row r="964" spans="1:8">
      <c r="A964" s="80">
        <v>37257</v>
      </c>
      <c r="B964" s="79" t="s">
        <v>79</v>
      </c>
      <c r="C964" s="79" t="s">
        <v>87</v>
      </c>
      <c r="D964" s="85">
        <v>1851488.682</v>
      </c>
      <c r="E964" s="85">
        <v>-370297.73639999999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3CGPR-AECO/BASIS</v>
      </c>
    </row>
    <row r="965" spans="1:8">
      <c r="A965" s="80">
        <v>37257</v>
      </c>
      <c r="B965" s="79" t="s">
        <v>79</v>
      </c>
      <c r="C965" s="79" t="s">
        <v>97</v>
      </c>
      <c r="D965" s="85">
        <v>-1542.9072000000001</v>
      </c>
      <c r="E965" s="85">
        <v>154.29071999999999</v>
      </c>
      <c r="F965" s="210">
        <f t="shared" si="45"/>
        <v>3</v>
      </c>
      <c r="G965" s="79" t="str">
        <f t="shared" si="46"/>
        <v>D</v>
      </c>
      <c r="H965" s="79" t="str">
        <f t="shared" si="47"/>
        <v>3DJ/BASIN/PSCO</v>
      </c>
    </row>
    <row r="966" spans="1:8">
      <c r="A966" s="80">
        <v>37257</v>
      </c>
      <c r="B966" s="79" t="s">
        <v>79</v>
      </c>
      <c r="C966" s="79" t="s">
        <v>88</v>
      </c>
      <c r="D966" s="85">
        <v>90711.000400000004</v>
      </c>
      <c r="E966" s="85">
        <v>-907.110004</v>
      </c>
      <c r="F966" s="210">
        <f t="shared" si="45"/>
        <v>3</v>
      </c>
      <c r="G966" s="79" t="str">
        <f t="shared" si="46"/>
        <v>D</v>
      </c>
      <c r="H966" s="79" t="str">
        <f t="shared" si="47"/>
        <v>3IF-CIG/RKYMTN</v>
      </c>
    </row>
    <row r="967" spans="1:8">
      <c r="A967" s="80">
        <v>37257</v>
      </c>
      <c r="B967" s="79" t="s">
        <v>79</v>
      </c>
      <c r="C967" s="79" t="s">
        <v>89</v>
      </c>
      <c r="D967" s="85">
        <v>617162.89399999997</v>
      </c>
      <c r="E967" s="85">
        <v>-61716.289400000001</v>
      </c>
      <c r="F967" s="210">
        <f t="shared" si="45"/>
        <v>3</v>
      </c>
      <c r="G967" s="79" t="str">
        <f t="shared" si="46"/>
        <v>D</v>
      </c>
      <c r="H967" s="79" t="str">
        <f t="shared" si="47"/>
        <v>3IF-ELPO/PERMIAN</v>
      </c>
    </row>
    <row r="968" spans="1:8">
      <c r="A968" s="80">
        <v>37257</v>
      </c>
      <c r="B968" s="79" t="s">
        <v>79</v>
      </c>
      <c r="C968" s="79" t="s">
        <v>72</v>
      </c>
      <c r="D968" s="85">
        <v>-308581.44689999998</v>
      </c>
      <c r="E968" s="85">
        <v>30858.144690000001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3IF-ELPO/SJ</v>
      </c>
    </row>
    <row r="969" spans="1:8">
      <c r="A969" s="80">
        <v>37257</v>
      </c>
      <c r="B969" s="79" t="s">
        <v>79</v>
      </c>
      <c r="C969" s="79" t="s">
        <v>90</v>
      </c>
      <c r="D969" s="85">
        <v>308581.44699999999</v>
      </c>
      <c r="E969" s="85">
        <v>0</v>
      </c>
      <c r="F969" s="210">
        <f t="shared" si="45"/>
        <v>3</v>
      </c>
      <c r="G969" s="79" t="str">
        <f t="shared" si="46"/>
        <v>D</v>
      </c>
      <c r="H969" s="79" t="str">
        <f t="shared" si="47"/>
        <v>3IF-HEHUB</v>
      </c>
    </row>
    <row r="970" spans="1:8">
      <c r="A970" s="80">
        <v>37257</v>
      </c>
      <c r="B970" s="79" t="s">
        <v>79</v>
      </c>
      <c r="C970" s="79" t="s">
        <v>96</v>
      </c>
      <c r="D970" s="85">
        <v>4003.5954000000002</v>
      </c>
      <c r="E970" s="85">
        <v>-100.089885</v>
      </c>
      <c r="F970" s="210">
        <f t="shared" si="45"/>
        <v>3</v>
      </c>
      <c r="G970" s="79" t="str">
        <f t="shared" si="46"/>
        <v>D</v>
      </c>
      <c r="H970" s="79" t="str">
        <f t="shared" si="47"/>
        <v>3IF-NGPL/MIDCON</v>
      </c>
    </row>
    <row r="971" spans="1:8">
      <c r="A971" s="80">
        <v>37257</v>
      </c>
      <c r="B971" s="79" t="s">
        <v>79</v>
      </c>
      <c r="C971" s="79" t="s">
        <v>92</v>
      </c>
      <c r="D971" s="85">
        <v>-972031.55799999996</v>
      </c>
      <c r="E971" s="85">
        <v>97203.155800000008</v>
      </c>
      <c r="F971" s="210">
        <f t="shared" si="45"/>
        <v>3</v>
      </c>
      <c r="G971" s="79" t="str">
        <f t="shared" si="46"/>
        <v>D</v>
      </c>
      <c r="H971" s="79" t="str">
        <f t="shared" si="47"/>
        <v>3IF-NTHWST/CANBR</v>
      </c>
    </row>
    <row r="972" spans="1:8">
      <c r="A972" s="80">
        <v>37257</v>
      </c>
      <c r="B972" s="79" t="s">
        <v>79</v>
      </c>
      <c r="C972" s="79" t="s">
        <v>67</v>
      </c>
      <c r="D972" s="85">
        <v>-3333089.7420000001</v>
      </c>
      <c r="E972" s="85">
        <v>333308.9742</v>
      </c>
      <c r="F972" s="210">
        <f t="shared" si="45"/>
        <v>3</v>
      </c>
      <c r="G972" s="79" t="str">
        <f t="shared" si="46"/>
        <v>D</v>
      </c>
      <c r="H972" s="79" t="str">
        <f t="shared" si="47"/>
        <v>3IF-NWPL_ROCKY_M</v>
      </c>
    </row>
    <row r="973" spans="1:8">
      <c r="A973" s="80">
        <v>37257</v>
      </c>
      <c r="B973" s="79" t="s">
        <v>79</v>
      </c>
      <c r="C973" s="79" t="s">
        <v>99</v>
      </c>
      <c r="D973" s="85">
        <v>154290.72349999999</v>
      </c>
      <c r="E973" s="85">
        <v>-3857.2680875000001</v>
      </c>
      <c r="F973" s="210">
        <f t="shared" si="45"/>
        <v>3</v>
      </c>
      <c r="G973" s="79" t="str">
        <f t="shared" si="46"/>
        <v>D</v>
      </c>
      <c r="H973" s="79" t="str">
        <f t="shared" si="47"/>
        <v>3IF-PAN/TX/OK</v>
      </c>
    </row>
    <row r="974" spans="1:8">
      <c r="A974" s="80">
        <v>37257</v>
      </c>
      <c r="B974" s="79" t="s">
        <v>79</v>
      </c>
      <c r="C974" s="79" t="s">
        <v>98</v>
      </c>
      <c r="D974" s="85">
        <v>-308581.44699999999</v>
      </c>
      <c r="E974" s="85">
        <v>3085.8144699999998</v>
      </c>
      <c r="F974" s="210">
        <f t="shared" si="45"/>
        <v>3</v>
      </c>
      <c r="G974" s="79" t="str">
        <f t="shared" si="46"/>
        <v>D</v>
      </c>
      <c r="H974" s="79" t="str">
        <f t="shared" si="47"/>
        <v>3IF-QUESTAR</v>
      </c>
    </row>
    <row r="975" spans="1:8">
      <c r="A975" s="80">
        <v>37257</v>
      </c>
      <c r="B975" s="79" t="s">
        <v>79</v>
      </c>
      <c r="C975" s="79" t="s">
        <v>68</v>
      </c>
      <c r="D975" s="85">
        <v>-1250793.0874999999</v>
      </c>
      <c r="E975" s="85">
        <v>12507.930875</v>
      </c>
      <c r="F975" s="210">
        <f t="shared" si="45"/>
        <v>3</v>
      </c>
      <c r="G975" s="79" t="str">
        <f t="shared" si="46"/>
        <v>D</v>
      </c>
      <c r="H975" s="79" t="str">
        <f t="shared" si="47"/>
        <v>3NGI-MALIN</v>
      </c>
    </row>
    <row r="976" spans="1:8">
      <c r="A976" s="80">
        <v>37257</v>
      </c>
      <c r="B976" s="79" t="s">
        <v>79</v>
      </c>
      <c r="C976" s="79" t="s">
        <v>74</v>
      </c>
      <c r="D976" s="85">
        <v>10864.0578</v>
      </c>
      <c r="E976" s="85">
        <v>0</v>
      </c>
      <c r="F976" s="210">
        <f t="shared" si="45"/>
        <v>3</v>
      </c>
      <c r="G976" s="79" t="str">
        <f t="shared" si="46"/>
        <v>D</v>
      </c>
      <c r="H976" s="79" t="str">
        <f t="shared" si="47"/>
        <v>3NGI-PGE/CG</v>
      </c>
    </row>
    <row r="977" spans="1:8">
      <c r="A977" s="80">
        <v>37257</v>
      </c>
      <c r="B977" s="79" t="s">
        <v>79</v>
      </c>
      <c r="C977" s="79" t="s">
        <v>75</v>
      </c>
      <c r="D977" s="85">
        <v>308581.44699999999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3NGI-SOBDR-PG&amp;E</v>
      </c>
    </row>
    <row r="978" spans="1:8">
      <c r="A978" s="80">
        <v>37257</v>
      </c>
      <c r="B978" s="79" t="s">
        <v>79</v>
      </c>
      <c r="C978" s="79" t="s">
        <v>46</v>
      </c>
      <c r="D978" s="85">
        <v>2146955.4174000002</v>
      </c>
      <c r="E978" s="85">
        <v>-214695.54173999999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3NGI-SOCAL</v>
      </c>
    </row>
    <row r="979" spans="1:8">
      <c r="A979" s="80">
        <v>37288</v>
      </c>
      <c r="B979" s="79" t="s">
        <v>79</v>
      </c>
      <c r="C979" s="79" t="s">
        <v>87</v>
      </c>
      <c r="D979" s="85">
        <v>1669009.2024000001</v>
      </c>
      <c r="E979" s="85">
        <v>-333801.84048000001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3CGPR-AECO/BASIS</v>
      </c>
    </row>
    <row r="980" spans="1:8">
      <c r="A980" s="80">
        <v>37288</v>
      </c>
      <c r="B980" s="79" t="s">
        <v>79</v>
      </c>
      <c r="C980" s="79" t="s">
        <v>97</v>
      </c>
      <c r="D980" s="85">
        <v>-1390.8410000000001</v>
      </c>
      <c r="E980" s="85">
        <v>139.08410000000001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3DJ/BASIN/PSCO</v>
      </c>
    </row>
    <row r="981" spans="1:8">
      <c r="A981" s="80">
        <v>37288</v>
      </c>
      <c r="B981" s="79" t="s">
        <v>79</v>
      </c>
      <c r="C981" s="79" t="s">
        <v>88</v>
      </c>
      <c r="D981" s="85">
        <v>657292.58200000005</v>
      </c>
      <c r="E981" s="85">
        <v>-6572.9258200000004</v>
      </c>
      <c r="F981" s="210">
        <f t="shared" si="45"/>
        <v>3</v>
      </c>
      <c r="G981" s="79" t="str">
        <f t="shared" si="46"/>
        <v>D</v>
      </c>
      <c r="H981" s="79" t="str">
        <f t="shared" si="47"/>
        <v>3IF-CIG/RKYMTN</v>
      </c>
    </row>
    <row r="982" spans="1:8">
      <c r="A982" s="80">
        <v>37288</v>
      </c>
      <c r="B982" s="79" t="s">
        <v>79</v>
      </c>
      <c r="C982" s="79" t="s">
        <v>89</v>
      </c>
      <c r="D982" s="85">
        <v>556336.40079999994</v>
      </c>
      <c r="E982" s="85">
        <v>-55633.640079999997</v>
      </c>
      <c r="F982" s="210">
        <f t="shared" si="45"/>
        <v>3</v>
      </c>
      <c r="G982" s="79" t="str">
        <f t="shared" si="46"/>
        <v>D</v>
      </c>
      <c r="H982" s="79" t="str">
        <f t="shared" si="47"/>
        <v>3IF-ELPO/PERMIAN</v>
      </c>
    </row>
    <row r="983" spans="1:8">
      <c r="A983" s="80">
        <v>37288</v>
      </c>
      <c r="B983" s="79" t="s">
        <v>79</v>
      </c>
      <c r="C983" s="79" t="s">
        <v>72</v>
      </c>
      <c r="D983" s="85">
        <v>-278168.20030000003</v>
      </c>
      <c r="E983" s="85">
        <v>27816.820029999999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3IF-ELPO/SJ</v>
      </c>
    </row>
    <row r="984" spans="1:8">
      <c r="A984" s="80">
        <v>37288</v>
      </c>
      <c r="B984" s="79" t="s">
        <v>79</v>
      </c>
      <c r="C984" s="79" t="s">
        <v>90</v>
      </c>
      <c r="D984" s="85">
        <v>278168.20039999997</v>
      </c>
      <c r="E984" s="85">
        <v>0</v>
      </c>
      <c r="F984" s="210">
        <f t="shared" si="45"/>
        <v>3</v>
      </c>
      <c r="G984" s="79" t="str">
        <f t="shared" si="46"/>
        <v>D</v>
      </c>
      <c r="H984" s="79" t="str">
        <f t="shared" si="47"/>
        <v>3IF-HEHUB</v>
      </c>
    </row>
    <row r="985" spans="1:8">
      <c r="A985" s="80">
        <v>37288</v>
      </c>
      <c r="B985" s="79" t="s">
        <v>79</v>
      </c>
      <c r="C985" s="79" t="s">
        <v>96</v>
      </c>
      <c r="D985" s="85">
        <v>-121181.9896</v>
      </c>
      <c r="E985" s="85">
        <v>3029.5497399999999</v>
      </c>
      <c r="F985" s="210">
        <f t="shared" si="45"/>
        <v>3</v>
      </c>
      <c r="G985" s="79" t="str">
        <f t="shared" si="46"/>
        <v>D</v>
      </c>
      <c r="H985" s="79" t="str">
        <f t="shared" si="47"/>
        <v>3IF-NGPL/MIDCON</v>
      </c>
    </row>
    <row r="986" spans="1:8">
      <c r="A986" s="80">
        <v>37288</v>
      </c>
      <c r="B986" s="79" t="s">
        <v>79</v>
      </c>
      <c r="C986" s="79" t="s">
        <v>92</v>
      </c>
      <c r="D986" s="85">
        <v>-319893.43050000002</v>
      </c>
      <c r="E986" s="85">
        <v>31989.343049999999</v>
      </c>
      <c r="F986" s="210">
        <f t="shared" si="45"/>
        <v>3</v>
      </c>
      <c r="G986" s="79" t="str">
        <f t="shared" si="46"/>
        <v>D</v>
      </c>
      <c r="H986" s="79" t="str">
        <f t="shared" si="47"/>
        <v>3IF-NTHWST/CANBR</v>
      </c>
    </row>
    <row r="987" spans="1:8">
      <c r="A987" s="80">
        <v>37288</v>
      </c>
      <c r="B987" s="79" t="s">
        <v>79</v>
      </c>
      <c r="C987" s="79" t="s">
        <v>67</v>
      </c>
      <c r="D987" s="85">
        <v>-2610492.3264000001</v>
      </c>
      <c r="E987" s="85">
        <v>261049.23264</v>
      </c>
      <c r="F987" s="210">
        <f t="shared" si="45"/>
        <v>3</v>
      </c>
      <c r="G987" s="79" t="str">
        <f t="shared" si="46"/>
        <v>D</v>
      </c>
      <c r="H987" s="79" t="str">
        <f t="shared" si="47"/>
        <v>3IF-NWPL_ROCKY_M</v>
      </c>
    </row>
    <row r="988" spans="1:8">
      <c r="A988" s="80">
        <v>37288</v>
      </c>
      <c r="B988" s="79" t="s">
        <v>79</v>
      </c>
      <c r="C988" s="79" t="s">
        <v>99</v>
      </c>
      <c r="D988" s="85">
        <v>139084.10019999999</v>
      </c>
      <c r="E988" s="85">
        <v>-3477.1025049999998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3IF-PAN/TX/OK</v>
      </c>
    </row>
    <row r="989" spans="1:8">
      <c r="A989" s="80">
        <v>37288</v>
      </c>
      <c r="B989" s="79" t="s">
        <v>79</v>
      </c>
      <c r="C989" s="79" t="s">
        <v>98</v>
      </c>
      <c r="D989" s="85">
        <v>-278168.20039999997</v>
      </c>
      <c r="E989" s="85">
        <v>2781.6820039999998</v>
      </c>
      <c r="F989" s="210">
        <f t="shared" si="45"/>
        <v>3</v>
      </c>
      <c r="G989" s="79" t="str">
        <f t="shared" si="46"/>
        <v>D</v>
      </c>
      <c r="H989" s="79" t="str">
        <f t="shared" si="47"/>
        <v>3IF-QUESTAR</v>
      </c>
    </row>
    <row r="990" spans="1:8">
      <c r="A990" s="80">
        <v>37288</v>
      </c>
      <c r="B990" s="79" t="s">
        <v>79</v>
      </c>
      <c r="C990" s="79" t="s">
        <v>68</v>
      </c>
      <c r="D990" s="85">
        <v>-455905.75900000002</v>
      </c>
      <c r="E990" s="85">
        <v>4559.0575900000003</v>
      </c>
      <c r="F990" s="210">
        <f t="shared" si="45"/>
        <v>3</v>
      </c>
      <c r="G990" s="79" t="str">
        <f t="shared" si="46"/>
        <v>D</v>
      </c>
      <c r="H990" s="79" t="str">
        <f t="shared" si="47"/>
        <v>3NGI-MALIN</v>
      </c>
    </row>
    <row r="991" spans="1:8">
      <c r="A991" s="80">
        <v>37288</v>
      </c>
      <c r="B991" s="79" t="s">
        <v>79</v>
      </c>
      <c r="C991" s="79" t="s">
        <v>74</v>
      </c>
      <c r="D991" s="85">
        <v>-971730.93489999999</v>
      </c>
      <c r="E991" s="85">
        <v>0</v>
      </c>
      <c r="F991" s="210">
        <f t="shared" si="45"/>
        <v>3</v>
      </c>
      <c r="G991" s="79" t="str">
        <f t="shared" si="46"/>
        <v>D</v>
      </c>
      <c r="H991" s="79" t="str">
        <f t="shared" si="47"/>
        <v>3NGI-PGE/CG</v>
      </c>
    </row>
    <row r="992" spans="1:8">
      <c r="A992" s="80">
        <v>37288</v>
      </c>
      <c r="B992" s="79" t="s">
        <v>79</v>
      </c>
      <c r="C992" s="79" t="s">
        <v>75</v>
      </c>
      <c r="D992" s="85">
        <v>278168.20039999997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3NGI-SOBDR-PG&amp;E</v>
      </c>
    </row>
    <row r="993" spans="1:8">
      <c r="A993" s="80">
        <v>37288</v>
      </c>
      <c r="B993" s="79" t="s">
        <v>79</v>
      </c>
      <c r="C993" s="79" t="s">
        <v>46</v>
      </c>
      <c r="D993" s="85">
        <v>1159265.9750000001</v>
      </c>
      <c r="E993" s="85">
        <v>-115926.5975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3NGI-SOCAL</v>
      </c>
    </row>
    <row r="994" spans="1:8">
      <c r="A994" s="80">
        <v>37316</v>
      </c>
      <c r="B994" s="79" t="s">
        <v>79</v>
      </c>
      <c r="C994" s="79" t="s">
        <v>87</v>
      </c>
      <c r="D994" s="85">
        <v>1844680.1772</v>
      </c>
      <c r="E994" s="85">
        <v>-368936.03544000001</v>
      </c>
      <c r="F994" s="210">
        <f t="shared" si="45"/>
        <v>3</v>
      </c>
      <c r="G994" s="79" t="str">
        <f t="shared" si="46"/>
        <v>D</v>
      </c>
      <c r="H994" s="79" t="str">
        <f t="shared" si="47"/>
        <v>3CGPR-AECO/BASIS</v>
      </c>
    </row>
    <row r="995" spans="1:8">
      <c r="A995" s="80">
        <v>37316</v>
      </c>
      <c r="B995" s="79" t="s">
        <v>79</v>
      </c>
      <c r="C995" s="79" t="s">
        <v>97</v>
      </c>
      <c r="D995" s="85">
        <v>-1537.2335</v>
      </c>
      <c r="E995" s="85">
        <v>153.72334999999998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3DJ/BASIN/PSCO</v>
      </c>
    </row>
    <row r="996" spans="1:8">
      <c r="A996" s="80">
        <v>37316</v>
      </c>
      <c r="B996" s="79" t="s">
        <v>79</v>
      </c>
      <c r="C996" s="79" t="s">
        <v>88</v>
      </c>
      <c r="D996" s="85">
        <v>954310.57810000004</v>
      </c>
      <c r="E996" s="85">
        <v>-9543.1057810000002</v>
      </c>
      <c r="F996" s="210">
        <f t="shared" si="45"/>
        <v>3</v>
      </c>
      <c r="G996" s="79" t="str">
        <f t="shared" si="46"/>
        <v>D</v>
      </c>
      <c r="H996" s="79" t="str">
        <f t="shared" si="47"/>
        <v>3IF-CIG/RKYMTN</v>
      </c>
    </row>
    <row r="997" spans="1:8">
      <c r="A997" s="80">
        <v>37316</v>
      </c>
      <c r="B997" s="79" t="s">
        <v>79</v>
      </c>
      <c r="C997" s="79" t="s">
        <v>89</v>
      </c>
      <c r="D997" s="85">
        <v>614893.39240000001</v>
      </c>
      <c r="E997" s="85">
        <v>-61489.339240000001</v>
      </c>
      <c r="F997" s="210">
        <f t="shared" si="45"/>
        <v>3</v>
      </c>
      <c r="G997" s="79" t="str">
        <f t="shared" si="46"/>
        <v>D</v>
      </c>
      <c r="H997" s="79" t="str">
        <f t="shared" si="47"/>
        <v>3IF-ELPO/PERMIAN</v>
      </c>
    </row>
    <row r="998" spans="1:8">
      <c r="A998" s="80">
        <v>37316</v>
      </c>
      <c r="B998" s="79" t="s">
        <v>79</v>
      </c>
      <c r="C998" s="79" t="s">
        <v>72</v>
      </c>
      <c r="D998" s="85">
        <v>153723.34820000001</v>
      </c>
      <c r="E998" s="85">
        <v>-15372.33482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3IF-ELPO/SJ</v>
      </c>
    </row>
    <row r="999" spans="1:8">
      <c r="A999" s="80">
        <v>37316</v>
      </c>
      <c r="B999" s="79" t="s">
        <v>79</v>
      </c>
      <c r="C999" s="79" t="s">
        <v>90</v>
      </c>
      <c r="D999" s="85">
        <v>307446.69620000001</v>
      </c>
      <c r="E999" s="85">
        <v>0</v>
      </c>
      <c r="F999" s="210">
        <f t="shared" si="45"/>
        <v>3</v>
      </c>
      <c r="G999" s="79" t="str">
        <f t="shared" si="46"/>
        <v>D</v>
      </c>
      <c r="H999" s="79" t="str">
        <f t="shared" si="47"/>
        <v>3IF-HEHUB</v>
      </c>
    </row>
    <row r="1000" spans="1:8">
      <c r="A1000" s="80">
        <v>37316</v>
      </c>
      <c r="B1000" s="79" t="s">
        <v>79</v>
      </c>
      <c r="C1000" s="79" t="s">
        <v>96</v>
      </c>
      <c r="D1000" s="85">
        <v>-39642.772100000002</v>
      </c>
      <c r="E1000" s="85">
        <v>991.06930250000005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3IF-NGPL/MIDCON</v>
      </c>
    </row>
    <row r="1001" spans="1:8">
      <c r="A1001" s="80">
        <v>37316</v>
      </c>
      <c r="B1001" s="79" t="s">
        <v>79</v>
      </c>
      <c r="C1001" s="79" t="s">
        <v>92</v>
      </c>
      <c r="D1001" s="85">
        <v>-46117.004399999998</v>
      </c>
      <c r="E1001" s="85">
        <v>4611.7004399999996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3IF-NTHWST/CANBR</v>
      </c>
    </row>
    <row r="1002" spans="1:8">
      <c r="A1002" s="80">
        <v>37316</v>
      </c>
      <c r="B1002" s="79" t="s">
        <v>79</v>
      </c>
      <c r="C1002" s="79" t="s">
        <v>67</v>
      </c>
      <c r="D1002" s="85">
        <v>-3644063.5381</v>
      </c>
      <c r="E1002" s="85">
        <v>364406.35381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3IF-NWPL_ROCKY_M</v>
      </c>
    </row>
    <row r="1003" spans="1:8">
      <c r="A1003" s="80">
        <v>37316</v>
      </c>
      <c r="B1003" s="79" t="s">
        <v>79</v>
      </c>
      <c r="C1003" s="79" t="s">
        <v>99</v>
      </c>
      <c r="D1003" s="85">
        <v>153723.3481</v>
      </c>
      <c r="E1003" s="85">
        <v>-3843.0837025000001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3IF-PAN/TX/OK</v>
      </c>
    </row>
    <row r="1004" spans="1:8">
      <c r="A1004" s="80">
        <v>37316</v>
      </c>
      <c r="B1004" s="79" t="s">
        <v>79</v>
      </c>
      <c r="C1004" s="79" t="s">
        <v>98</v>
      </c>
      <c r="D1004" s="85">
        <v>-307446.69620000001</v>
      </c>
      <c r="E1004" s="85">
        <v>3074.466962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3IF-QUESTAR</v>
      </c>
    </row>
    <row r="1005" spans="1:8">
      <c r="A1005" s="80">
        <v>37316</v>
      </c>
      <c r="B1005" s="79" t="s">
        <v>79</v>
      </c>
      <c r="C1005" s="79" t="s">
        <v>68</v>
      </c>
      <c r="D1005" s="85">
        <v>-528997.74450000003</v>
      </c>
      <c r="E1005" s="85">
        <v>5289.9774450000004</v>
      </c>
      <c r="F1005" s="210">
        <f t="shared" si="45"/>
        <v>3</v>
      </c>
      <c r="G1005" s="79" t="str">
        <f t="shared" si="46"/>
        <v>D</v>
      </c>
      <c r="H1005" s="79" t="str">
        <f t="shared" si="47"/>
        <v>3NGI-MALIN</v>
      </c>
    </row>
    <row r="1006" spans="1:8">
      <c r="A1006" s="80">
        <v>37316</v>
      </c>
      <c r="B1006" s="79" t="s">
        <v>79</v>
      </c>
      <c r="C1006" s="79" t="s">
        <v>74</v>
      </c>
      <c r="D1006" s="85">
        <v>-2034841.9092000001</v>
      </c>
      <c r="E1006" s="85">
        <v>0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3NGI-PGE/CG</v>
      </c>
    </row>
    <row r="1007" spans="1:8">
      <c r="A1007" s="80">
        <v>37316</v>
      </c>
      <c r="B1007" s="79" t="s">
        <v>79</v>
      </c>
      <c r="C1007" s="79" t="s">
        <v>75</v>
      </c>
      <c r="D1007" s="85">
        <v>307446.69620000001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3NGI-SOBDR-PG&amp;E</v>
      </c>
    </row>
    <row r="1008" spans="1:8">
      <c r="A1008" s="80">
        <v>37316</v>
      </c>
      <c r="B1008" s="79" t="s">
        <v>79</v>
      </c>
      <c r="C1008" s="79" t="s">
        <v>46</v>
      </c>
      <c r="D1008" s="85">
        <v>1407337.2518</v>
      </c>
      <c r="E1008" s="85">
        <v>-140733.72518000001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3NGI-SOCAL</v>
      </c>
    </row>
    <row r="1009" spans="1:8">
      <c r="A1009" s="80">
        <v>37347</v>
      </c>
      <c r="B1009" s="79" t="s">
        <v>79</v>
      </c>
      <c r="C1009" s="79" t="s">
        <v>87</v>
      </c>
      <c r="D1009" s="85">
        <v>-445442.20409999997</v>
      </c>
      <c r="E1009" s="85">
        <v>0</v>
      </c>
      <c r="F1009" s="210">
        <f t="shared" si="45"/>
        <v>4</v>
      </c>
      <c r="G1009" s="79" t="str">
        <f t="shared" si="46"/>
        <v>D</v>
      </c>
      <c r="H1009" s="79" t="str">
        <f t="shared" si="47"/>
        <v>4CGPR-AECO/BASIS</v>
      </c>
    </row>
    <row r="1010" spans="1:8">
      <c r="A1010" s="80">
        <v>37347</v>
      </c>
      <c r="B1010" s="79" t="s">
        <v>79</v>
      </c>
      <c r="C1010" s="79" t="s">
        <v>97</v>
      </c>
      <c r="D1010" s="85">
        <v>-1484.8073000000002</v>
      </c>
      <c r="E1010" s="85">
        <v>148.48072999999999</v>
      </c>
      <c r="F1010" s="210">
        <f t="shared" si="45"/>
        <v>4</v>
      </c>
      <c r="G1010" s="79" t="str">
        <f t="shared" si="46"/>
        <v>D</v>
      </c>
      <c r="H1010" s="79" t="str">
        <f t="shared" si="47"/>
        <v>4DJ/BASIN/PSCO</v>
      </c>
    </row>
    <row r="1011" spans="1:8">
      <c r="A1011" s="80">
        <v>37347</v>
      </c>
      <c r="B1011" s="79" t="s">
        <v>79</v>
      </c>
      <c r="C1011" s="79" t="s">
        <v>88</v>
      </c>
      <c r="D1011" s="85">
        <v>-1741552.3149000001</v>
      </c>
      <c r="E1011" s="85">
        <v>17415.523149000001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4IF-CIG/RKYMTN</v>
      </c>
    </row>
    <row r="1012" spans="1:8">
      <c r="A1012" s="80">
        <v>37347</v>
      </c>
      <c r="B1012" s="79" t="s">
        <v>79</v>
      </c>
      <c r="C1012" s="79" t="s">
        <v>89</v>
      </c>
      <c r="D1012" s="85">
        <v>-148480.7347</v>
      </c>
      <c r="E1012" s="85">
        <v>14848.073469999999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4IF-ELPO/PERMIAN</v>
      </c>
    </row>
    <row r="1013" spans="1:8">
      <c r="A1013" s="80">
        <v>37347</v>
      </c>
      <c r="B1013" s="79" t="s">
        <v>79</v>
      </c>
      <c r="C1013" s="79" t="s">
        <v>72</v>
      </c>
      <c r="D1013" s="85">
        <v>1583794.5035000001</v>
      </c>
      <c r="E1013" s="85">
        <v>-158379.45035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4IF-ELPO/SJ</v>
      </c>
    </row>
    <row r="1014" spans="1:8">
      <c r="A1014" s="80">
        <v>37347</v>
      </c>
      <c r="B1014" s="79" t="s">
        <v>79</v>
      </c>
      <c r="C1014" s="79" t="s">
        <v>96</v>
      </c>
      <c r="D1014" s="85">
        <v>-81169.468299999993</v>
      </c>
      <c r="E1014" s="85">
        <v>2029.2367075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4IF-NGPL/MIDCON</v>
      </c>
    </row>
    <row r="1015" spans="1:8">
      <c r="A1015" s="80">
        <v>37347</v>
      </c>
      <c r="B1015" s="79" t="s">
        <v>79</v>
      </c>
      <c r="C1015" s="79" t="s">
        <v>92</v>
      </c>
      <c r="D1015" s="85">
        <v>-742403.67350000003</v>
      </c>
      <c r="E1015" s="85">
        <v>74240.36735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4IF-NTHWST/CANBR</v>
      </c>
    </row>
    <row r="1016" spans="1:8">
      <c r="A1016" s="80">
        <v>37347</v>
      </c>
      <c r="B1016" s="79" t="s">
        <v>79</v>
      </c>
      <c r="C1016" s="79" t="s">
        <v>67</v>
      </c>
      <c r="D1016" s="85">
        <v>-752941.84580000001</v>
      </c>
      <c r="E1016" s="85">
        <v>75294.184580000001</v>
      </c>
      <c r="F1016" s="210">
        <f t="shared" si="45"/>
        <v>4</v>
      </c>
      <c r="G1016" s="79" t="str">
        <f t="shared" si="46"/>
        <v>D</v>
      </c>
      <c r="H1016" s="79" t="str">
        <f t="shared" si="47"/>
        <v>4IF-NWPL_ROCKY_M</v>
      </c>
    </row>
    <row r="1017" spans="1:8">
      <c r="A1017" s="80">
        <v>37347</v>
      </c>
      <c r="B1017" s="79" t="s">
        <v>79</v>
      </c>
      <c r="C1017" s="79" t="s">
        <v>99</v>
      </c>
      <c r="D1017" s="85">
        <v>148480.7347</v>
      </c>
      <c r="E1017" s="85">
        <v>-3712.0183674999998</v>
      </c>
      <c r="F1017" s="210">
        <f t="shared" si="45"/>
        <v>4</v>
      </c>
      <c r="G1017" s="79" t="str">
        <f t="shared" si="46"/>
        <v>D</v>
      </c>
      <c r="H1017" s="79" t="str">
        <f t="shared" si="47"/>
        <v>4IF-PAN/TX/OK</v>
      </c>
    </row>
    <row r="1018" spans="1:8">
      <c r="A1018" s="80">
        <v>37347</v>
      </c>
      <c r="B1018" s="79" t="s">
        <v>79</v>
      </c>
      <c r="C1018" s="79" t="s">
        <v>98</v>
      </c>
      <c r="D1018" s="85">
        <v>-14848.0735</v>
      </c>
      <c r="E1018" s="85">
        <v>148.48073499999998</v>
      </c>
      <c r="F1018" s="210">
        <f t="shared" si="45"/>
        <v>4</v>
      </c>
      <c r="G1018" s="79" t="str">
        <f t="shared" si="46"/>
        <v>D</v>
      </c>
      <c r="H1018" s="79" t="str">
        <f t="shared" si="47"/>
        <v>4IF-QUESTAR</v>
      </c>
    </row>
    <row r="1019" spans="1:8">
      <c r="A1019" s="80">
        <v>37347</v>
      </c>
      <c r="B1019" s="79" t="s">
        <v>79</v>
      </c>
      <c r="C1019" s="79" t="s">
        <v>68</v>
      </c>
      <c r="D1019" s="85">
        <v>-2869415.9347999999</v>
      </c>
      <c r="E1019" s="85">
        <v>28694.159348000001</v>
      </c>
      <c r="F1019" s="210">
        <f t="shared" si="45"/>
        <v>4</v>
      </c>
      <c r="G1019" s="79" t="str">
        <f t="shared" si="46"/>
        <v>D</v>
      </c>
      <c r="H1019" s="79" t="str">
        <f t="shared" si="47"/>
        <v>4NGI-MALIN</v>
      </c>
    </row>
    <row r="1020" spans="1:8">
      <c r="A1020" s="80">
        <v>37347</v>
      </c>
      <c r="B1020" s="79" t="s">
        <v>79</v>
      </c>
      <c r="C1020" s="79" t="s">
        <v>74</v>
      </c>
      <c r="D1020" s="85">
        <v>1267192.0024000001</v>
      </c>
      <c r="E1020" s="85">
        <v>0</v>
      </c>
      <c r="F1020" s="210">
        <f t="shared" si="45"/>
        <v>4</v>
      </c>
      <c r="G1020" s="79" t="str">
        <f t="shared" si="46"/>
        <v>D</v>
      </c>
      <c r="H1020" s="79" t="str">
        <f t="shared" si="47"/>
        <v>4NGI-PGE/CG</v>
      </c>
    </row>
    <row r="1021" spans="1:8">
      <c r="A1021" s="80">
        <v>37347</v>
      </c>
      <c r="B1021" s="79" t="s">
        <v>79</v>
      </c>
      <c r="C1021" s="79" t="s">
        <v>46</v>
      </c>
      <c r="D1021" s="85">
        <v>1207890.7767</v>
      </c>
      <c r="E1021" s="85">
        <v>-120789.07767</v>
      </c>
      <c r="F1021" s="210">
        <f t="shared" si="45"/>
        <v>4</v>
      </c>
      <c r="G1021" s="79" t="str">
        <f t="shared" si="46"/>
        <v>D</v>
      </c>
      <c r="H1021" s="79" t="str">
        <f t="shared" si="47"/>
        <v>4NGI-SOCAL</v>
      </c>
    </row>
    <row r="1022" spans="1:8">
      <c r="A1022" s="80">
        <v>37377</v>
      </c>
      <c r="B1022" s="79" t="s">
        <v>79</v>
      </c>
      <c r="C1022" s="79" t="s">
        <v>87</v>
      </c>
      <c r="D1022" s="85">
        <v>-459398.52659999998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4CGPR-AECO/BASIS</v>
      </c>
    </row>
    <row r="1023" spans="1:8">
      <c r="A1023" s="80">
        <v>37377</v>
      </c>
      <c r="B1023" s="79" t="s">
        <v>79</v>
      </c>
      <c r="C1023" s="79" t="s">
        <v>97</v>
      </c>
      <c r="D1023" s="85">
        <v>-1531.3284000000001</v>
      </c>
      <c r="E1023" s="85">
        <v>153.13283999999999</v>
      </c>
      <c r="F1023" s="210">
        <f t="shared" si="45"/>
        <v>4</v>
      </c>
      <c r="G1023" s="79" t="str">
        <f t="shared" si="46"/>
        <v>D</v>
      </c>
      <c r="H1023" s="79" t="str">
        <f t="shared" si="47"/>
        <v>4DJ/BASIN/PSCO</v>
      </c>
    </row>
    <row r="1024" spans="1:8">
      <c r="A1024" s="80">
        <v>37377</v>
      </c>
      <c r="B1024" s="79" t="s">
        <v>79</v>
      </c>
      <c r="C1024" s="79" t="s">
        <v>88</v>
      </c>
      <c r="D1024" s="85">
        <v>-1785432.1205</v>
      </c>
      <c r="E1024" s="85">
        <v>17854.321205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4IF-CIG/RKYMTN</v>
      </c>
    </row>
    <row r="1025" spans="1:8">
      <c r="A1025" s="80">
        <v>37377</v>
      </c>
      <c r="B1025" s="79" t="s">
        <v>79</v>
      </c>
      <c r="C1025" s="79" t="s">
        <v>89</v>
      </c>
      <c r="D1025" s="85">
        <v>-153132.84220000001</v>
      </c>
      <c r="E1025" s="85">
        <v>15313.28422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4IF-ELPO/PERMIAN</v>
      </c>
    </row>
    <row r="1026" spans="1:8">
      <c r="A1026" s="80">
        <v>37377</v>
      </c>
      <c r="B1026" s="79" t="s">
        <v>79</v>
      </c>
      <c r="C1026" s="79" t="s">
        <v>72</v>
      </c>
      <c r="D1026" s="85">
        <v>1635063.5732</v>
      </c>
      <c r="E1026" s="85">
        <v>-163506.35732000001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4IF-ELPO/SJ</v>
      </c>
    </row>
    <row r="1027" spans="1:8">
      <c r="A1027" s="80">
        <v>37377</v>
      </c>
      <c r="B1027" s="79" t="s">
        <v>79</v>
      </c>
      <c r="C1027" s="79" t="s">
        <v>96</v>
      </c>
      <c r="D1027" s="85">
        <v>-39490.490100000003</v>
      </c>
      <c r="E1027" s="85">
        <v>987.26225250000005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4IF-NGPL/MIDCON</v>
      </c>
    </row>
    <row r="1028" spans="1:8">
      <c r="A1028" s="80">
        <v>37377</v>
      </c>
      <c r="B1028" s="79" t="s">
        <v>79</v>
      </c>
      <c r="C1028" s="79" t="s">
        <v>92</v>
      </c>
      <c r="D1028" s="85">
        <v>-459398.52659999998</v>
      </c>
      <c r="E1028" s="85">
        <v>45939.852659999997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4IF-NTHWST/CANBR</v>
      </c>
    </row>
    <row r="1029" spans="1:8">
      <c r="A1029" s="80">
        <v>37377</v>
      </c>
      <c r="B1029" s="79" t="s">
        <v>79</v>
      </c>
      <c r="C1029" s="79" t="s">
        <v>67</v>
      </c>
      <c r="D1029" s="85">
        <v>381195.0661</v>
      </c>
      <c r="E1029" s="85">
        <v>-38119.506609999997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4IF-NWPL_ROCKY_M</v>
      </c>
    </row>
    <row r="1030" spans="1:8">
      <c r="A1030" s="80">
        <v>37377</v>
      </c>
      <c r="B1030" s="79" t="s">
        <v>79</v>
      </c>
      <c r="C1030" s="79" t="s">
        <v>99</v>
      </c>
      <c r="D1030" s="85">
        <v>153132.84220000001</v>
      </c>
      <c r="E1030" s="85">
        <v>-3828.3210549999999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4IF-PAN/TX/OK</v>
      </c>
    </row>
    <row r="1031" spans="1:8">
      <c r="A1031" s="80">
        <v>37377</v>
      </c>
      <c r="B1031" s="79" t="s">
        <v>79</v>
      </c>
      <c r="C1031" s="79" t="s">
        <v>98</v>
      </c>
      <c r="D1031" s="85">
        <v>-15313.2842</v>
      </c>
      <c r="E1031" s="85">
        <v>153.13284199999998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4IF-QUESTAR</v>
      </c>
    </row>
    <row r="1032" spans="1:8">
      <c r="A1032" s="80">
        <v>37377</v>
      </c>
      <c r="B1032" s="79" t="s">
        <v>79</v>
      </c>
      <c r="C1032" s="79" t="s">
        <v>68</v>
      </c>
      <c r="D1032" s="85">
        <v>-2973834.8557000002</v>
      </c>
      <c r="E1032" s="85">
        <v>29738.348557000001</v>
      </c>
      <c r="F1032" s="210">
        <f t="shared" si="48"/>
        <v>4</v>
      </c>
      <c r="G1032" s="79" t="str">
        <f t="shared" si="49"/>
        <v>D</v>
      </c>
      <c r="H1032" s="79" t="str">
        <f t="shared" si="50"/>
        <v>4NGI-MALIN</v>
      </c>
    </row>
    <row r="1033" spans="1:8">
      <c r="A1033" s="80">
        <v>37377</v>
      </c>
      <c r="B1033" s="79" t="s">
        <v>79</v>
      </c>
      <c r="C1033" s="79" t="s">
        <v>74</v>
      </c>
      <c r="D1033" s="85">
        <v>1276522.2882999999</v>
      </c>
      <c r="E1033" s="85">
        <v>0</v>
      </c>
      <c r="F1033" s="210">
        <f t="shared" si="48"/>
        <v>4</v>
      </c>
      <c r="G1033" s="79" t="str">
        <f t="shared" si="49"/>
        <v>D</v>
      </c>
      <c r="H1033" s="79" t="str">
        <f t="shared" si="50"/>
        <v>4NGI-PGE/CG</v>
      </c>
    </row>
    <row r="1034" spans="1:8">
      <c r="A1034" s="80">
        <v>37377</v>
      </c>
      <c r="B1034" s="79" t="s">
        <v>79</v>
      </c>
      <c r="C1034" s="79" t="s">
        <v>46</v>
      </c>
      <c r="D1034" s="85">
        <v>1092602.8291</v>
      </c>
      <c r="E1034" s="85">
        <v>-109260.28290999999</v>
      </c>
      <c r="F1034" s="210">
        <f t="shared" si="48"/>
        <v>4</v>
      </c>
      <c r="G1034" s="79" t="str">
        <f t="shared" si="49"/>
        <v>D</v>
      </c>
      <c r="H1034" s="79" t="str">
        <f t="shared" si="50"/>
        <v>4NGI-SOCAL</v>
      </c>
    </row>
    <row r="1035" spans="1:8">
      <c r="A1035" s="80">
        <v>37408</v>
      </c>
      <c r="B1035" s="79" t="s">
        <v>79</v>
      </c>
      <c r="C1035" s="79" t="s">
        <v>87</v>
      </c>
      <c r="D1035" s="85">
        <v>-443684.73839999997</v>
      </c>
      <c r="E1035" s="85">
        <v>0</v>
      </c>
      <c r="F1035" s="210">
        <f t="shared" si="48"/>
        <v>4</v>
      </c>
      <c r="G1035" s="79" t="str">
        <f t="shared" si="49"/>
        <v>D</v>
      </c>
      <c r="H1035" s="79" t="str">
        <f t="shared" si="50"/>
        <v>4CGPR-AECO/BASIS</v>
      </c>
    </row>
    <row r="1036" spans="1:8">
      <c r="A1036" s="80">
        <v>37408</v>
      </c>
      <c r="B1036" s="79" t="s">
        <v>79</v>
      </c>
      <c r="C1036" s="79" t="s">
        <v>97</v>
      </c>
      <c r="D1036" s="85">
        <v>-1478.9491</v>
      </c>
      <c r="E1036" s="85">
        <v>147.89490999999998</v>
      </c>
      <c r="F1036" s="210">
        <f t="shared" si="48"/>
        <v>4</v>
      </c>
      <c r="G1036" s="79" t="str">
        <f t="shared" si="49"/>
        <v>D</v>
      </c>
      <c r="H1036" s="79" t="str">
        <f t="shared" si="50"/>
        <v>4DJ/BASIN/PSCO</v>
      </c>
    </row>
    <row r="1037" spans="1:8">
      <c r="A1037" s="80">
        <v>37408</v>
      </c>
      <c r="B1037" s="79" t="s">
        <v>79</v>
      </c>
      <c r="C1037" s="79" t="s">
        <v>88</v>
      </c>
      <c r="D1037" s="85">
        <v>-1646378.0008</v>
      </c>
      <c r="E1037" s="85">
        <v>16463.780008000002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4IF-CIG/RKYMTN</v>
      </c>
    </row>
    <row r="1038" spans="1:8">
      <c r="A1038" s="80">
        <v>37408</v>
      </c>
      <c r="B1038" s="79" t="s">
        <v>79</v>
      </c>
      <c r="C1038" s="79" t="s">
        <v>89</v>
      </c>
      <c r="D1038" s="85">
        <v>-147894.91279999999</v>
      </c>
      <c r="E1038" s="85">
        <v>14789.49128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4IF-ELPO/PERMIAN</v>
      </c>
    </row>
    <row r="1039" spans="1:8">
      <c r="A1039" s="80">
        <v>37408</v>
      </c>
      <c r="B1039" s="79" t="s">
        <v>79</v>
      </c>
      <c r="C1039" s="79" t="s">
        <v>72</v>
      </c>
      <c r="D1039" s="85">
        <v>1577545.7365000001</v>
      </c>
      <c r="E1039" s="85">
        <v>-157754.57365000001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4IF-ELPO/SJ</v>
      </c>
    </row>
    <row r="1040" spans="1:8">
      <c r="A1040" s="80">
        <v>37408</v>
      </c>
      <c r="B1040" s="79" t="s">
        <v>79</v>
      </c>
      <c r="C1040" s="79" t="s">
        <v>96</v>
      </c>
      <c r="D1040" s="85">
        <v>-80849.218999999997</v>
      </c>
      <c r="E1040" s="85">
        <v>2021.2304750000001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4IF-NGPL/MIDCON</v>
      </c>
    </row>
    <row r="1041" spans="1:8">
      <c r="A1041" s="80">
        <v>37408</v>
      </c>
      <c r="B1041" s="79" t="s">
        <v>79</v>
      </c>
      <c r="C1041" s="79" t="s">
        <v>92</v>
      </c>
      <c r="D1041" s="85">
        <v>-443684.73839999997</v>
      </c>
      <c r="E1041" s="85">
        <v>44368.473839999999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4IF-NTHWST/CANBR</v>
      </c>
    </row>
    <row r="1042" spans="1:8">
      <c r="A1042" s="80">
        <v>37408</v>
      </c>
      <c r="B1042" s="79" t="s">
        <v>79</v>
      </c>
      <c r="C1042" s="79" t="s">
        <v>67</v>
      </c>
      <c r="D1042" s="85">
        <v>550750.79570000002</v>
      </c>
      <c r="E1042" s="85">
        <v>-55075.079570000002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4IF-NWPL_ROCKY_M</v>
      </c>
    </row>
    <row r="1043" spans="1:8">
      <c r="A1043" s="80">
        <v>37408</v>
      </c>
      <c r="B1043" s="79" t="s">
        <v>79</v>
      </c>
      <c r="C1043" s="79" t="s">
        <v>99</v>
      </c>
      <c r="D1043" s="85">
        <v>147894.91279999999</v>
      </c>
      <c r="E1043" s="85">
        <v>-3697.37282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4IF-PAN/TX/OK</v>
      </c>
    </row>
    <row r="1044" spans="1:8">
      <c r="A1044" s="80">
        <v>37408</v>
      </c>
      <c r="B1044" s="79" t="s">
        <v>79</v>
      </c>
      <c r="C1044" s="79" t="s">
        <v>98</v>
      </c>
      <c r="D1044" s="85">
        <v>-14789.491300000002</v>
      </c>
      <c r="E1044" s="85">
        <v>147.894913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4IF-QUESTAR</v>
      </c>
    </row>
    <row r="1045" spans="1:8">
      <c r="A1045" s="80">
        <v>37408</v>
      </c>
      <c r="B1045" s="79" t="s">
        <v>79</v>
      </c>
      <c r="C1045" s="79" t="s">
        <v>68</v>
      </c>
      <c r="D1045" s="85">
        <v>-2874828.6412999998</v>
      </c>
      <c r="E1045" s="85">
        <v>28748.286413000002</v>
      </c>
      <c r="F1045" s="210">
        <f t="shared" si="48"/>
        <v>4</v>
      </c>
      <c r="G1045" s="79" t="str">
        <f t="shared" si="49"/>
        <v>D</v>
      </c>
      <c r="H1045" s="79" t="str">
        <f t="shared" si="50"/>
        <v>4NGI-MALIN</v>
      </c>
    </row>
    <row r="1046" spans="1:8">
      <c r="A1046" s="80">
        <v>37408</v>
      </c>
      <c r="B1046" s="79" t="s">
        <v>79</v>
      </c>
      <c r="C1046" s="79" t="s">
        <v>74</v>
      </c>
      <c r="D1046" s="85">
        <v>2152734.6875999998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4NGI-PGE/CG</v>
      </c>
    </row>
    <row r="1047" spans="1:8">
      <c r="A1047" s="80">
        <v>37408</v>
      </c>
      <c r="B1047" s="79" t="s">
        <v>79</v>
      </c>
      <c r="C1047" s="79" t="s">
        <v>46</v>
      </c>
      <c r="D1047" s="85">
        <v>1081851.2871999999</v>
      </c>
      <c r="E1047" s="85">
        <v>-108185.12871999999</v>
      </c>
      <c r="F1047" s="210">
        <f t="shared" si="48"/>
        <v>4</v>
      </c>
      <c r="G1047" s="79" t="str">
        <f t="shared" si="49"/>
        <v>D</v>
      </c>
      <c r="H1047" s="79" t="str">
        <f t="shared" si="50"/>
        <v>4NGI-SOCAL</v>
      </c>
    </row>
    <row r="1048" spans="1:8">
      <c r="A1048" s="80">
        <v>37438</v>
      </c>
      <c r="B1048" s="79" t="s">
        <v>79</v>
      </c>
      <c r="C1048" s="79" t="s">
        <v>87</v>
      </c>
      <c r="D1048" s="85">
        <v>-457543.99469999998</v>
      </c>
      <c r="E1048" s="85">
        <v>0</v>
      </c>
      <c r="F1048" s="210">
        <f t="shared" si="48"/>
        <v>4</v>
      </c>
      <c r="G1048" s="79" t="str">
        <f t="shared" si="49"/>
        <v>D</v>
      </c>
      <c r="H1048" s="79" t="str">
        <f t="shared" si="50"/>
        <v>4CGPR-AECO/BASIS</v>
      </c>
    </row>
    <row r="1049" spans="1:8">
      <c r="A1049" s="80">
        <v>37438</v>
      </c>
      <c r="B1049" s="79" t="s">
        <v>79</v>
      </c>
      <c r="C1049" s="79" t="s">
        <v>88</v>
      </c>
      <c r="D1049" s="85">
        <v>-1553005.6662999999</v>
      </c>
      <c r="E1049" s="85">
        <v>15530.056662999999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4IF-CIG/RKYMTN</v>
      </c>
    </row>
    <row r="1050" spans="1:8">
      <c r="A1050" s="80">
        <v>37438</v>
      </c>
      <c r="B1050" s="79" t="s">
        <v>79</v>
      </c>
      <c r="C1050" s="79" t="s">
        <v>89</v>
      </c>
      <c r="D1050" s="85">
        <v>-152514.6649</v>
      </c>
      <c r="E1050" s="85">
        <v>15251.466490000001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4IF-ELPO/PERMIAN</v>
      </c>
    </row>
    <row r="1051" spans="1:8">
      <c r="A1051" s="80">
        <v>37438</v>
      </c>
      <c r="B1051" s="79" t="s">
        <v>79</v>
      </c>
      <c r="C1051" s="79" t="s">
        <v>72</v>
      </c>
      <c r="D1051" s="85">
        <v>1628463.0349999999</v>
      </c>
      <c r="E1051" s="85">
        <v>-162846.30350000001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4IF-ELPO/SJ</v>
      </c>
    </row>
    <row r="1052" spans="1:8">
      <c r="A1052" s="80">
        <v>37438</v>
      </c>
      <c r="B1052" s="79" t="s">
        <v>79</v>
      </c>
      <c r="C1052" s="79" t="s">
        <v>96</v>
      </c>
      <c r="D1052" s="85">
        <v>-61005.866000000002</v>
      </c>
      <c r="E1052" s="85">
        <v>1525.1466499999999</v>
      </c>
      <c r="F1052" s="210">
        <f t="shared" si="48"/>
        <v>4</v>
      </c>
      <c r="G1052" s="79" t="str">
        <f t="shared" si="49"/>
        <v>D</v>
      </c>
      <c r="H1052" s="79" t="str">
        <f t="shared" si="50"/>
        <v>4IF-NGPL/MIDCON</v>
      </c>
    </row>
    <row r="1053" spans="1:8">
      <c r="A1053" s="80">
        <v>37438</v>
      </c>
      <c r="B1053" s="79" t="s">
        <v>79</v>
      </c>
      <c r="C1053" s="79" t="s">
        <v>92</v>
      </c>
      <c r="D1053" s="85">
        <v>-457543.99450000003</v>
      </c>
      <c r="E1053" s="85">
        <v>45754.399449999997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4IF-NTHWST/CANBR</v>
      </c>
    </row>
    <row r="1054" spans="1:8">
      <c r="A1054" s="80">
        <v>37438</v>
      </c>
      <c r="B1054" s="79" t="s">
        <v>79</v>
      </c>
      <c r="C1054" s="79" t="s">
        <v>67</v>
      </c>
      <c r="D1054" s="85">
        <v>1325247.1543000001</v>
      </c>
      <c r="E1054" s="85">
        <v>-132524.71543000001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4IF-NWPL_ROCKY_M</v>
      </c>
    </row>
    <row r="1055" spans="1:8">
      <c r="A1055" s="80">
        <v>37438</v>
      </c>
      <c r="B1055" s="79" t="s">
        <v>79</v>
      </c>
      <c r="C1055" s="79" t="s">
        <v>99</v>
      </c>
      <c r="D1055" s="85">
        <v>152514.6649</v>
      </c>
      <c r="E1055" s="85">
        <v>-3812.8666225000002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4IF-PAN/TX/OK</v>
      </c>
    </row>
    <row r="1056" spans="1:8">
      <c r="A1056" s="80">
        <v>37438</v>
      </c>
      <c r="B1056" s="79" t="s">
        <v>79</v>
      </c>
      <c r="C1056" s="79" t="s">
        <v>98</v>
      </c>
      <c r="D1056" s="85">
        <v>-15251.4665</v>
      </c>
      <c r="E1056" s="85">
        <v>152.51466500000001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4IF-QUESTAR</v>
      </c>
    </row>
    <row r="1057" spans="1:8">
      <c r="A1057" s="80">
        <v>37438</v>
      </c>
      <c r="B1057" s="79" t="s">
        <v>79</v>
      </c>
      <c r="C1057" s="79" t="s">
        <v>68</v>
      </c>
      <c r="D1057" s="85">
        <v>-2052071.0411</v>
      </c>
      <c r="E1057" s="85">
        <v>20520.710411</v>
      </c>
      <c r="F1057" s="210">
        <f t="shared" si="48"/>
        <v>4</v>
      </c>
      <c r="G1057" s="79" t="str">
        <f t="shared" si="49"/>
        <v>D</v>
      </c>
      <c r="H1057" s="79" t="str">
        <f t="shared" si="50"/>
        <v>4NGI-MALIN</v>
      </c>
    </row>
    <row r="1058" spans="1:8">
      <c r="A1058" s="80">
        <v>37438</v>
      </c>
      <c r="B1058" s="79" t="s">
        <v>79</v>
      </c>
      <c r="C1058" s="79" t="s">
        <v>74</v>
      </c>
      <c r="D1058" s="85">
        <v>2113244.1812999998</v>
      </c>
      <c r="E1058" s="85">
        <v>0</v>
      </c>
      <c r="F1058" s="210">
        <f t="shared" si="48"/>
        <v>4</v>
      </c>
      <c r="G1058" s="79" t="str">
        <f t="shared" si="49"/>
        <v>D</v>
      </c>
      <c r="H1058" s="79" t="str">
        <f t="shared" si="50"/>
        <v>4NGI-PGE/CG</v>
      </c>
    </row>
    <row r="1059" spans="1:8">
      <c r="A1059" s="80">
        <v>37438</v>
      </c>
      <c r="B1059" s="79" t="s">
        <v>79</v>
      </c>
      <c r="C1059" s="79" t="s">
        <v>46</v>
      </c>
      <c r="D1059" s="85">
        <v>-167766.13159999999</v>
      </c>
      <c r="E1059" s="85">
        <v>16776.613160000001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4NGI-SOCAL</v>
      </c>
    </row>
    <row r="1060" spans="1:8">
      <c r="A1060" s="80">
        <v>37469</v>
      </c>
      <c r="B1060" s="79" t="s">
        <v>79</v>
      </c>
      <c r="C1060" s="79" t="s">
        <v>87</v>
      </c>
      <c r="D1060" s="85">
        <v>-456511.92450000002</v>
      </c>
      <c r="E1060" s="85">
        <v>0</v>
      </c>
      <c r="F1060" s="210">
        <f t="shared" si="48"/>
        <v>4</v>
      </c>
      <c r="G1060" s="79" t="str">
        <f t="shared" si="49"/>
        <v>D</v>
      </c>
      <c r="H1060" s="79" t="str">
        <f t="shared" si="50"/>
        <v>4CGPR-AECO/BASIS</v>
      </c>
    </row>
    <row r="1061" spans="1:8">
      <c r="A1061" s="80">
        <v>37469</v>
      </c>
      <c r="B1061" s="79" t="s">
        <v>79</v>
      </c>
      <c r="C1061" s="79" t="s">
        <v>88</v>
      </c>
      <c r="D1061" s="85">
        <v>-1573676.1253</v>
      </c>
      <c r="E1061" s="85">
        <v>15736.761253000001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4IF-CIG/RKYMTN</v>
      </c>
    </row>
    <row r="1062" spans="1:8">
      <c r="A1062" s="80">
        <v>37469</v>
      </c>
      <c r="B1062" s="79" t="s">
        <v>79</v>
      </c>
      <c r="C1062" s="79" t="s">
        <v>89</v>
      </c>
      <c r="D1062" s="85">
        <v>-152170.6415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4IF-ELPO/PERMIAN</v>
      </c>
    </row>
    <row r="1063" spans="1:8">
      <c r="A1063" s="80">
        <v>37469</v>
      </c>
      <c r="B1063" s="79" t="s">
        <v>79</v>
      </c>
      <c r="C1063" s="79" t="s">
        <v>72</v>
      </c>
      <c r="D1063" s="85">
        <v>1624789.7527999999</v>
      </c>
      <c r="E1063" s="85">
        <v>0</v>
      </c>
      <c r="F1063" s="210">
        <f t="shared" si="48"/>
        <v>4</v>
      </c>
      <c r="G1063" s="79" t="str">
        <f t="shared" si="49"/>
        <v>D</v>
      </c>
      <c r="H1063" s="79" t="str">
        <f t="shared" si="50"/>
        <v>4IF-ELPO/SJ</v>
      </c>
    </row>
    <row r="1064" spans="1:8">
      <c r="A1064" s="80">
        <v>37469</v>
      </c>
      <c r="B1064" s="79" t="s">
        <v>79</v>
      </c>
      <c r="C1064" s="79" t="s">
        <v>96</v>
      </c>
      <c r="D1064" s="85">
        <v>-39242.354099999997</v>
      </c>
      <c r="E1064" s="85">
        <v>981.05885249999994</v>
      </c>
      <c r="F1064" s="210">
        <f t="shared" si="48"/>
        <v>4</v>
      </c>
      <c r="G1064" s="79" t="str">
        <f t="shared" si="49"/>
        <v>D</v>
      </c>
      <c r="H1064" s="79" t="str">
        <f t="shared" si="50"/>
        <v>4IF-NGPL/MIDCON</v>
      </c>
    </row>
    <row r="1065" spans="1:8">
      <c r="A1065" s="80">
        <v>37469</v>
      </c>
      <c r="B1065" s="79" t="s">
        <v>79</v>
      </c>
      <c r="C1065" s="79" t="s">
        <v>92</v>
      </c>
      <c r="D1065" s="85">
        <v>-456511.92450000002</v>
      </c>
      <c r="E1065" s="85">
        <v>45651.192450000002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4IF-NTHWST/CANBR</v>
      </c>
    </row>
    <row r="1066" spans="1:8">
      <c r="A1066" s="80">
        <v>37469</v>
      </c>
      <c r="B1066" s="79" t="s">
        <v>79</v>
      </c>
      <c r="C1066" s="79" t="s">
        <v>67</v>
      </c>
      <c r="D1066" s="85">
        <v>1315483.78</v>
      </c>
      <c r="E1066" s="85">
        <v>-131548.378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4IF-NWPL_ROCKY_M</v>
      </c>
    </row>
    <row r="1067" spans="1:8">
      <c r="A1067" s="80">
        <v>37469</v>
      </c>
      <c r="B1067" s="79" t="s">
        <v>79</v>
      </c>
      <c r="C1067" s="79" t="s">
        <v>99</v>
      </c>
      <c r="D1067" s="85">
        <v>152170.6415</v>
      </c>
      <c r="E1067" s="85">
        <v>-3804.2660375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4IF-PAN/TX/OK</v>
      </c>
    </row>
    <row r="1068" spans="1:8">
      <c r="A1068" s="80">
        <v>37469</v>
      </c>
      <c r="B1068" s="79" t="s">
        <v>79</v>
      </c>
      <c r="C1068" s="79" t="s">
        <v>98</v>
      </c>
      <c r="D1068" s="85">
        <v>-15217.064200000001</v>
      </c>
      <c r="E1068" s="85">
        <v>152.17064199999999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4IF-QUESTAR</v>
      </c>
    </row>
    <row r="1069" spans="1:8">
      <c r="A1069" s="80">
        <v>37469</v>
      </c>
      <c r="B1069" s="79" t="s">
        <v>79</v>
      </c>
      <c r="C1069" s="79" t="s">
        <v>68</v>
      </c>
      <c r="D1069" s="85">
        <v>-2059783.7668999999</v>
      </c>
      <c r="E1069" s="85">
        <v>20597.837669</v>
      </c>
      <c r="F1069" s="210">
        <f t="shared" si="48"/>
        <v>4</v>
      </c>
      <c r="G1069" s="79" t="str">
        <f t="shared" si="49"/>
        <v>D</v>
      </c>
      <c r="H1069" s="79" t="str">
        <f t="shared" si="50"/>
        <v>4NGI-MALIN</v>
      </c>
    </row>
    <row r="1070" spans="1:8">
      <c r="A1070" s="80">
        <v>37469</v>
      </c>
      <c r="B1070" s="79" t="s">
        <v>79</v>
      </c>
      <c r="C1070" s="79" t="s">
        <v>74</v>
      </c>
      <c r="D1070" s="85">
        <v>2481610.6025</v>
      </c>
      <c r="E1070" s="85">
        <v>0</v>
      </c>
      <c r="F1070" s="210">
        <f t="shared" si="48"/>
        <v>4</v>
      </c>
      <c r="G1070" s="79" t="str">
        <f t="shared" si="49"/>
        <v>D</v>
      </c>
      <c r="H1070" s="79" t="str">
        <f t="shared" si="50"/>
        <v>4NGI-PGE/CG</v>
      </c>
    </row>
    <row r="1071" spans="1:8">
      <c r="A1071" s="80">
        <v>37469</v>
      </c>
      <c r="B1071" s="79" t="s">
        <v>79</v>
      </c>
      <c r="C1071" s="79" t="s">
        <v>46</v>
      </c>
      <c r="D1071" s="85">
        <v>-167387.70559999999</v>
      </c>
      <c r="E1071" s="85">
        <v>0</v>
      </c>
      <c r="F1071" s="210">
        <f t="shared" si="48"/>
        <v>4</v>
      </c>
      <c r="G1071" s="79" t="str">
        <f t="shared" si="49"/>
        <v>D</v>
      </c>
      <c r="H1071" s="79" t="str">
        <f t="shared" si="50"/>
        <v>4NGI-SOCAL</v>
      </c>
    </row>
    <row r="1072" spans="1:8">
      <c r="A1072" s="80">
        <v>37500</v>
      </c>
      <c r="B1072" s="79" t="s">
        <v>79</v>
      </c>
      <c r="C1072" s="79" t="s">
        <v>87</v>
      </c>
      <c r="D1072" s="85">
        <v>-440763.85710000002</v>
      </c>
      <c r="E1072" s="85">
        <v>0</v>
      </c>
      <c r="F1072" s="210">
        <f t="shared" si="48"/>
        <v>4</v>
      </c>
      <c r="G1072" s="79" t="str">
        <f t="shared" si="49"/>
        <v>D</v>
      </c>
      <c r="H1072" s="79" t="str">
        <f t="shared" si="50"/>
        <v>4CGPR-AECO/BASIS</v>
      </c>
    </row>
    <row r="1073" spans="1:8">
      <c r="A1073" s="80">
        <v>37500</v>
      </c>
      <c r="B1073" s="79" t="s">
        <v>79</v>
      </c>
      <c r="C1073" s="79" t="s">
        <v>88</v>
      </c>
      <c r="D1073" s="85">
        <v>-1455190.6894</v>
      </c>
      <c r="E1073" s="85">
        <v>14551.906894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4IF-CIG/RKYMTN</v>
      </c>
    </row>
    <row r="1074" spans="1:8">
      <c r="A1074" s="80">
        <v>37500</v>
      </c>
      <c r="B1074" s="79" t="s">
        <v>79</v>
      </c>
      <c r="C1074" s="79" t="s">
        <v>89</v>
      </c>
      <c r="D1074" s="85">
        <v>-146921.28570000001</v>
      </c>
      <c r="E1074" s="85">
        <v>14692.128570000001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4IF-ELPO/PERMIAN</v>
      </c>
    </row>
    <row r="1075" spans="1:8">
      <c r="A1075" s="80">
        <v>37500</v>
      </c>
      <c r="B1075" s="79" t="s">
        <v>79</v>
      </c>
      <c r="C1075" s="79" t="s">
        <v>72</v>
      </c>
      <c r="D1075" s="85">
        <v>1567160.3807999999</v>
      </c>
      <c r="E1075" s="85">
        <v>-156716.03808</v>
      </c>
      <c r="F1075" s="210">
        <f t="shared" si="48"/>
        <v>4</v>
      </c>
      <c r="G1075" s="79" t="str">
        <f t="shared" si="49"/>
        <v>D</v>
      </c>
      <c r="H1075" s="79" t="str">
        <f t="shared" si="50"/>
        <v>4IF-ELPO/SJ</v>
      </c>
    </row>
    <row r="1076" spans="1:8">
      <c r="A1076" s="80">
        <v>37500</v>
      </c>
      <c r="B1076" s="79" t="s">
        <v>79</v>
      </c>
      <c r="C1076" s="79" t="s">
        <v>96</v>
      </c>
      <c r="D1076" s="85">
        <v>-80316.969500000007</v>
      </c>
      <c r="E1076" s="85">
        <v>2007.9242374999999</v>
      </c>
      <c r="F1076" s="210">
        <f t="shared" si="48"/>
        <v>4</v>
      </c>
      <c r="G1076" s="79" t="str">
        <f t="shared" si="49"/>
        <v>D</v>
      </c>
      <c r="H1076" s="79" t="str">
        <f t="shared" si="50"/>
        <v>4IF-NGPL/MIDCON</v>
      </c>
    </row>
    <row r="1077" spans="1:8">
      <c r="A1077" s="80">
        <v>37500</v>
      </c>
      <c r="B1077" s="79" t="s">
        <v>79</v>
      </c>
      <c r="C1077" s="79" t="s">
        <v>92</v>
      </c>
      <c r="D1077" s="85">
        <v>-440763.85710000002</v>
      </c>
      <c r="E1077" s="85">
        <v>44076.385710000002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4IF-NTHWST/CANBR</v>
      </c>
    </row>
    <row r="1078" spans="1:8">
      <c r="A1078" s="80">
        <v>37500</v>
      </c>
      <c r="B1078" s="79" t="s">
        <v>79</v>
      </c>
      <c r="C1078" s="79" t="s">
        <v>67</v>
      </c>
      <c r="D1078" s="85">
        <v>1274875.1751000001</v>
      </c>
      <c r="E1078" s="85">
        <v>-127487.51751000001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4IF-NWPL_ROCKY_M</v>
      </c>
    </row>
    <row r="1079" spans="1:8">
      <c r="A1079" s="80">
        <v>37500</v>
      </c>
      <c r="B1079" s="79" t="s">
        <v>79</v>
      </c>
      <c r="C1079" s="79" t="s">
        <v>99</v>
      </c>
      <c r="D1079" s="85">
        <v>146921.28570000001</v>
      </c>
      <c r="E1079" s="85">
        <v>-3673.0321425000002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4IF-PAN/TX/OK</v>
      </c>
    </row>
    <row r="1080" spans="1:8">
      <c r="A1080" s="80">
        <v>37500</v>
      </c>
      <c r="B1080" s="79" t="s">
        <v>79</v>
      </c>
      <c r="C1080" s="79" t="s">
        <v>98</v>
      </c>
      <c r="D1080" s="85">
        <v>-14692.1286</v>
      </c>
      <c r="E1080" s="85">
        <v>146.92128600000001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4IF-QUESTAR</v>
      </c>
    </row>
    <row r="1081" spans="1:8">
      <c r="A1081" s="80">
        <v>37500</v>
      </c>
      <c r="B1081" s="79" t="s">
        <v>79</v>
      </c>
      <c r="C1081" s="79" t="s">
        <v>68</v>
      </c>
      <c r="D1081" s="85">
        <v>-1978533.1244000001</v>
      </c>
      <c r="E1081" s="85">
        <v>19785.331244000001</v>
      </c>
      <c r="F1081" s="210">
        <f t="shared" si="48"/>
        <v>4</v>
      </c>
      <c r="G1081" s="79" t="str">
        <f t="shared" si="49"/>
        <v>D</v>
      </c>
      <c r="H1081" s="79" t="str">
        <f t="shared" si="50"/>
        <v>4NGI-MALIN</v>
      </c>
    </row>
    <row r="1082" spans="1:8">
      <c r="A1082" s="80">
        <v>37500</v>
      </c>
      <c r="B1082" s="79" t="s">
        <v>79</v>
      </c>
      <c r="C1082" s="79" t="s">
        <v>74</v>
      </c>
      <c r="D1082" s="85">
        <v>2080226.1614000001</v>
      </c>
      <c r="E1082" s="85">
        <v>0</v>
      </c>
      <c r="F1082" s="210">
        <f t="shared" si="48"/>
        <v>4</v>
      </c>
      <c r="G1082" s="79" t="str">
        <f t="shared" si="49"/>
        <v>D</v>
      </c>
      <c r="H1082" s="79" t="str">
        <f t="shared" si="50"/>
        <v>4NGI-PGE/CG</v>
      </c>
    </row>
    <row r="1083" spans="1:8">
      <c r="A1083" s="80">
        <v>37500</v>
      </c>
      <c r="B1083" s="79" t="s">
        <v>79</v>
      </c>
      <c r="C1083" s="79" t="s">
        <v>46</v>
      </c>
      <c r="D1083" s="85">
        <v>-161613.41440000001</v>
      </c>
      <c r="E1083" s="85">
        <v>16161.34144</v>
      </c>
      <c r="F1083" s="210">
        <f t="shared" si="48"/>
        <v>4</v>
      </c>
      <c r="G1083" s="79" t="str">
        <f t="shared" si="49"/>
        <v>D</v>
      </c>
      <c r="H1083" s="79" t="str">
        <f t="shared" si="50"/>
        <v>4NGI-SOCAL</v>
      </c>
    </row>
    <row r="1084" spans="1:8">
      <c r="A1084" s="80">
        <v>37530</v>
      </c>
      <c r="B1084" s="79" t="s">
        <v>79</v>
      </c>
      <c r="C1084" s="79" t="s">
        <v>87</v>
      </c>
      <c r="D1084" s="85">
        <v>-454380.1458</v>
      </c>
      <c r="E1084" s="85">
        <v>0</v>
      </c>
      <c r="F1084" s="210">
        <f t="shared" si="48"/>
        <v>4</v>
      </c>
      <c r="G1084" s="79" t="str">
        <f t="shared" si="49"/>
        <v>D</v>
      </c>
      <c r="H1084" s="79" t="str">
        <f t="shared" si="50"/>
        <v>4CGPR-AECO/BASIS</v>
      </c>
    </row>
    <row r="1085" spans="1:8">
      <c r="A1085" s="80">
        <v>37530</v>
      </c>
      <c r="B1085" s="79" t="s">
        <v>79</v>
      </c>
      <c r="C1085" s="79" t="s">
        <v>88</v>
      </c>
      <c r="D1085" s="85">
        <v>-1628809.1802000001</v>
      </c>
      <c r="E1085" s="85">
        <v>16288.091802000001</v>
      </c>
      <c r="F1085" s="210">
        <f t="shared" si="48"/>
        <v>4</v>
      </c>
      <c r="G1085" s="79" t="str">
        <f t="shared" si="49"/>
        <v>D</v>
      </c>
      <c r="H1085" s="79" t="str">
        <f t="shared" si="50"/>
        <v>4IF-CIG/RKYMTN</v>
      </c>
    </row>
    <row r="1086" spans="1:8">
      <c r="A1086" s="80">
        <v>37530</v>
      </c>
      <c r="B1086" s="79" t="s">
        <v>79</v>
      </c>
      <c r="C1086" s="79" t="s">
        <v>89</v>
      </c>
      <c r="D1086" s="85">
        <v>-151460.04860000001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4IF-ELPO/PERMIAN</v>
      </c>
    </row>
    <row r="1087" spans="1:8">
      <c r="A1087" s="80">
        <v>37530</v>
      </c>
      <c r="B1087" s="79" t="s">
        <v>79</v>
      </c>
      <c r="C1087" s="79" t="s">
        <v>72</v>
      </c>
      <c r="D1087" s="85">
        <v>1666060.5345999999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4IF-ELPO/SJ</v>
      </c>
    </row>
    <row r="1088" spans="1:8">
      <c r="A1088" s="80">
        <v>37530</v>
      </c>
      <c r="B1088" s="79" t="s">
        <v>79</v>
      </c>
      <c r="C1088" s="79" t="s">
        <v>96</v>
      </c>
      <c r="D1088" s="85">
        <v>-39059.103600000002</v>
      </c>
      <c r="E1088" s="85">
        <v>976.47758999999996</v>
      </c>
      <c r="F1088" s="210">
        <f t="shared" si="48"/>
        <v>4</v>
      </c>
      <c r="G1088" s="79" t="str">
        <f t="shared" si="49"/>
        <v>D</v>
      </c>
      <c r="H1088" s="79" t="str">
        <f t="shared" si="50"/>
        <v>4IF-NGPL/MIDCON</v>
      </c>
    </row>
    <row r="1089" spans="1:8">
      <c r="A1089" s="80">
        <v>37530</v>
      </c>
      <c r="B1089" s="79" t="s">
        <v>79</v>
      </c>
      <c r="C1089" s="79" t="s">
        <v>92</v>
      </c>
      <c r="D1089" s="85">
        <v>-454380.1458</v>
      </c>
      <c r="E1089" s="85">
        <v>45438.014580000003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4IF-NTHWST/CANBR</v>
      </c>
    </row>
    <row r="1090" spans="1:8">
      <c r="A1090" s="80">
        <v>37530</v>
      </c>
      <c r="B1090" s="79" t="s">
        <v>79</v>
      </c>
      <c r="C1090" s="79" t="s">
        <v>67</v>
      </c>
      <c r="D1090" s="85">
        <v>898932.97730000003</v>
      </c>
      <c r="E1090" s="85">
        <v>-89893.297730000006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4IF-NWPL_ROCKY_M</v>
      </c>
    </row>
    <row r="1091" spans="1:8">
      <c r="A1091" s="80">
        <v>37530</v>
      </c>
      <c r="B1091" s="79" t="s">
        <v>79</v>
      </c>
      <c r="C1091" s="79" t="s">
        <v>99</v>
      </c>
      <c r="D1091" s="85">
        <v>151460.04860000001</v>
      </c>
      <c r="E1091" s="85">
        <v>-3786.5012150000002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4IF-PAN/TX/OK</v>
      </c>
    </row>
    <row r="1092" spans="1:8">
      <c r="A1092" s="80">
        <v>37530</v>
      </c>
      <c r="B1092" s="79" t="s">
        <v>79</v>
      </c>
      <c r="C1092" s="79" t="s">
        <v>98</v>
      </c>
      <c r="D1092" s="85">
        <v>-15146.0049</v>
      </c>
      <c r="E1092" s="85">
        <v>151.460049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4IF-QUESTAR</v>
      </c>
    </row>
    <row r="1093" spans="1:8">
      <c r="A1093" s="80">
        <v>37530</v>
      </c>
      <c r="B1093" s="79" t="s">
        <v>79</v>
      </c>
      <c r="C1093" s="79" t="s">
        <v>68</v>
      </c>
      <c r="D1093" s="85">
        <v>-2096753.3059</v>
      </c>
      <c r="E1093" s="85">
        <v>20967.533059000001</v>
      </c>
      <c r="F1093" s="210">
        <f t="shared" si="51"/>
        <v>4</v>
      </c>
      <c r="G1093" s="79" t="str">
        <f t="shared" si="52"/>
        <v>D</v>
      </c>
      <c r="H1093" s="79" t="str">
        <f t="shared" si="53"/>
        <v>4NGI-MALIN</v>
      </c>
    </row>
    <row r="1094" spans="1:8">
      <c r="A1094" s="80">
        <v>37530</v>
      </c>
      <c r="B1094" s="79" t="s">
        <v>79</v>
      </c>
      <c r="C1094" s="79" t="s">
        <v>74</v>
      </c>
      <c r="D1094" s="85">
        <v>2728126.7330999998</v>
      </c>
      <c r="E1094" s="85">
        <v>0</v>
      </c>
      <c r="F1094" s="210">
        <f t="shared" si="51"/>
        <v>4</v>
      </c>
      <c r="G1094" s="79" t="str">
        <f t="shared" si="52"/>
        <v>D</v>
      </c>
      <c r="H1094" s="79" t="str">
        <f t="shared" si="53"/>
        <v>4NGI-PGE/CG</v>
      </c>
    </row>
    <row r="1095" spans="1:8">
      <c r="A1095" s="80">
        <v>37530</v>
      </c>
      <c r="B1095" s="79" t="s">
        <v>79</v>
      </c>
      <c r="C1095" s="79" t="s">
        <v>46</v>
      </c>
      <c r="D1095" s="85">
        <v>-15146.0049</v>
      </c>
      <c r="E1095" s="85">
        <v>0</v>
      </c>
      <c r="F1095" s="210">
        <f t="shared" si="51"/>
        <v>4</v>
      </c>
      <c r="G1095" s="79" t="str">
        <f t="shared" si="52"/>
        <v>D</v>
      </c>
      <c r="H1095" s="79" t="str">
        <f t="shared" si="53"/>
        <v>4NGI-SOCAL</v>
      </c>
    </row>
    <row r="1096" spans="1:8">
      <c r="A1096" s="80">
        <v>37561</v>
      </c>
      <c r="B1096" s="79" t="s">
        <v>79</v>
      </c>
      <c r="C1096" s="79" t="s">
        <v>88</v>
      </c>
      <c r="D1096" s="85">
        <v>812286.33860000002</v>
      </c>
      <c r="E1096" s="85">
        <v>-8122.863386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5IF-CIG/RKYMTN</v>
      </c>
    </row>
    <row r="1097" spans="1:8">
      <c r="A1097" s="80">
        <v>37561</v>
      </c>
      <c r="B1097" s="79" t="s">
        <v>79</v>
      </c>
      <c r="C1097" s="79" t="s">
        <v>89</v>
      </c>
      <c r="D1097" s="85">
        <v>-146190.72339999999</v>
      </c>
      <c r="E1097" s="85">
        <v>14619.072340000001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5IF-ELPO/PERMIAN</v>
      </c>
    </row>
    <row r="1098" spans="1:8">
      <c r="A1098" s="80">
        <v>37561</v>
      </c>
      <c r="B1098" s="79" t="s">
        <v>79</v>
      </c>
      <c r="C1098" s="79" t="s">
        <v>72</v>
      </c>
      <c r="D1098" s="85">
        <v>-584762.89359999995</v>
      </c>
      <c r="E1098" s="85">
        <v>58476.289360000002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5IF-ELPO/SJ</v>
      </c>
    </row>
    <row r="1099" spans="1:8">
      <c r="A1099" s="80">
        <v>37561</v>
      </c>
      <c r="B1099" s="79" t="s">
        <v>79</v>
      </c>
      <c r="C1099" s="79" t="s">
        <v>96</v>
      </c>
      <c r="D1099" s="85">
        <v>-79917.595499999996</v>
      </c>
      <c r="E1099" s="85">
        <v>1997.9398874999999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5IF-NGPL/MIDCON</v>
      </c>
    </row>
    <row r="1100" spans="1:8">
      <c r="A1100" s="80">
        <v>37561</v>
      </c>
      <c r="B1100" s="79" t="s">
        <v>79</v>
      </c>
      <c r="C1100" s="79" t="s">
        <v>92</v>
      </c>
      <c r="D1100" s="85">
        <v>-219286.0851</v>
      </c>
      <c r="E1100" s="85">
        <v>21928.608509999998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5IF-NTHWST/CANBR</v>
      </c>
    </row>
    <row r="1101" spans="1:8">
      <c r="A1101" s="80">
        <v>37561</v>
      </c>
      <c r="B1101" s="79" t="s">
        <v>79</v>
      </c>
      <c r="C1101" s="79" t="s">
        <v>67</v>
      </c>
      <c r="D1101" s="85">
        <v>4571471.6353000002</v>
      </c>
      <c r="E1101" s="85">
        <v>-457147.16353000002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5IF-NWPL_ROCKY_M</v>
      </c>
    </row>
    <row r="1102" spans="1:8">
      <c r="A1102" s="80">
        <v>37561</v>
      </c>
      <c r="B1102" s="79" t="s">
        <v>79</v>
      </c>
      <c r="C1102" s="79" t="s">
        <v>99</v>
      </c>
      <c r="D1102" s="85">
        <v>146190.72339999999</v>
      </c>
      <c r="E1102" s="85">
        <v>-3654.7680850000002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5IF-PAN/TX/OK</v>
      </c>
    </row>
    <row r="1103" spans="1:8">
      <c r="A1103" s="80">
        <v>37561</v>
      </c>
      <c r="B1103" s="79" t="s">
        <v>79</v>
      </c>
      <c r="C1103" s="79" t="s">
        <v>68</v>
      </c>
      <c r="D1103" s="85">
        <v>-1181221.0451</v>
      </c>
      <c r="E1103" s="85">
        <v>11812.210451000001</v>
      </c>
      <c r="F1103" s="210">
        <f t="shared" si="51"/>
        <v>5</v>
      </c>
      <c r="G1103" s="79" t="str">
        <f t="shared" si="52"/>
        <v>D</v>
      </c>
      <c r="H1103" s="79" t="str">
        <f t="shared" si="53"/>
        <v>5NGI-MALIN</v>
      </c>
    </row>
    <row r="1104" spans="1:8">
      <c r="A1104" s="80">
        <v>37561</v>
      </c>
      <c r="B1104" s="79" t="s">
        <v>79</v>
      </c>
      <c r="C1104" s="79" t="s">
        <v>74</v>
      </c>
      <c r="D1104" s="85">
        <v>-74309.719299999997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5NGI-PGE/CG</v>
      </c>
    </row>
    <row r="1105" spans="1:8">
      <c r="A1105" s="80">
        <v>37561</v>
      </c>
      <c r="B1105" s="79" t="s">
        <v>79</v>
      </c>
      <c r="C1105" s="79" t="s">
        <v>46</v>
      </c>
      <c r="D1105" s="85">
        <v>1096430.4254999999</v>
      </c>
      <c r="E1105" s="85">
        <v>-109643.04255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5NGI-SOCAL</v>
      </c>
    </row>
    <row r="1106" spans="1:8">
      <c r="A1106" s="80">
        <v>37591</v>
      </c>
      <c r="B1106" s="79" t="s">
        <v>79</v>
      </c>
      <c r="C1106" s="79" t="s">
        <v>88</v>
      </c>
      <c r="D1106" s="85">
        <v>445987.77069999999</v>
      </c>
      <c r="E1106" s="85">
        <v>-4459.8777069999996</v>
      </c>
      <c r="F1106" s="210">
        <f t="shared" si="51"/>
        <v>5</v>
      </c>
      <c r="G1106" s="79" t="str">
        <f t="shared" si="52"/>
        <v>D</v>
      </c>
      <c r="H1106" s="79" t="str">
        <f t="shared" si="53"/>
        <v>5IF-CIG/RKYMTN</v>
      </c>
    </row>
    <row r="1107" spans="1:8">
      <c r="A1107" s="80">
        <v>37591</v>
      </c>
      <c r="B1107" s="79" t="s">
        <v>79</v>
      </c>
      <c r="C1107" s="79" t="s">
        <v>89</v>
      </c>
      <c r="D1107" s="85">
        <v>-150668.58859999999</v>
      </c>
      <c r="E1107" s="85">
        <v>15066.85886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5IF-ELPO/PERMIAN</v>
      </c>
    </row>
    <row r="1108" spans="1:8">
      <c r="A1108" s="80">
        <v>37591</v>
      </c>
      <c r="B1108" s="79" t="s">
        <v>79</v>
      </c>
      <c r="C1108" s="79" t="s">
        <v>72</v>
      </c>
      <c r="D1108" s="85">
        <v>-602674.35439999995</v>
      </c>
      <c r="E1108" s="85">
        <v>60267.435440000001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37591</v>
      </c>
      <c r="B1109" s="79" t="s">
        <v>79</v>
      </c>
      <c r="C1109" s="79" t="s">
        <v>96</v>
      </c>
      <c r="D1109" s="85">
        <v>301337.17719999998</v>
      </c>
      <c r="E1109" s="85">
        <v>-7533.4294300000001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37591</v>
      </c>
      <c r="B1110" s="79" t="s">
        <v>79</v>
      </c>
      <c r="C1110" s="79" t="s">
        <v>92</v>
      </c>
      <c r="D1110" s="85">
        <v>-226002.8829</v>
      </c>
      <c r="E1110" s="85">
        <v>22600.28829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37591</v>
      </c>
      <c r="B1111" s="79" t="s">
        <v>79</v>
      </c>
      <c r="C1111" s="79" t="s">
        <v>67</v>
      </c>
      <c r="D1111" s="85">
        <v>4711497.1666999999</v>
      </c>
      <c r="E1111" s="85">
        <v>-471149.71666999999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37591</v>
      </c>
      <c r="B1112" s="79" t="s">
        <v>79</v>
      </c>
      <c r="C1112" s="79" t="s">
        <v>99</v>
      </c>
      <c r="D1112" s="85">
        <v>150668.58859999999</v>
      </c>
      <c r="E1112" s="85">
        <v>-3766.7147150000001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37591</v>
      </c>
      <c r="B1113" s="79" t="s">
        <v>79</v>
      </c>
      <c r="C1113" s="79" t="s">
        <v>68</v>
      </c>
      <c r="D1113" s="85">
        <v>-1221861.9861999999</v>
      </c>
      <c r="E1113" s="85">
        <v>12218.619862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37591</v>
      </c>
      <c r="B1114" s="79" t="s">
        <v>79</v>
      </c>
      <c r="C1114" s="79" t="s">
        <v>74</v>
      </c>
      <c r="D1114" s="85">
        <v>-81349.373000000007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37591</v>
      </c>
      <c r="B1115" s="79" t="s">
        <v>79</v>
      </c>
      <c r="C1115" s="79" t="s">
        <v>46</v>
      </c>
      <c r="D1115" s="85">
        <v>1130014.4145</v>
      </c>
      <c r="E1115" s="85">
        <v>-113001.44145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37622</v>
      </c>
      <c r="B1116" s="79" t="s">
        <v>79</v>
      </c>
      <c r="C1116" s="79" t="s">
        <v>88</v>
      </c>
      <c r="D1116" s="85">
        <v>441374.82770000002</v>
      </c>
      <c r="E1116" s="85">
        <v>-4413.7482769999997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37622</v>
      </c>
      <c r="B1117" s="79" t="s">
        <v>79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37622</v>
      </c>
      <c r="B1118" s="79" t="s">
        <v>79</v>
      </c>
      <c r="C1118" s="79" t="s">
        <v>96</v>
      </c>
      <c r="D1118" s="85">
        <v>329556.35609999998</v>
      </c>
      <c r="E1118" s="85">
        <v>-8238.9089024999994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37622</v>
      </c>
      <c r="B1119" s="79" t="s">
        <v>79</v>
      </c>
      <c r="C1119" s="79" t="s">
        <v>92</v>
      </c>
      <c r="D1119" s="85">
        <v>-225358.39050000001</v>
      </c>
      <c r="E1119" s="85">
        <v>22535.839049999999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37622</v>
      </c>
      <c r="B1120" s="79" t="s">
        <v>79</v>
      </c>
      <c r="C1120" s="79" t="s">
        <v>67</v>
      </c>
      <c r="D1120" s="85">
        <v>2412767.3798000002</v>
      </c>
      <c r="E1120" s="85">
        <v>-241276.73798000001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37622</v>
      </c>
      <c r="B1121" s="79" t="s">
        <v>79</v>
      </c>
      <c r="C1121" s="79" t="s">
        <v>99</v>
      </c>
      <c r="D1121" s="85">
        <v>150238.927</v>
      </c>
      <c r="E1121" s="85">
        <v>-3755.9731750000001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37622</v>
      </c>
      <c r="B1122" s="79" t="s">
        <v>79</v>
      </c>
      <c r="C1122" s="79" t="s">
        <v>68</v>
      </c>
      <c r="D1122" s="85">
        <v>2.0000000000000001E-4</v>
      </c>
      <c r="E1122" s="85">
        <v>-1.9999999999999999E-6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37622</v>
      </c>
      <c r="B1123" s="79" t="s">
        <v>79</v>
      </c>
      <c r="C1123" s="79" t="s">
        <v>74</v>
      </c>
      <c r="D1123" s="85">
        <v>-566216.59109999996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37622</v>
      </c>
      <c r="B1124" s="79" t="s">
        <v>79</v>
      </c>
      <c r="C1124" s="79" t="s">
        <v>46</v>
      </c>
      <c r="D1124" s="85">
        <v>-264129.72659999999</v>
      </c>
      <c r="E1124" s="85">
        <v>26412.972659999999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37653</v>
      </c>
      <c r="B1125" s="79" t="s">
        <v>79</v>
      </c>
      <c r="C1125" s="79" t="s">
        <v>88</v>
      </c>
      <c r="D1125" s="85">
        <v>463477.41489999997</v>
      </c>
      <c r="E1125" s="85">
        <v>-4634.7741489999999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5IF-CIG/RKYMTN</v>
      </c>
    </row>
    <row r="1126" spans="1:8">
      <c r="A1126" s="80">
        <v>37653</v>
      </c>
      <c r="B1126" s="79" t="s">
        <v>79</v>
      </c>
      <c r="C1126" s="79" t="s">
        <v>72</v>
      </c>
      <c r="D1126" s="85">
        <v>0</v>
      </c>
      <c r="E1126" s="85">
        <v>0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5IF-ELPO/SJ</v>
      </c>
    </row>
    <row r="1127" spans="1:8">
      <c r="A1127" s="80">
        <v>37653</v>
      </c>
      <c r="B1127" s="79" t="s">
        <v>79</v>
      </c>
      <c r="C1127" s="79" t="s">
        <v>96</v>
      </c>
      <c r="D1127" s="85">
        <v>241586.74969999999</v>
      </c>
      <c r="E1127" s="85">
        <v>-6039.6687425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5IF-NGPL/MIDCON</v>
      </c>
    </row>
    <row r="1128" spans="1:8">
      <c r="A1128" s="80">
        <v>37653</v>
      </c>
      <c r="B1128" s="79" t="s">
        <v>79</v>
      </c>
      <c r="C1128" s="79" t="s">
        <v>92</v>
      </c>
      <c r="D1128" s="85">
        <v>-202932.86979999999</v>
      </c>
      <c r="E1128" s="85">
        <v>20293.286980000001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5IF-NTHWST/CANBR</v>
      </c>
    </row>
    <row r="1129" spans="1:8">
      <c r="A1129" s="80">
        <v>37653</v>
      </c>
      <c r="B1129" s="79" t="s">
        <v>79</v>
      </c>
      <c r="C1129" s="79" t="s">
        <v>67</v>
      </c>
      <c r="D1129" s="85">
        <v>2168931.0506000002</v>
      </c>
      <c r="E1129" s="85">
        <v>-216893.10506</v>
      </c>
      <c r="F1129" s="210">
        <f t="shared" si="51"/>
        <v>5</v>
      </c>
      <c r="G1129" s="79" t="str">
        <f t="shared" si="52"/>
        <v>D</v>
      </c>
      <c r="H1129" s="79" t="str">
        <f t="shared" si="53"/>
        <v>5IF-NWPL_ROCKY_M</v>
      </c>
    </row>
    <row r="1130" spans="1:8">
      <c r="A1130" s="80">
        <v>37653</v>
      </c>
      <c r="B1130" s="79" t="s">
        <v>79</v>
      </c>
      <c r="C1130" s="79" t="s">
        <v>99</v>
      </c>
      <c r="D1130" s="85">
        <v>135288.57990000001</v>
      </c>
      <c r="E1130" s="85">
        <v>-3382.2144975000001</v>
      </c>
      <c r="F1130" s="210">
        <f t="shared" si="51"/>
        <v>5</v>
      </c>
      <c r="G1130" s="79" t="str">
        <f t="shared" si="52"/>
        <v>D</v>
      </c>
      <c r="H1130" s="79" t="str">
        <f t="shared" si="53"/>
        <v>5IF-PAN/TX/OK</v>
      </c>
    </row>
    <row r="1131" spans="1:8">
      <c r="A1131" s="80">
        <v>37653</v>
      </c>
      <c r="B1131" s="79" t="s">
        <v>79</v>
      </c>
      <c r="C1131" s="79" t="s">
        <v>68</v>
      </c>
      <c r="D1131" s="85">
        <v>-2.0000000000000001E-4</v>
      </c>
      <c r="E1131" s="85">
        <v>1.9999999999999999E-6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5NGI-MALIN</v>
      </c>
    </row>
    <row r="1132" spans="1:8">
      <c r="A1132" s="80">
        <v>37653</v>
      </c>
      <c r="B1132" s="79" t="s">
        <v>79</v>
      </c>
      <c r="C1132" s="79" t="s">
        <v>74</v>
      </c>
      <c r="D1132" s="85">
        <v>-520475.46039999998</v>
      </c>
      <c r="E1132" s="85">
        <v>0</v>
      </c>
      <c r="F1132" s="210">
        <f t="shared" si="51"/>
        <v>5</v>
      </c>
      <c r="G1132" s="79" t="str">
        <f t="shared" si="52"/>
        <v>D</v>
      </c>
      <c r="H1132" s="79" t="str">
        <f t="shared" si="53"/>
        <v>5NGI-PGE/CG</v>
      </c>
    </row>
    <row r="1133" spans="1:8">
      <c r="A1133" s="80">
        <v>37653</v>
      </c>
      <c r="B1133" s="79" t="s">
        <v>79</v>
      </c>
      <c r="C1133" s="79" t="s">
        <v>46</v>
      </c>
      <c r="D1133" s="85">
        <v>-241586.74969999999</v>
      </c>
      <c r="E1133" s="85">
        <v>24158.67497</v>
      </c>
      <c r="F1133" s="210">
        <f t="shared" si="51"/>
        <v>5</v>
      </c>
      <c r="G1133" s="79" t="str">
        <f t="shared" si="52"/>
        <v>D</v>
      </c>
      <c r="H1133" s="79" t="str">
        <f t="shared" si="53"/>
        <v>5NGI-SOCAL</v>
      </c>
    </row>
    <row r="1134" spans="1:8">
      <c r="A1134" s="80">
        <v>37681</v>
      </c>
      <c r="B1134" s="79" t="s">
        <v>79</v>
      </c>
      <c r="C1134" s="79" t="s">
        <v>88</v>
      </c>
      <c r="D1134" s="85">
        <v>444821.24200000003</v>
      </c>
      <c r="E1134" s="85">
        <v>-4448.2124199999998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5IF-CIG/RKYMTN</v>
      </c>
    </row>
    <row r="1135" spans="1:8">
      <c r="A1135" s="80">
        <v>37681</v>
      </c>
      <c r="B1135" s="79" t="s">
        <v>79</v>
      </c>
      <c r="C1135" s="79" t="s">
        <v>72</v>
      </c>
      <c r="D1135" s="85">
        <v>0</v>
      </c>
      <c r="E1135" s="85">
        <v>0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5IF-ELPO/SJ</v>
      </c>
    </row>
    <row r="1136" spans="1:8">
      <c r="A1136" s="80">
        <v>37681</v>
      </c>
      <c r="B1136" s="79" t="s">
        <v>79</v>
      </c>
      <c r="C1136" s="79" t="s">
        <v>96</v>
      </c>
      <c r="D1136" s="85">
        <v>308356.25439999998</v>
      </c>
      <c r="E1136" s="85">
        <v>-7708.9063599999999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5IF-NGPL/MIDCON</v>
      </c>
    </row>
    <row r="1137" spans="1:8">
      <c r="A1137" s="80">
        <v>37681</v>
      </c>
      <c r="B1137" s="79" t="s">
        <v>79</v>
      </c>
      <c r="C1137" s="79" t="s">
        <v>92</v>
      </c>
      <c r="D1137" s="85">
        <v>-224040.09109999999</v>
      </c>
      <c r="E1137" s="85">
        <v>22404.009109999999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5IF-NTHWST/CANBR</v>
      </c>
    </row>
    <row r="1138" spans="1:8">
      <c r="A1138" s="80">
        <v>37681</v>
      </c>
      <c r="B1138" s="79" t="s">
        <v>79</v>
      </c>
      <c r="C1138" s="79" t="s">
        <v>67</v>
      </c>
      <c r="D1138" s="85">
        <v>2398653.1951000001</v>
      </c>
      <c r="E1138" s="85">
        <v>-239865.31951</v>
      </c>
      <c r="F1138" s="210">
        <f t="shared" si="51"/>
        <v>5</v>
      </c>
      <c r="G1138" s="79" t="str">
        <f t="shared" si="52"/>
        <v>D</v>
      </c>
      <c r="H1138" s="79" t="str">
        <f t="shared" si="53"/>
        <v>5IF-NWPL_ROCKY_M</v>
      </c>
    </row>
    <row r="1139" spans="1:8">
      <c r="A1139" s="80">
        <v>37681</v>
      </c>
      <c r="B1139" s="79" t="s">
        <v>79</v>
      </c>
      <c r="C1139" s="79" t="s">
        <v>99</v>
      </c>
      <c r="D1139" s="85">
        <v>149360.0607</v>
      </c>
      <c r="E1139" s="85">
        <v>-3734.0015174999999</v>
      </c>
      <c r="F1139" s="210">
        <f t="shared" si="51"/>
        <v>5</v>
      </c>
      <c r="G1139" s="79" t="str">
        <f t="shared" si="52"/>
        <v>D</v>
      </c>
      <c r="H1139" s="79" t="str">
        <f t="shared" si="53"/>
        <v>5IF-PAN/TX/OK</v>
      </c>
    </row>
    <row r="1140" spans="1:8">
      <c r="A1140" s="80">
        <v>37681</v>
      </c>
      <c r="B1140" s="79" t="s">
        <v>79</v>
      </c>
      <c r="C1140" s="79" t="s">
        <v>68</v>
      </c>
      <c r="D1140" s="85">
        <v>-1E-4</v>
      </c>
      <c r="E1140" s="85">
        <v>9.9999999999999995E-7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5NGI-MALIN</v>
      </c>
    </row>
    <row r="1141" spans="1:8">
      <c r="A1141" s="80">
        <v>37681</v>
      </c>
      <c r="B1141" s="79" t="s">
        <v>79</v>
      </c>
      <c r="C1141" s="79" t="s">
        <v>74</v>
      </c>
      <c r="D1141" s="85">
        <v>-457607.42660000001</v>
      </c>
      <c r="E1141" s="85">
        <v>0</v>
      </c>
      <c r="F1141" s="210">
        <f t="shared" si="51"/>
        <v>5</v>
      </c>
      <c r="G1141" s="79" t="str">
        <f t="shared" si="52"/>
        <v>D</v>
      </c>
      <c r="H1141" s="79" t="str">
        <f t="shared" si="53"/>
        <v>5NGI-PGE/CG</v>
      </c>
    </row>
    <row r="1142" spans="1:8">
      <c r="A1142" s="80">
        <v>37681</v>
      </c>
      <c r="B1142" s="79" t="s">
        <v>79</v>
      </c>
      <c r="C1142" s="79" t="s">
        <v>46</v>
      </c>
      <c r="D1142" s="85">
        <v>-262584.62290000002</v>
      </c>
      <c r="E1142" s="85">
        <v>26258.462289999999</v>
      </c>
      <c r="F1142" s="210">
        <f t="shared" si="51"/>
        <v>5</v>
      </c>
      <c r="G1142" s="79" t="str">
        <f t="shared" si="52"/>
        <v>D</v>
      </c>
      <c r="H1142" s="79" t="str">
        <f t="shared" si="53"/>
        <v>5NGI-SOCAL</v>
      </c>
    </row>
    <row r="1143" spans="1:8">
      <c r="A1143" s="80">
        <v>37712</v>
      </c>
      <c r="B1143" s="79" t="s">
        <v>79</v>
      </c>
      <c r="C1143" s="79" t="s">
        <v>88</v>
      </c>
      <c r="D1143" s="85">
        <v>258174.95319999999</v>
      </c>
      <c r="E1143" s="85">
        <v>-2581.7495319999998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6IF-CIG/RKYMTN</v>
      </c>
    </row>
    <row r="1144" spans="1:8">
      <c r="A1144" s="80">
        <v>37712</v>
      </c>
      <c r="B1144" s="79" t="s">
        <v>79</v>
      </c>
      <c r="C1144" s="79" t="s">
        <v>72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6IF-ELPO/SJ</v>
      </c>
    </row>
    <row r="1145" spans="1:8">
      <c r="A1145" s="80">
        <v>37712</v>
      </c>
      <c r="B1145" s="79" t="s">
        <v>79</v>
      </c>
      <c r="C1145" s="79" t="s">
        <v>96</v>
      </c>
      <c r="D1145" s="85">
        <v>278545.25599999999</v>
      </c>
      <c r="E1145" s="85">
        <v>-696.36314000000004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6IF-NGPL/MIDCON</v>
      </c>
    </row>
    <row r="1146" spans="1:8">
      <c r="A1146" s="80">
        <v>37712</v>
      </c>
      <c r="B1146" s="79" t="s">
        <v>79</v>
      </c>
      <c r="C1146" s="79" t="s">
        <v>67</v>
      </c>
      <c r="D1146" s="85">
        <v>1625782.2142</v>
      </c>
      <c r="E1146" s="85">
        <v>-162578.22141999999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6IF-NWPL_ROCKY_M</v>
      </c>
    </row>
    <row r="1147" spans="1:8">
      <c r="A1147" s="80">
        <v>37712</v>
      </c>
      <c r="B1147" s="79" t="s">
        <v>79</v>
      </c>
      <c r="C1147" s="79" t="s">
        <v>99</v>
      </c>
      <c r="D1147" s="85">
        <v>144075.1324</v>
      </c>
      <c r="E1147" s="85">
        <v>-360.18783100000002</v>
      </c>
      <c r="F1147" s="210">
        <f t="shared" si="51"/>
        <v>6</v>
      </c>
      <c r="G1147" s="79" t="str">
        <f t="shared" si="52"/>
        <v>D</v>
      </c>
      <c r="H1147" s="79" t="str">
        <f t="shared" si="53"/>
        <v>6IF-PAN/TX/OK</v>
      </c>
    </row>
    <row r="1148" spans="1:8">
      <c r="A1148" s="80">
        <v>37712</v>
      </c>
      <c r="B1148" s="79" t="s">
        <v>79</v>
      </c>
      <c r="C1148" s="79" t="s">
        <v>68</v>
      </c>
      <c r="D1148" s="85">
        <v>181880.44709999999</v>
      </c>
      <c r="E1148" s="85">
        <v>-1818.8044709999999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6NGI-MALIN</v>
      </c>
    </row>
    <row r="1149" spans="1:8">
      <c r="A1149" s="80">
        <v>37712</v>
      </c>
      <c r="B1149" s="79" t="s">
        <v>79</v>
      </c>
      <c r="C1149" s="79" t="s">
        <v>74</v>
      </c>
      <c r="D1149" s="85">
        <v>-185742.62119999999</v>
      </c>
      <c r="E1149" s="85">
        <v>0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6NGI-PGE/CG</v>
      </c>
    </row>
    <row r="1150" spans="1:8">
      <c r="A1150" s="80">
        <v>37712</v>
      </c>
      <c r="B1150" s="79" t="s">
        <v>79</v>
      </c>
      <c r="C1150" s="79" t="s">
        <v>46</v>
      </c>
      <c r="D1150" s="85">
        <v>-561893.01639999996</v>
      </c>
      <c r="E1150" s="85">
        <v>56189.301639999998</v>
      </c>
      <c r="F1150" s="210">
        <f t="shared" si="51"/>
        <v>6</v>
      </c>
      <c r="G1150" s="79" t="str">
        <f t="shared" si="52"/>
        <v>D</v>
      </c>
      <c r="H1150" s="79" t="str">
        <f t="shared" si="53"/>
        <v>6NGI-SOCAL</v>
      </c>
    </row>
    <row r="1151" spans="1:8">
      <c r="A1151" s="80">
        <v>37742</v>
      </c>
      <c r="B1151" s="79" t="s">
        <v>79</v>
      </c>
      <c r="C1151" s="79" t="s">
        <v>88</v>
      </c>
      <c r="D1151" s="85">
        <v>251822.8302</v>
      </c>
      <c r="E1151" s="85">
        <v>-2518.228302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6IF-CIG/RKYMTN</v>
      </c>
    </row>
    <row r="1152" spans="1:8">
      <c r="A1152" s="80">
        <v>37742</v>
      </c>
      <c r="B1152" s="79" t="s">
        <v>79</v>
      </c>
      <c r="C1152" s="79" t="s">
        <v>72</v>
      </c>
      <c r="D1152" s="85">
        <v>0</v>
      </c>
      <c r="E1152" s="85">
        <v>0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6IF-ELPO/SJ</v>
      </c>
    </row>
    <row r="1153" spans="1:8">
      <c r="A1153" s="80">
        <v>37742</v>
      </c>
      <c r="B1153" s="79" t="s">
        <v>79</v>
      </c>
      <c r="C1153" s="79" t="s">
        <v>96</v>
      </c>
      <c r="D1153" s="85">
        <v>306373.60869999998</v>
      </c>
      <c r="E1153" s="85">
        <v>-765.93402175000006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6IF-NGPL/MIDCON</v>
      </c>
    </row>
    <row r="1154" spans="1:8">
      <c r="A1154" s="80">
        <v>37742</v>
      </c>
      <c r="B1154" s="79" t="s">
        <v>79</v>
      </c>
      <c r="C1154" s="79" t="s">
        <v>67</v>
      </c>
      <c r="D1154" s="85">
        <v>1775424.5307</v>
      </c>
      <c r="E1154" s="85">
        <v>-177542.45306999999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6IF-NWPL_ROCKY_M</v>
      </c>
    </row>
    <row r="1155" spans="1:8">
      <c r="A1155" s="80">
        <v>37742</v>
      </c>
      <c r="B1155" s="79" t="s">
        <v>79</v>
      </c>
      <c r="C1155" s="79" t="s">
        <v>99</v>
      </c>
      <c r="D1155" s="85">
        <v>148399.71669999999</v>
      </c>
      <c r="E1155" s="85">
        <v>-370.99929175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6IF-PAN/TX/OK</v>
      </c>
    </row>
    <row r="1156" spans="1:8">
      <c r="A1156" s="80">
        <v>37742</v>
      </c>
      <c r="B1156" s="79" t="s">
        <v>79</v>
      </c>
      <c r="C1156" s="79" t="s">
        <v>68</v>
      </c>
      <c r="D1156" s="85">
        <v>181227.649</v>
      </c>
      <c r="E1156" s="85">
        <v>-1812.27649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6NGI-MALIN</v>
      </c>
    </row>
    <row r="1157" spans="1:8">
      <c r="A1157" s="80">
        <v>37742</v>
      </c>
      <c r="B1157" s="79" t="s">
        <v>79</v>
      </c>
      <c r="C1157" s="79" t="s">
        <v>74</v>
      </c>
      <c r="D1157" s="85">
        <v>-141985.9767</v>
      </c>
      <c r="E1157" s="85">
        <v>0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6NGI-PGE/CG</v>
      </c>
    </row>
    <row r="1158" spans="1:8">
      <c r="A1158" s="80">
        <v>37742</v>
      </c>
      <c r="B1158" s="79" t="s">
        <v>79</v>
      </c>
      <c r="C1158" s="79" t="s">
        <v>46</v>
      </c>
      <c r="D1158" s="85">
        <v>-483495.85119999998</v>
      </c>
      <c r="E1158" s="85">
        <v>48349.585120000003</v>
      </c>
      <c r="F1158" s="210">
        <f t="shared" si="54"/>
        <v>6</v>
      </c>
      <c r="G1158" s="79" t="str">
        <f t="shared" si="55"/>
        <v>D</v>
      </c>
      <c r="H1158" s="79" t="str">
        <f t="shared" si="56"/>
        <v>6NGI-SOCAL</v>
      </c>
    </row>
    <row r="1159" spans="1:8">
      <c r="A1159" s="80">
        <v>37773</v>
      </c>
      <c r="B1159" s="79" t="s">
        <v>79</v>
      </c>
      <c r="C1159" s="79" t="s">
        <v>88</v>
      </c>
      <c r="D1159" s="85">
        <v>253054.0428</v>
      </c>
      <c r="E1159" s="85">
        <v>-2530.5404279999998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37773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37773</v>
      </c>
      <c r="B1161" s="79" t="s">
        <v>79</v>
      </c>
      <c r="C1161" s="79" t="s">
        <v>96</v>
      </c>
      <c r="D1161" s="85">
        <v>276701.52769999998</v>
      </c>
      <c r="E1161" s="85">
        <v>-691.75381924999999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37773</v>
      </c>
      <c r="B1162" s="79" t="s">
        <v>79</v>
      </c>
      <c r="C1162" s="79" t="s">
        <v>67</v>
      </c>
      <c r="D1162" s="85">
        <v>1721818.1926</v>
      </c>
      <c r="E1162" s="85">
        <v>-172181.81925999999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37773</v>
      </c>
      <c r="B1163" s="79" t="s">
        <v>79</v>
      </c>
      <c r="C1163" s="79" t="s">
        <v>99</v>
      </c>
      <c r="D1163" s="85">
        <v>143121.4798</v>
      </c>
      <c r="E1163" s="85">
        <v>-357.80369949999999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37773</v>
      </c>
      <c r="B1164" s="79" t="s">
        <v>79</v>
      </c>
      <c r="C1164" s="79" t="s">
        <v>68</v>
      </c>
      <c r="D1164" s="85">
        <v>154075.04370000001</v>
      </c>
      <c r="E1164" s="85">
        <v>-1540.7504369999999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37773</v>
      </c>
      <c r="B1165" s="79" t="s">
        <v>79</v>
      </c>
      <c r="C1165" s="79" t="s">
        <v>74</v>
      </c>
      <c r="D1165" s="85">
        <v>-108897.3174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37773</v>
      </c>
      <c r="B1166" s="79" t="s">
        <v>79</v>
      </c>
      <c r="C1166" s="79" t="s">
        <v>46</v>
      </c>
      <c r="D1166" s="85">
        <v>-520008.04350000003</v>
      </c>
      <c r="E1166" s="85">
        <v>52000.804349999999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37803</v>
      </c>
      <c r="B1167" s="79" t="s">
        <v>79</v>
      </c>
      <c r="C1167" s="79" t="s">
        <v>88</v>
      </c>
      <c r="D1167" s="85">
        <v>256196.04389999999</v>
      </c>
      <c r="E1167" s="85">
        <v>-2561.960439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37803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37803</v>
      </c>
      <c r="B1169" s="79" t="s">
        <v>79</v>
      </c>
      <c r="C1169" s="79" t="s">
        <v>96</v>
      </c>
      <c r="D1169" s="85">
        <v>294775.50069999998</v>
      </c>
      <c r="E1169" s="85">
        <v>-736.93875175000005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37803</v>
      </c>
      <c r="B1170" s="79" t="s">
        <v>79</v>
      </c>
      <c r="C1170" s="79" t="s">
        <v>67</v>
      </c>
      <c r="D1170" s="85">
        <v>1763317.5673</v>
      </c>
      <c r="E1170" s="85">
        <v>-176331.75672999999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37803</v>
      </c>
      <c r="B1171" s="79" t="s">
        <v>79</v>
      </c>
      <c r="C1171" s="79" t="s">
        <v>99</v>
      </c>
      <c r="D1171" s="85">
        <v>147387.75030000001</v>
      </c>
      <c r="E1171" s="85">
        <v>-368.46937574999998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37803</v>
      </c>
      <c r="B1172" s="79" t="s">
        <v>79</v>
      </c>
      <c r="C1172" s="79" t="s">
        <v>68</v>
      </c>
      <c r="D1172" s="85">
        <v>88321.396099999998</v>
      </c>
      <c r="E1172" s="85">
        <v>-883.21396100000004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37803</v>
      </c>
      <c r="B1173" s="79" t="s">
        <v>79</v>
      </c>
      <c r="C1173" s="79" t="s">
        <v>74</v>
      </c>
      <c r="D1173" s="85">
        <v>-41365.560700000002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37803</v>
      </c>
      <c r="B1174" s="79" t="s">
        <v>79</v>
      </c>
      <c r="C1174" s="79" t="s">
        <v>46</v>
      </c>
      <c r="D1174" s="85">
        <v>-532497.67859999998</v>
      </c>
      <c r="E1174" s="85">
        <v>53249.76786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37834</v>
      </c>
      <c r="B1175" s="79" t="s">
        <v>79</v>
      </c>
      <c r="C1175" s="79" t="s">
        <v>88</v>
      </c>
      <c r="D1175" s="85">
        <v>244421.7787</v>
      </c>
      <c r="E1175" s="85">
        <v>-2444.217787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37834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37834</v>
      </c>
      <c r="B1177" s="79" t="s">
        <v>79</v>
      </c>
      <c r="C1177" s="79" t="s">
        <v>96</v>
      </c>
      <c r="D1177" s="85">
        <v>303179.9473</v>
      </c>
      <c r="E1177" s="85">
        <v>-757.94986825000001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37834</v>
      </c>
      <c r="B1178" s="79" t="s">
        <v>79</v>
      </c>
      <c r="C1178" s="79" t="s">
        <v>67</v>
      </c>
      <c r="D1178" s="85">
        <v>1779268.3666999999</v>
      </c>
      <c r="E1178" s="85">
        <v>-177926.83666999999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37834</v>
      </c>
      <c r="B1179" s="79" t="s">
        <v>79</v>
      </c>
      <c r="C1179" s="79" t="s">
        <v>99</v>
      </c>
      <c r="D1179" s="85">
        <v>146852.78700000001</v>
      </c>
      <c r="E1179" s="85">
        <v>-367.13196749999997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37834</v>
      </c>
      <c r="B1180" s="79" t="s">
        <v>79</v>
      </c>
      <c r="C1180" s="79" t="s">
        <v>68</v>
      </c>
      <c r="D1180" s="85">
        <v>86332.384900000005</v>
      </c>
      <c r="E1180" s="85">
        <v>-863.323849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37834</v>
      </c>
      <c r="B1181" s="79" t="s">
        <v>79</v>
      </c>
      <c r="C1181" s="79" t="s">
        <v>74</v>
      </c>
      <c r="D1181" s="85">
        <v>-13220.5407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37834</v>
      </c>
      <c r="B1182" s="79" t="s">
        <v>79</v>
      </c>
      <c r="C1182" s="79" t="s">
        <v>46</v>
      </c>
      <c r="D1182" s="85">
        <v>-530564.90780000004</v>
      </c>
      <c r="E1182" s="85">
        <v>53056.49078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37865</v>
      </c>
      <c r="B1183" s="79" t="s">
        <v>79</v>
      </c>
      <c r="C1183" s="79" t="s">
        <v>88</v>
      </c>
      <c r="D1183" s="85">
        <v>245746.03030000001</v>
      </c>
      <c r="E1183" s="85">
        <v>-2457.4603029999998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37865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37865</v>
      </c>
      <c r="B1185" s="79" t="s">
        <v>79</v>
      </c>
      <c r="C1185" s="79" t="s">
        <v>96</v>
      </c>
      <c r="D1185" s="85">
        <v>273730.75199999998</v>
      </c>
      <c r="E1185" s="85">
        <v>-684.32687999999996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37865</v>
      </c>
      <c r="B1186" s="79" t="s">
        <v>79</v>
      </c>
      <c r="C1186" s="79" t="s">
        <v>67</v>
      </c>
      <c r="D1186" s="85">
        <v>1724881.2975999999</v>
      </c>
      <c r="E1186" s="85">
        <v>-172488.12976000001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37865</v>
      </c>
      <c r="B1187" s="79" t="s">
        <v>79</v>
      </c>
      <c r="C1187" s="79" t="s">
        <v>99</v>
      </c>
      <c r="D1187" s="85">
        <v>141584.87169999999</v>
      </c>
      <c r="E1187" s="85">
        <v>-353.96217925000002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37865</v>
      </c>
      <c r="B1188" s="79" t="s">
        <v>79</v>
      </c>
      <c r="C1188" s="79" t="s">
        <v>68</v>
      </c>
      <c r="D1188" s="85">
        <v>85252.026899999997</v>
      </c>
      <c r="E1188" s="85">
        <v>-852.52026899999998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37865</v>
      </c>
      <c r="B1189" s="79" t="s">
        <v>79</v>
      </c>
      <c r="C1189" s="79" t="s">
        <v>74</v>
      </c>
      <c r="D1189" s="85">
        <v>-9923.2115000000013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37865</v>
      </c>
      <c r="B1190" s="79" t="s">
        <v>79</v>
      </c>
      <c r="C1190" s="79" t="s">
        <v>46</v>
      </c>
      <c r="D1190" s="85">
        <v>-462510.58110000001</v>
      </c>
      <c r="E1190" s="85">
        <v>46251.058109999998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37895</v>
      </c>
      <c r="B1191" s="79" t="s">
        <v>79</v>
      </c>
      <c r="C1191" s="79" t="s">
        <v>88</v>
      </c>
      <c r="D1191" s="85">
        <v>239367.55439999999</v>
      </c>
      <c r="E1191" s="85">
        <v>-2393.6755440000002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37895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37895</v>
      </c>
      <c r="B1193" s="79" t="s">
        <v>79</v>
      </c>
      <c r="C1193" s="79" t="s">
        <v>96</v>
      </c>
      <c r="D1193" s="85">
        <v>300931.571</v>
      </c>
      <c r="E1193" s="85">
        <v>-752.32892749999996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37895</v>
      </c>
      <c r="B1194" s="79" t="s">
        <v>79</v>
      </c>
      <c r="C1194" s="79" t="s">
        <v>67</v>
      </c>
      <c r="D1194" s="85">
        <v>1766073.3491</v>
      </c>
      <c r="E1194" s="85">
        <v>-176607.33491000001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37895</v>
      </c>
      <c r="B1195" s="79" t="s">
        <v>79</v>
      </c>
      <c r="C1195" s="79" t="s">
        <v>99</v>
      </c>
      <c r="D1195" s="85">
        <v>145763.7297</v>
      </c>
      <c r="E1195" s="85">
        <v>-364.40932425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37895</v>
      </c>
      <c r="B1196" s="79" t="s">
        <v>79</v>
      </c>
      <c r="C1196" s="79" t="s">
        <v>68</v>
      </c>
      <c r="D1196" s="85">
        <v>91343.076300000001</v>
      </c>
      <c r="E1196" s="85">
        <v>-913.43076299999996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37895</v>
      </c>
      <c r="B1197" s="79" t="s">
        <v>79</v>
      </c>
      <c r="C1197" s="79" t="s">
        <v>74</v>
      </c>
      <c r="D1197" s="85">
        <v>-19249.275900000001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37895</v>
      </c>
      <c r="B1198" s="79" t="s">
        <v>79</v>
      </c>
      <c r="C1198" s="79" t="s">
        <v>46</v>
      </c>
      <c r="D1198" s="85">
        <v>-474907.63549999997</v>
      </c>
      <c r="E1198" s="85">
        <v>47490.763550000003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37926</v>
      </c>
      <c r="B1199" s="79" t="s">
        <v>79</v>
      </c>
      <c r="C1199" s="79" t="s">
        <v>88</v>
      </c>
      <c r="D1199" s="85">
        <v>249901.91099999999</v>
      </c>
      <c r="E1199" s="85">
        <v>-2499.0191100000002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37926</v>
      </c>
      <c r="B1200" s="79" t="s">
        <v>79</v>
      </c>
      <c r="C1200" s="79" t="s">
        <v>72</v>
      </c>
      <c r="D1200" s="85">
        <v>-140512.21489999999</v>
      </c>
      <c r="E1200" s="85">
        <v>14051.22149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37926</v>
      </c>
      <c r="B1201" s="79" t="s">
        <v>79</v>
      </c>
      <c r="C1201" s="79" t="s">
        <v>96</v>
      </c>
      <c r="D1201" s="85">
        <v>271656.94890000002</v>
      </c>
      <c r="E1201" s="85">
        <v>-1358.2847445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37926</v>
      </c>
      <c r="B1202" s="79" t="s">
        <v>79</v>
      </c>
      <c r="C1202" s="79" t="s">
        <v>92</v>
      </c>
      <c r="D1202" s="85">
        <v>0</v>
      </c>
      <c r="E1202" s="85">
        <v>0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6IF-NTHWST/CANBR</v>
      </c>
    </row>
    <row r="1203" spans="1:8">
      <c r="A1203" s="80">
        <v>37926</v>
      </c>
      <c r="B1203" s="79" t="s">
        <v>79</v>
      </c>
      <c r="C1203" s="79" t="s">
        <v>67</v>
      </c>
      <c r="D1203" s="85">
        <v>1210653.2439999999</v>
      </c>
      <c r="E1203" s="85">
        <v>-121065.3244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6IF-NWPL_ROCKY_M</v>
      </c>
    </row>
    <row r="1204" spans="1:8">
      <c r="A1204" s="80">
        <v>37926</v>
      </c>
      <c r="B1204" s="79" t="s">
        <v>79</v>
      </c>
      <c r="C1204" s="79" t="s">
        <v>99</v>
      </c>
      <c r="D1204" s="85">
        <v>140512.21489999999</v>
      </c>
      <c r="E1204" s="85">
        <v>-702.56107450000002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6IF-PAN/TX/OK</v>
      </c>
    </row>
    <row r="1205" spans="1:8">
      <c r="A1205" s="80">
        <v>37926</v>
      </c>
      <c r="B1205" s="79" t="s">
        <v>79</v>
      </c>
      <c r="C1205" s="79" t="s">
        <v>68</v>
      </c>
      <c r="D1205" s="85">
        <v>-630576.66689999995</v>
      </c>
      <c r="E1205" s="85">
        <v>6305.7666689999996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6NGI-MALIN</v>
      </c>
    </row>
    <row r="1206" spans="1:8">
      <c r="A1206" s="80">
        <v>37926</v>
      </c>
      <c r="B1206" s="79" t="s">
        <v>79</v>
      </c>
      <c r="C1206" s="79" t="s">
        <v>74</v>
      </c>
      <c r="D1206" s="85">
        <v>-40713.882599999997</v>
      </c>
      <c r="E1206" s="85">
        <v>0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6NGI-PGE/CG</v>
      </c>
    </row>
    <row r="1207" spans="1:8">
      <c r="A1207" s="80">
        <v>37926</v>
      </c>
      <c r="B1207" s="79" t="s">
        <v>79</v>
      </c>
      <c r="C1207" s="79" t="s">
        <v>46</v>
      </c>
      <c r="D1207" s="85">
        <v>-37469.924200000001</v>
      </c>
      <c r="E1207" s="85">
        <v>3746.99242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6NGI-SOCAL</v>
      </c>
    </row>
    <row r="1208" spans="1:8">
      <c r="A1208" s="80">
        <v>37956</v>
      </c>
      <c r="B1208" s="79" t="s">
        <v>79</v>
      </c>
      <c r="C1208" s="79" t="s">
        <v>88</v>
      </c>
      <c r="D1208" s="85">
        <v>-43773.908000000003</v>
      </c>
      <c r="E1208" s="85">
        <v>437.73908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6IF-CIG/RKYMTN</v>
      </c>
    </row>
    <row r="1209" spans="1:8">
      <c r="A1209" s="80">
        <v>37956</v>
      </c>
      <c r="B1209" s="79" t="s">
        <v>79</v>
      </c>
      <c r="C1209" s="79" t="s">
        <v>72</v>
      </c>
      <c r="D1209" s="85">
        <v>-144634.6427</v>
      </c>
      <c r="E1209" s="85">
        <v>14463.46427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6IF-ELPO/SJ</v>
      </c>
    </row>
    <row r="1210" spans="1:8">
      <c r="A1210" s="80">
        <v>37956</v>
      </c>
      <c r="B1210" s="79" t="s">
        <v>79</v>
      </c>
      <c r="C1210" s="79" t="s">
        <v>96</v>
      </c>
      <c r="D1210" s="85">
        <v>578538.57090000005</v>
      </c>
      <c r="E1210" s="85">
        <v>-2892.6928545000001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6IF-NGPL/MIDCON</v>
      </c>
    </row>
    <row r="1211" spans="1:8">
      <c r="A1211" s="80">
        <v>37956</v>
      </c>
      <c r="B1211" s="79" t="s">
        <v>79</v>
      </c>
      <c r="C1211" s="79" t="s">
        <v>92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6IF-NTHWST/CANBR</v>
      </c>
    </row>
    <row r="1212" spans="1:8">
      <c r="A1212" s="80">
        <v>37956</v>
      </c>
      <c r="B1212" s="79" t="s">
        <v>79</v>
      </c>
      <c r="C1212" s="79" t="s">
        <v>67</v>
      </c>
      <c r="D1212" s="85">
        <v>1246172.0819999999</v>
      </c>
      <c r="E1212" s="85">
        <v>-124617.20819999999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6IF-NWPL_ROCKY_M</v>
      </c>
    </row>
    <row r="1213" spans="1:8">
      <c r="A1213" s="80">
        <v>37956</v>
      </c>
      <c r="B1213" s="79" t="s">
        <v>79</v>
      </c>
      <c r="C1213" s="79" t="s">
        <v>99</v>
      </c>
      <c r="D1213" s="85">
        <v>144634.6427</v>
      </c>
      <c r="E1213" s="85">
        <v>-723.17321349999997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6IF-PAN/TX/OK</v>
      </c>
    </row>
    <row r="1214" spans="1:8">
      <c r="A1214" s="80">
        <v>37956</v>
      </c>
      <c r="B1214" s="79" t="s">
        <v>79</v>
      </c>
      <c r="C1214" s="79" t="s">
        <v>68</v>
      </c>
      <c r="D1214" s="85">
        <v>-656660.87360000005</v>
      </c>
      <c r="E1214" s="85">
        <v>6566.6087360000001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6NGI-MALIN</v>
      </c>
    </row>
    <row r="1215" spans="1:8">
      <c r="A1215" s="80">
        <v>37956</v>
      </c>
      <c r="B1215" s="79" t="s">
        <v>79</v>
      </c>
      <c r="C1215" s="79" t="s">
        <v>74</v>
      </c>
      <c r="D1215" s="85">
        <v>-52242.966</v>
      </c>
      <c r="E1215" s="85">
        <v>0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6NGI-PGE/CG</v>
      </c>
    </row>
    <row r="1216" spans="1:8">
      <c r="A1216" s="80">
        <v>37956</v>
      </c>
      <c r="B1216" s="79" t="s">
        <v>79</v>
      </c>
      <c r="C1216" s="79" t="s">
        <v>46</v>
      </c>
      <c r="D1216" s="85">
        <v>-37325.069199999998</v>
      </c>
      <c r="E1216" s="85">
        <v>3732.5069199999998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6NGI-SOCAL</v>
      </c>
    </row>
    <row r="1217" spans="1:8">
      <c r="A1217" s="80">
        <v>37987</v>
      </c>
      <c r="B1217" s="79" t="s">
        <v>79</v>
      </c>
      <c r="C1217" s="79" t="s">
        <v>88</v>
      </c>
      <c r="D1217" s="85">
        <v>-131228.1618</v>
      </c>
      <c r="E1217" s="85">
        <v>1312.281618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6IF-CIG/RKYMTN</v>
      </c>
    </row>
    <row r="1218" spans="1:8">
      <c r="A1218" s="80">
        <v>37987</v>
      </c>
      <c r="B1218" s="79" t="s">
        <v>79</v>
      </c>
      <c r="C1218" s="79" t="s">
        <v>89</v>
      </c>
      <c r="D1218" s="85">
        <v>-288088.79129999998</v>
      </c>
      <c r="E1218" s="85">
        <v>28808.879130000001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6IF-ELPO/PERMIAN</v>
      </c>
    </row>
    <row r="1219" spans="1:8">
      <c r="A1219" s="80">
        <v>37987</v>
      </c>
      <c r="B1219" s="79" t="s">
        <v>79</v>
      </c>
      <c r="C1219" s="79" t="s">
        <v>72</v>
      </c>
      <c r="D1219" s="85">
        <v>-432133.18699999998</v>
      </c>
      <c r="E1219" s="85">
        <v>43213.318700000003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6IF-ELPO/SJ</v>
      </c>
    </row>
    <row r="1220" spans="1:8">
      <c r="A1220" s="80">
        <v>37987</v>
      </c>
      <c r="B1220" s="79" t="s">
        <v>79</v>
      </c>
      <c r="C1220" s="79" t="s">
        <v>96</v>
      </c>
      <c r="D1220" s="85">
        <v>576177.58259999997</v>
      </c>
      <c r="E1220" s="85">
        <v>-2880.887913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6IF-NGPL/MIDCON</v>
      </c>
    </row>
    <row r="1221" spans="1:8">
      <c r="A1221" s="80">
        <v>37987</v>
      </c>
      <c r="B1221" s="79" t="s">
        <v>79</v>
      </c>
      <c r="C1221" s="79" t="s">
        <v>92</v>
      </c>
      <c r="D1221" s="85">
        <v>0</v>
      </c>
      <c r="E1221" s="85">
        <v>0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6IF-NTHWST/CANBR</v>
      </c>
    </row>
    <row r="1222" spans="1:8">
      <c r="A1222" s="80">
        <v>37987</v>
      </c>
      <c r="B1222" s="79" t="s">
        <v>79</v>
      </c>
      <c r="C1222" s="79" t="s">
        <v>67</v>
      </c>
      <c r="D1222" s="85">
        <v>796430.75630000001</v>
      </c>
      <c r="E1222" s="85">
        <v>-79643.075630000007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6IF-NWPL_ROCKY_M</v>
      </c>
    </row>
    <row r="1223" spans="1:8">
      <c r="A1223" s="80">
        <v>37987</v>
      </c>
      <c r="B1223" s="79" t="s">
        <v>79</v>
      </c>
      <c r="C1223" s="79" t="s">
        <v>99</v>
      </c>
      <c r="D1223" s="85">
        <v>144044.39569999999</v>
      </c>
      <c r="E1223" s="85">
        <v>-720.22197849999998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6IF-PAN/TX/OK</v>
      </c>
    </row>
    <row r="1224" spans="1:8">
      <c r="A1224" s="80">
        <v>37987</v>
      </c>
      <c r="B1224" s="79" t="s">
        <v>79</v>
      </c>
      <c r="C1224" s="79" t="s">
        <v>68</v>
      </c>
      <c r="D1224" s="85">
        <v>-568019.09400000004</v>
      </c>
      <c r="E1224" s="85">
        <v>5680.1909400000004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6NGI-MALIN</v>
      </c>
    </row>
    <row r="1225" spans="1:8">
      <c r="A1225" s="80">
        <v>37987</v>
      </c>
      <c r="B1225" s="79" t="s">
        <v>79</v>
      </c>
      <c r="C1225" s="79" t="s">
        <v>74</v>
      </c>
      <c r="D1225" s="85">
        <v>95713.318799999994</v>
      </c>
      <c r="E1225" s="85">
        <v>0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6NGI-PGE/CG</v>
      </c>
    </row>
    <row r="1226" spans="1:8">
      <c r="A1226" s="80">
        <v>37987</v>
      </c>
      <c r="B1226" s="79" t="s">
        <v>79</v>
      </c>
      <c r="C1226" s="79" t="s">
        <v>46</v>
      </c>
      <c r="D1226" s="85">
        <v>106871.6486</v>
      </c>
      <c r="E1226" s="85">
        <v>-10687.164860000001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6NGI-SOCAL</v>
      </c>
    </row>
    <row r="1227" spans="1:8">
      <c r="A1227" s="80">
        <v>38018</v>
      </c>
      <c r="B1227" s="79" t="s">
        <v>79</v>
      </c>
      <c r="C1227" s="79" t="s">
        <v>88</v>
      </c>
      <c r="D1227" s="85">
        <v>-124252.30809999999</v>
      </c>
      <c r="E1227" s="85">
        <v>1242.523081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6IF-CIG/RKYMTN</v>
      </c>
    </row>
    <row r="1228" spans="1:8">
      <c r="A1228" s="80">
        <v>38018</v>
      </c>
      <c r="B1228" s="79" t="s">
        <v>79</v>
      </c>
      <c r="C1228" s="79" t="s">
        <v>89</v>
      </c>
      <c r="D1228" s="85">
        <v>-268379.50670000003</v>
      </c>
      <c r="E1228" s="85">
        <v>26837.950669999998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6IF-ELPO/PERMIAN</v>
      </c>
    </row>
    <row r="1229" spans="1:8">
      <c r="A1229" s="80">
        <v>38018</v>
      </c>
      <c r="B1229" s="79" t="s">
        <v>79</v>
      </c>
      <c r="C1229" s="79" t="s">
        <v>72</v>
      </c>
      <c r="D1229" s="85">
        <v>-402569.26</v>
      </c>
      <c r="E1229" s="85">
        <v>40256.925999999999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6IF-ELPO/SJ</v>
      </c>
    </row>
    <row r="1230" spans="1:8">
      <c r="A1230" s="80">
        <v>38018</v>
      </c>
      <c r="B1230" s="79" t="s">
        <v>79</v>
      </c>
      <c r="C1230" s="79" t="s">
        <v>96</v>
      </c>
      <c r="D1230" s="85">
        <v>536759.01329999999</v>
      </c>
      <c r="E1230" s="85">
        <v>-2683.7950664999998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6IF-NGPL/MIDCON</v>
      </c>
    </row>
    <row r="1231" spans="1:8">
      <c r="A1231" s="80">
        <v>38018</v>
      </c>
      <c r="B1231" s="79" t="s">
        <v>79</v>
      </c>
      <c r="C1231" s="79" t="s">
        <v>92</v>
      </c>
      <c r="D1231" s="85">
        <v>0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6IF-NTHWST/CANBR</v>
      </c>
    </row>
    <row r="1232" spans="1:8">
      <c r="A1232" s="80">
        <v>38018</v>
      </c>
      <c r="B1232" s="79" t="s">
        <v>79</v>
      </c>
      <c r="C1232" s="79" t="s">
        <v>67</v>
      </c>
      <c r="D1232" s="85">
        <v>744332.05319999997</v>
      </c>
      <c r="E1232" s="85">
        <v>-74433.205319999994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6IF-NWPL_ROCKY_M</v>
      </c>
    </row>
    <row r="1233" spans="1:8">
      <c r="A1233" s="80">
        <v>38018</v>
      </c>
      <c r="B1233" s="79" t="s">
        <v>79</v>
      </c>
      <c r="C1233" s="79" t="s">
        <v>99</v>
      </c>
      <c r="D1233" s="85">
        <v>134189.75330000001</v>
      </c>
      <c r="E1233" s="85">
        <v>-670.94876650000003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6IF-PAN/TX/OK</v>
      </c>
    </row>
    <row r="1234" spans="1:8">
      <c r="A1234" s="80">
        <v>38018</v>
      </c>
      <c r="B1234" s="79" t="s">
        <v>79</v>
      </c>
      <c r="C1234" s="79" t="s">
        <v>68</v>
      </c>
      <c r="D1234" s="85">
        <v>-530718.62349999999</v>
      </c>
      <c r="E1234" s="85">
        <v>5307.1862350000001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6NGI-MALIN</v>
      </c>
    </row>
    <row r="1235" spans="1:8">
      <c r="A1235" s="80">
        <v>38018</v>
      </c>
      <c r="B1235" s="79" t="s">
        <v>79</v>
      </c>
      <c r="C1235" s="79" t="s">
        <v>74</v>
      </c>
      <c r="D1235" s="85">
        <v>89391.660999999993</v>
      </c>
      <c r="E1235" s="85">
        <v>0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6NGI-PGE/CG</v>
      </c>
    </row>
    <row r="1236" spans="1:8">
      <c r="A1236" s="80">
        <v>38018</v>
      </c>
      <c r="B1236" s="79" t="s">
        <v>79</v>
      </c>
      <c r="C1236" s="79" t="s">
        <v>46</v>
      </c>
      <c r="D1236" s="85">
        <v>97171.890199999994</v>
      </c>
      <c r="E1236" s="85">
        <v>-9717.1890199999998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6NGI-SOCAL</v>
      </c>
    </row>
    <row r="1237" spans="1:8">
      <c r="A1237" s="80">
        <v>38047</v>
      </c>
      <c r="B1237" s="79" t="s">
        <v>79</v>
      </c>
      <c r="C1237" s="79" t="s">
        <v>88</v>
      </c>
      <c r="D1237" s="85">
        <v>-130434.0215</v>
      </c>
      <c r="E1237" s="85">
        <v>1304.3402149999999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6IF-CIG/RKYMTN</v>
      </c>
    </row>
    <row r="1238" spans="1:8">
      <c r="A1238" s="80">
        <v>38047</v>
      </c>
      <c r="B1238" s="79" t="s">
        <v>79</v>
      </c>
      <c r="C1238" s="79" t="s">
        <v>89</v>
      </c>
      <c r="D1238" s="85">
        <v>-285744.39689999999</v>
      </c>
      <c r="E1238" s="85">
        <v>28574.439689999999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6IF-ELPO/PERMIAN</v>
      </c>
    </row>
    <row r="1239" spans="1:8">
      <c r="A1239" s="80">
        <v>38047</v>
      </c>
      <c r="B1239" s="79" t="s">
        <v>79</v>
      </c>
      <c r="C1239" s="79" t="s">
        <v>72</v>
      </c>
      <c r="D1239" s="85">
        <v>-428616.59529999999</v>
      </c>
      <c r="E1239" s="85">
        <v>42861.659529999997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6IF-ELPO/SJ</v>
      </c>
    </row>
    <row r="1240" spans="1:8">
      <c r="A1240" s="80">
        <v>38047</v>
      </c>
      <c r="B1240" s="79" t="s">
        <v>79</v>
      </c>
      <c r="C1240" s="79" t="s">
        <v>96</v>
      </c>
      <c r="D1240" s="85">
        <v>571488.79370000004</v>
      </c>
      <c r="E1240" s="85">
        <v>-2857.4439685000002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6IF-NGPL/MIDCON</v>
      </c>
    </row>
    <row r="1241" spans="1:8">
      <c r="A1241" s="80">
        <v>38047</v>
      </c>
      <c r="B1241" s="79" t="s">
        <v>79</v>
      </c>
      <c r="C1241" s="79" t="s">
        <v>92</v>
      </c>
      <c r="D1241" s="85">
        <v>0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6IF-NTHWST/CANBR</v>
      </c>
    </row>
    <row r="1242" spans="1:8">
      <c r="A1242" s="80">
        <v>38047</v>
      </c>
      <c r="B1242" s="79" t="s">
        <v>79</v>
      </c>
      <c r="C1242" s="79" t="s">
        <v>67</v>
      </c>
      <c r="D1242" s="85">
        <v>789949.60309999995</v>
      </c>
      <c r="E1242" s="85">
        <v>-78994.960309999995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6IF-NWPL_ROCKY_M</v>
      </c>
    </row>
    <row r="1243" spans="1:8">
      <c r="A1243" s="80">
        <v>38047</v>
      </c>
      <c r="B1243" s="79" t="s">
        <v>79</v>
      </c>
      <c r="C1243" s="79" t="s">
        <v>99</v>
      </c>
      <c r="D1243" s="85">
        <v>142872.19839999999</v>
      </c>
      <c r="E1243" s="85">
        <v>-714.36099200000001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6IF-PAN/TX/OK</v>
      </c>
    </row>
    <row r="1244" spans="1:8">
      <c r="A1244" s="80">
        <v>38047</v>
      </c>
      <c r="B1244" s="79" t="s">
        <v>79</v>
      </c>
      <c r="C1244" s="79" t="s">
        <v>68</v>
      </c>
      <c r="D1244" s="85">
        <v>-562206.7095</v>
      </c>
      <c r="E1244" s="85">
        <v>5622.0670950000003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6NGI-MALIN</v>
      </c>
    </row>
    <row r="1245" spans="1:8">
      <c r="A1245" s="80">
        <v>38047</v>
      </c>
      <c r="B1245" s="79" t="s">
        <v>79</v>
      </c>
      <c r="C1245" s="79" t="s">
        <v>74</v>
      </c>
      <c r="D1245" s="85">
        <v>131927.26620000001</v>
      </c>
      <c r="E1245" s="85">
        <v>0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6NGI-PGE/CG</v>
      </c>
    </row>
    <row r="1246" spans="1:8">
      <c r="A1246" s="80">
        <v>38047</v>
      </c>
      <c r="B1246" s="79" t="s">
        <v>79</v>
      </c>
      <c r="C1246" s="79" t="s">
        <v>46</v>
      </c>
      <c r="D1246" s="85">
        <v>106001.9535</v>
      </c>
      <c r="E1246" s="85">
        <v>-10600.19535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6NGI-SOCAL</v>
      </c>
    </row>
    <row r="1247" spans="1:8">
      <c r="A1247" s="80">
        <v>38078</v>
      </c>
      <c r="B1247" s="79" t="s">
        <v>79</v>
      </c>
      <c r="C1247" s="79" t="s">
        <v>88</v>
      </c>
      <c r="D1247" s="85">
        <v>-126871.3175</v>
      </c>
      <c r="E1247" s="85">
        <v>1268.7131750000001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6IF-CIG/RKYMTN</v>
      </c>
    </row>
    <row r="1248" spans="1:8">
      <c r="A1248" s="80">
        <v>38078</v>
      </c>
      <c r="B1248" s="79" t="s">
        <v>79</v>
      </c>
      <c r="C1248" s="79" t="s">
        <v>89</v>
      </c>
      <c r="D1248" s="85">
        <v>-275344.31420000002</v>
      </c>
      <c r="E1248" s="85">
        <v>27534.431420000001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6IF-ELPO/PERMIAN</v>
      </c>
    </row>
    <row r="1249" spans="1:8">
      <c r="A1249" s="80">
        <v>38078</v>
      </c>
      <c r="B1249" s="79" t="s">
        <v>79</v>
      </c>
      <c r="C1249" s="79" t="s">
        <v>72</v>
      </c>
      <c r="D1249" s="85">
        <v>-413016.47129999998</v>
      </c>
      <c r="E1249" s="85">
        <v>41301.647129999998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6IF-ELPO/SJ</v>
      </c>
    </row>
    <row r="1250" spans="1:8">
      <c r="A1250" s="80">
        <v>38078</v>
      </c>
      <c r="B1250" s="79" t="s">
        <v>79</v>
      </c>
      <c r="C1250" s="79" t="s">
        <v>96</v>
      </c>
      <c r="D1250" s="85">
        <v>550688.62849999999</v>
      </c>
      <c r="E1250" s="85">
        <v>-2753.4431424999998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6IF-NGPL/MIDCON</v>
      </c>
    </row>
    <row r="1251" spans="1:8">
      <c r="A1251" s="80">
        <v>38078</v>
      </c>
      <c r="B1251" s="79" t="s">
        <v>79</v>
      </c>
      <c r="C1251" s="79" t="s">
        <v>92</v>
      </c>
      <c r="D1251" s="85">
        <v>0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6IF-NTHWST/CANBR</v>
      </c>
    </row>
    <row r="1252" spans="1:8">
      <c r="A1252" s="80">
        <v>38078</v>
      </c>
      <c r="B1252" s="79" t="s">
        <v>79</v>
      </c>
      <c r="C1252" s="79" t="s">
        <v>67</v>
      </c>
      <c r="D1252" s="85">
        <v>844985.80960000004</v>
      </c>
      <c r="E1252" s="85">
        <v>-84498.580960000007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6IF-NWPL_ROCKY_M</v>
      </c>
    </row>
    <row r="1253" spans="1:8">
      <c r="A1253" s="80">
        <v>38078</v>
      </c>
      <c r="B1253" s="79" t="s">
        <v>79</v>
      </c>
      <c r="C1253" s="79" t="s">
        <v>99</v>
      </c>
      <c r="D1253" s="85">
        <v>137672.15710000001</v>
      </c>
      <c r="E1253" s="85">
        <v>-688.36078550000002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6IF-PAN/TX/OK</v>
      </c>
    </row>
    <row r="1254" spans="1:8">
      <c r="A1254" s="80">
        <v>38078</v>
      </c>
      <c r="B1254" s="79" t="s">
        <v>79</v>
      </c>
      <c r="C1254" s="79" t="s">
        <v>68</v>
      </c>
      <c r="D1254" s="85">
        <v>-514360.61739999999</v>
      </c>
      <c r="E1254" s="85">
        <v>5143.6061739999996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6NGI-MALIN</v>
      </c>
    </row>
    <row r="1255" spans="1:8">
      <c r="A1255" s="80">
        <v>38078</v>
      </c>
      <c r="B1255" s="79" t="s">
        <v>79</v>
      </c>
      <c r="C1255" s="79" t="s">
        <v>74</v>
      </c>
      <c r="D1255" s="85">
        <v>152388.39290000001</v>
      </c>
      <c r="E1255" s="85">
        <v>0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6NGI-PGE/CG</v>
      </c>
    </row>
    <row r="1256" spans="1:8">
      <c r="A1256" s="80">
        <v>38078</v>
      </c>
      <c r="B1256" s="79" t="s">
        <v>79</v>
      </c>
      <c r="C1256" s="79" t="s">
        <v>46</v>
      </c>
      <c r="D1256" s="85">
        <v>-36712.575299999997</v>
      </c>
      <c r="E1256" s="85">
        <v>3671.2575299999999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6NGI-SOCAL</v>
      </c>
    </row>
    <row r="1257" spans="1:8">
      <c r="A1257" s="80">
        <v>38108</v>
      </c>
      <c r="B1257" s="79" t="s">
        <v>79</v>
      </c>
      <c r="C1257" s="79" t="s">
        <v>88</v>
      </c>
      <c r="D1257" s="85">
        <v>-129747.05839999999</v>
      </c>
      <c r="E1257" s="85">
        <v>1297.4705839999999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6IF-CIG/RKYMTN</v>
      </c>
    </row>
    <row r="1258" spans="1:8">
      <c r="A1258" s="80">
        <v>38108</v>
      </c>
      <c r="B1258" s="79" t="s">
        <v>79</v>
      </c>
      <c r="C1258" s="79" t="s">
        <v>89</v>
      </c>
      <c r="D1258" s="85">
        <v>-283344.40330000001</v>
      </c>
      <c r="E1258" s="85">
        <v>28334.440330000001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6IF-ELPO/PERMIAN</v>
      </c>
    </row>
    <row r="1259" spans="1:8">
      <c r="A1259" s="80">
        <v>38108</v>
      </c>
      <c r="B1259" s="79" t="s">
        <v>79</v>
      </c>
      <c r="C1259" s="79" t="s">
        <v>72</v>
      </c>
      <c r="D1259" s="85">
        <v>-425016.60489999998</v>
      </c>
      <c r="E1259" s="85">
        <v>42501.660490000002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6IF-ELPO/SJ</v>
      </c>
    </row>
    <row r="1260" spans="1:8">
      <c r="A1260" s="80">
        <v>38108</v>
      </c>
      <c r="B1260" s="79" t="s">
        <v>79</v>
      </c>
      <c r="C1260" s="79" t="s">
        <v>96</v>
      </c>
      <c r="D1260" s="85">
        <v>566688.80649999995</v>
      </c>
      <c r="E1260" s="85">
        <v>-2833.4440325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6IF-NGPL/MIDCON</v>
      </c>
    </row>
    <row r="1261" spans="1:8">
      <c r="A1261" s="80">
        <v>38108</v>
      </c>
      <c r="B1261" s="79" t="s">
        <v>79</v>
      </c>
      <c r="C1261" s="79" t="s">
        <v>92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6IF-NTHWST/CANBR</v>
      </c>
    </row>
    <row r="1262" spans="1:8">
      <c r="A1262" s="80">
        <v>38108</v>
      </c>
      <c r="B1262" s="79" t="s">
        <v>79</v>
      </c>
      <c r="C1262" s="79" t="s">
        <v>67</v>
      </c>
      <c r="D1262" s="85">
        <v>868318.06449999998</v>
      </c>
      <c r="E1262" s="85">
        <v>-86831.806450000004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6IF-NWPL_ROCKY_M</v>
      </c>
    </row>
    <row r="1263" spans="1:8">
      <c r="A1263" s="80">
        <v>38108</v>
      </c>
      <c r="B1263" s="79" t="s">
        <v>79</v>
      </c>
      <c r="C1263" s="79" t="s">
        <v>99</v>
      </c>
      <c r="D1263" s="85">
        <v>141672.2016</v>
      </c>
      <c r="E1263" s="85">
        <v>-708.36100799999997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6IF-PAN/TX/OK</v>
      </c>
    </row>
    <row r="1264" spans="1:8">
      <c r="A1264" s="80">
        <v>38108</v>
      </c>
      <c r="B1264" s="79" t="s">
        <v>79</v>
      </c>
      <c r="C1264" s="79" t="s">
        <v>68</v>
      </c>
      <c r="D1264" s="85">
        <v>-535060.25890000002</v>
      </c>
      <c r="E1264" s="85">
        <v>5350.6025890000001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6NGI-MALIN</v>
      </c>
    </row>
    <row r="1265" spans="1:8">
      <c r="A1265" s="80">
        <v>38108</v>
      </c>
      <c r="B1265" s="79" t="s">
        <v>79</v>
      </c>
      <c r="C1265" s="79" t="s">
        <v>74</v>
      </c>
      <c r="D1265" s="85">
        <v>178350.6777</v>
      </c>
      <c r="E1265" s="85">
        <v>0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6NGI-PGE/CG</v>
      </c>
    </row>
    <row r="1266" spans="1:8">
      <c r="A1266" s="80">
        <v>38108</v>
      </c>
      <c r="B1266" s="79" t="s">
        <v>79</v>
      </c>
      <c r="C1266" s="79" t="s">
        <v>46</v>
      </c>
      <c r="D1266" s="85">
        <v>-36560.568299999999</v>
      </c>
      <c r="E1266" s="85">
        <v>3656.05683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6NGI-SOCAL</v>
      </c>
    </row>
    <row r="1267" spans="1:8">
      <c r="A1267" s="80">
        <v>38139</v>
      </c>
      <c r="B1267" s="79" t="s">
        <v>79</v>
      </c>
      <c r="C1267" s="79" t="s">
        <v>88</v>
      </c>
      <c r="D1267" s="85">
        <v>-131953.71530000001</v>
      </c>
      <c r="E1267" s="85">
        <v>1319.537153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6IF-CIG/RKYMTN</v>
      </c>
    </row>
    <row r="1268" spans="1:8">
      <c r="A1268" s="80">
        <v>38139</v>
      </c>
      <c r="B1268" s="79" t="s">
        <v>79</v>
      </c>
      <c r="C1268" s="79" t="s">
        <v>89</v>
      </c>
      <c r="D1268" s="85">
        <v>-273007.68670000002</v>
      </c>
      <c r="E1268" s="85">
        <v>27300.768670000001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6IF-ELPO/PERMIAN</v>
      </c>
    </row>
    <row r="1269" spans="1:8">
      <c r="A1269" s="80">
        <v>38139</v>
      </c>
      <c r="B1269" s="79" t="s">
        <v>79</v>
      </c>
      <c r="C1269" s="79" t="s">
        <v>72</v>
      </c>
      <c r="D1269" s="85">
        <v>-409511.53009999997</v>
      </c>
      <c r="E1269" s="85">
        <v>40951.153010000002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6IF-ELPO/SJ</v>
      </c>
    </row>
    <row r="1270" spans="1:8">
      <c r="A1270" s="80">
        <v>38139</v>
      </c>
      <c r="B1270" s="79" t="s">
        <v>79</v>
      </c>
      <c r="C1270" s="79" t="s">
        <v>96</v>
      </c>
      <c r="D1270" s="85">
        <v>546015.37340000004</v>
      </c>
      <c r="E1270" s="85">
        <v>-2730.0768670000002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6IF-NGPL/MIDCON</v>
      </c>
    </row>
    <row r="1271" spans="1:8">
      <c r="A1271" s="80">
        <v>38139</v>
      </c>
      <c r="B1271" s="79" t="s">
        <v>79</v>
      </c>
      <c r="C1271" s="79" t="s">
        <v>92</v>
      </c>
      <c r="D1271" s="85">
        <v>0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6IF-NTHWST/CANBR</v>
      </c>
    </row>
    <row r="1272" spans="1:8">
      <c r="A1272" s="80">
        <v>38139</v>
      </c>
      <c r="B1272" s="79" t="s">
        <v>79</v>
      </c>
      <c r="C1272" s="79" t="s">
        <v>67</v>
      </c>
      <c r="D1272" s="85">
        <v>837815.08860000002</v>
      </c>
      <c r="E1272" s="85">
        <v>-83781.508860000002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6IF-NWPL_ROCKY_M</v>
      </c>
    </row>
    <row r="1273" spans="1:8">
      <c r="A1273" s="80">
        <v>38139</v>
      </c>
      <c r="B1273" s="79" t="s">
        <v>79</v>
      </c>
      <c r="C1273" s="79" t="s">
        <v>99</v>
      </c>
      <c r="D1273" s="85">
        <v>136503.84340000001</v>
      </c>
      <c r="E1273" s="85">
        <v>-682.51921700000003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6IF-PAN/TX/OK</v>
      </c>
    </row>
    <row r="1274" spans="1:8">
      <c r="A1274" s="80">
        <v>38139</v>
      </c>
      <c r="B1274" s="79" t="s">
        <v>79</v>
      </c>
      <c r="C1274" s="79" t="s">
        <v>68</v>
      </c>
      <c r="D1274" s="85">
        <v>-535146.93759999995</v>
      </c>
      <c r="E1274" s="85">
        <v>5351.469376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6NGI-MALIN</v>
      </c>
    </row>
    <row r="1275" spans="1:8">
      <c r="A1275" s="80">
        <v>38139</v>
      </c>
      <c r="B1275" s="79" t="s">
        <v>79</v>
      </c>
      <c r="C1275" s="79" t="s">
        <v>74</v>
      </c>
      <c r="D1275" s="85">
        <v>277247.49589999998</v>
      </c>
      <c r="E1275" s="85">
        <v>0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6NGI-PGE/CG</v>
      </c>
    </row>
    <row r="1276" spans="1:8">
      <c r="A1276" s="80">
        <v>38139</v>
      </c>
      <c r="B1276" s="79" t="s">
        <v>79</v>
      </c>
      <c r="C1276" s="79" t="s">
        <v>46</v>
      </c>
      <c r="D1276" s="85">
        <v>-98282.766999999993</v>
      </c>
      <c r="E1276" s="85">
        <v>9828.2767000000003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6NGI-SOCAL</v>
      </c>
    </row>
    <row r="1277" spans="1:8">
      <c r="A1277" s="80">
        <v>38169</v>
      </c>
      <c r="B1277" s="79" t="s">
        <v>79</v>
      </c>
      <c r="C1277" s="79" t="s">
        <v>88</v>
      </c>
      <c r="D1277" s="85">
        <v>-134563.5661</v>
      </c>
      <c r="E1277" s="85">
        <v>1345.635661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6IF-CIG/RKYMTN</v>
      </c>
    </row>
    <row r="1278" spans="1:8">
      <c r="A1278" s="80">
        <v>38169</v>
      </c>
      <c r="B1278" s="79" t="s">
        <v>79</v>
      </c>
      <c r="C1278" s="79" t="s">
        <v>89</v>
      </c>
      <c r="D1278" s="85">
        <v>-280907.1079</v>
      </c>
      <c r="E1278" s="85">
        <v>28090.710790000001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6IF-ELPO/PERMIAN</v>
      </c>
    </row>
    <row r="1279" spans="1:8">
      <c r="A1279" s="80">
        <v>38169</v>
      </c>
      <c r="B1279" s="79" t="s">
        <v>79</v>
      </c>
      <c r="C1279" s="79" t="s">
        <v>72</v>
      </c>
      <c r="D1279" s="85">
        <v>-421360.6618</v>
      </c>
      <c r="E1279" s="85">
        <v>42136.066180000002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6IF-ELPO/SJ</v>
      </c>
    </row>
    <row r="1280" spans="1:8">
      <c r="A1280" s="80">
        <v>38169</v>
      </c>
      <c r="B1280" s="79" t="s">
        <v>79</v>
      </c>
      <c r="C1280" s="79" t="s">
        <v>96</v>
      </c>
      <c r="D1280" s="85">
        <v>561814.21569999994</v>
      </c>
      <c r="E1280" s="85">
        <v>-2809.0710785000001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6IF-NGPL/MIDCON</v>
      </c>
    </row>
    <row r="1281" spans="1:8">
      <c r="A1281" s="80">
        <v>38169</v>
      </c>
      <c r="B1281" s="79" t="s">
        <v>79</v>
      </c>
      <c r="C1281" s="79" t="s">
        <v>92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6IF-NTHWST/CANBR</v>
      </c>
    </row>
    <row r="1282" spans="1:8">
      <c r="A1282" s="80">
        <v>38169</v>
      </c>
      <c r="B1282" s="79" t="s">
        <v>79</v>
      </c>
      <c r="C1282" s="79" t="s">
        <v>67</v>
      </c>
      <c r="D1282" s="85">
        <v>860848.89379999996</v>
      </c>
      <c r="E1282" s="85">
        <v>-86084.889379999993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6IF-NWPL_ROCKY_M</v>
      </c>
    </row>
    <row r="1283" spans="1:8">
      <c r="A1283" s="80">
        <v>38169</v>
      </c>
      <c r="B1283" s="79" t="s">
        <v>79</v>
      </c>
      <c r="C1283" s="79" t="s">
        <v>99</v>
      </c>
      <c r="D1283" s="85">
        <v>140453.5539</v>
      </c>
      <c r="E1283" s="85">
        <v>-702.26776949999999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6IF-PAN/TX/OK</v>
      </c>
    </row>
    <row r="1284" spans="1:8">
      <c r="A1284" s="80">
        <v>38169</v>
      </c>
      <c r="B1284" s="79" t="s">
        <v>79</v>
      </c>
      <c r="C1284" s="79" t="s">
        <v>68</v>
      </c>
      <c r="D1284" s="85">
        <v>-477204.99469999998</v>
      </c>
      <c r="E1284" s="85">
        <v>4772.0499470000004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6NGI-MALIN</v>
      </c>
    </row>
    <row r="1285" spans="1:8">
      <c r="A1285" s="80">
        <v>38169</v>
      </c>
      <c r="B1285" s="79" t="s">
        <v>79</v>
      </c>
      <c r="C1285" s="79" t="s">
        <v>74</v>
      </c>
      <c r="D1285" s="85">
        <v>316307.74650000001</v>
      </c>
      <c r="E1285" s="85">
        <v>0</v>
      </c>
      <c r="F1285" s="210">
        <f t="shared" si="60"/>
        <v>6</v>
      </c>
      <c r="G1285" s="79" t="str">
        <f t="shared" si="61"/>
        <v>D</v>
      </c>
      <c r="H1285" s="79" t="str">
        <f t="shared" si="62"/>
        <v>6NGI-PGE/CG</v>
      </c>
    </row>
    <row r="1286" spans="1:8">
      <c r="A1286" s="80">
        <v>38169</v>
      </c>
      <c r="B1286" s="79" t="s">
        <v>79</v>
      </c>
      <c r="C1286" s="79" t="s">
        <v>46</v>
      </c>
      <c r="D1286" s="85">
        <v>-58899.8776</v>
      </c>
      <c r="E1286" s="85">
        <v>5889.98776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6NGI-SOCAL</v>
      </c>
    </row>
    <row r="1287" spans="1:8">
      <c r="A1287" s="80">
        <v>38200</v>
      </c>
      <c r="B1287" s="79" t="s">
        <v>79</v>
      </c>
      <c r="C1287" s="79" t="s">
        <v>88</v>
      </c>
      <c r="D1287" s="85">
        <v>-133968.1765</v>
      </c>
      <c r="E1287" s="85">
        <v>1339.681765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6IF-CIG/RKYMTN</v>
      </c>
    </row>
    <row r="1288" spans="1:8">
      <c r="A1288" s="80">
        <v>38200</v>
      </c>
      <c r="B1288" s="79" t="s">
        <v>79</v>
      </c>
      <c r="C1288" s="79" t="s">
        <v>89</v>
      </c>
      <c r="D1288" s="85">
        <v>-279664.20699999999</v>
      </c>
      <c r="E1288" s="85">
        <v>27966.420700000002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6IF-ELPO/PERMIAN</v>
      </c>
    </row>
    <row r="1289" spans="1:8">
      <c r="A1289" s="80">
        <v>38200</v>
      </c>
      <c r="B1289" s="79" t="s">
        <v>79</v>
      </c>
      <c r="C1289" s="79" t="s">
        <v>72</v>
      </c>
      <c r="D1289" s="85">
        <v>-419496.31050000002</v>
      </c>
      <c r="E1289" s="85">
        <v>41949.631050000004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6IF-ELPO/SJ</v>
      </c>
    </row>
    <row r="1290" spans="1:8">
      <c r="A1290" s="80">
        <v>38200</v>
      </c>
      <c r="B1290" s="79" t="s">
        <v>79</v>
      </c>
      <c r="C1290" s="79" t="s">
        <v>96</v>
      </c>
      <c r="D1290" s="85">
        <v>559328.41399999999</v>
      </c>
      <c r="E1290" s="85">
        <v>-2796.6420699999999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6IF-NGPL/MIDCON</v>
      </c>
    </row>
    <row r="1291" spans="1:8">
      <c r="A1291" s="80">
        <v>38200</v>
      </c>
      <c r="B1291" s="79" t="s">
        <v>79</v>
      </c>
      <c r="C1291" s="79" t="s">
        <v>92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6IF-NTHWST/CANBR</v>
      </c>
    </row>
    <row r="1292" spans="1:8">
      <c r="A1292" s="80">
        <v>38200</v>
      </c>
      <c r="B1292" s="79" t="s">
        <v>79</v>
      </c>
      <c r="C1292" s="79" t="s">
        <v>67</v>
      </c>
      <c r="D1292" s="85">
        <v>857039.98380000005</v>
      </c>
      <c r="E1292" s="85">
        <v>-85703.998380000005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6IF-NWPL_ROCKY_M</v>
      </c>
    </row>
    <row r="1293" spans="1:8">
      <c r="A1293" s="80">
        <v>38200</v>
      </c>
      <c r="B1293" s="79" t="s">
        <v>79</v>
      </c>
      <c r="C1293" s="79" t="s">
        <v>99</v>
      </c>
      <c r="D1293" s="85">
        <v>139832.1035</v>
      </c>
      <c r="E1293" s="85">
        <v>-699.16051749999997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6IF-PAN/TX/OK</v>
      </c>
    </row>
    <row r="1294" spans="1:8">
      <c r="A1294" s="80">
        <v>38200</v>
      </c>
      <c r="B1294" s="79" t="s">
        <v>79</v>
      </c>
      <c r="C1294" s="79" t="s">
        <v>68</v>
      </c>
      <c r="D1294" s="85">
        <v>-476720.11800000002</v>
      </c>
      <c r="E1294" s="85">
        <v>4767.20118</v>
      </c>
      <c r="F1294" s="210">
        <f t="shared" si="60"/>
        <v>6</v>
      </c>
      <c r="G1294" s="79" t="str">
        <f t="shared" si="61"/>
        <v>D</v>
      </c>
      <c r="H1294" s="79" t="str">
        <f t="shared" si="62"/>
        <v>6NGI-MALIN</v>
      </c>
    </row>
    <row r="1295" spans="1:8">
      <c r="A1295" s="80">
        <v>38200</v>
      </c>
      <c r="B1295" s="79" t="s">
        <v>79</v>
      </c>
      <c r="C1295" s="79" t="s">
        <v>74</v>
      </c>
      <c r="D1295" s="85">
        <v>317963.76909999998</v>
      </c>
      <c r="E1295" s="85">
        <v>0</v>
      </c>
      <c r="F1295" s="210">
        <f t="shared" si="60"/>
        <v>6</v>
      </c>
      <c r="G1295" s="79" t="str">
        <f t="shared" si="61"/>
        <v>D</v>
      </c>
      <c r="H1295" s="79" t="str">
        <f t="shared" si="62"/>
        <v>6NGI-PGE/CG</v>
      </c>
    </row>
    <row r="1296" spans="1:8">
      <c r="A1296" s="80">
        <v>38200</v>
      </c>
      <c r="B1296" s="79" t="s">
        <v>79</v>
      </c>
      <c r="C1296" s="79" t="s">
        <v>46</v>
      </c>
      <c r="D1296" s="85">
        <v>-72171.408299999996</v>
      </c>
      <c r="E1296" s="85">
        <v>7217.1408300000003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6NGI-SOCAL</v>
      </c>
    </row>
    <row r="1297" spans="1:8">
      <c r="A1297" s="80">
        <v>38231</v>
      </c>
      <c r="B1297" s="79" t="s">
        <v>79</v>
      </c>
      <c r="C1297" s="79" t="s">
        <v>88</v>
      </c>
      <c r="D1297" s="85">
        <v>-130221.3869</v>
      </c>
      <c r="E1297" s="85">
        <v>1302.2138689999999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6IF-CIG/RKYMTN</v>
      </c>
    </row>
    <row r="1298" spans="1:8">
      <c r="A1298" s="80">
        <v>38231</v>
      </c>
      <c r="B1298" s="79" t="s">
        <v>79</v>
      </c>
      <c r="C1298" s="79" t="s">
        <v>89</v>
      </c>
      <c r="D1298" s="85">
        <v>-269423.55930000002</v>
      </c>
      <c r="E1298" s="85">
        <v>26942.355930000002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6IF-ELPO/PERMIAN</v>
      </c>
    </row>
    <row r="1299" spans="1:8">
      <c r="A1299" s="80">
        <v>38231</v>
      </c>
      <c r="B1299" s="79" t="s">
        <v>79</v>
      </c>
      <c r="C1299" s="79" t="s">
        <v>72</v>
      </c>
      <c r="D1299" s="85">
        <v>-404135.33889999997</v>
      </c>
      <c r="E1299" s="85">
        <v>40413.533889999999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6IF-ELPO/SJ</v>
      </c>
    </row>
    <row r="1300" spans="1:8">
      <c r="A1300" s="80">
        <v>38231</v>
      </c>
      <c r="B1300" s="79" t="s">
        <v>79</v>
      </c>
      <c r="C1300" s="79" t="s">
        <v>96</v>
      </c>
      <c r="D1300" s="85">
        <v>538847.11860000005</v>
      </c>
      <c r="E1300" s="85">
        <v>-2694.2355929999999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6IF-NGPL/MIDCON</v>
      </c>
    </row>
    <row r="1301" spans="1:8">
      <c r="A1301" s="80">
        <v>38231</v>
      </c>
      <c r="B1301" s="79" t="s">
        <v>79</v>
      </c>
      <c r="C1301" s="79" t="s">
        <v>92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6IF-NTHWST/CANBR</v>
      </c>
    </row>
    <row r="1302" spans="1:8">
      <c r="A1302" s="80">
        <v>38231</v>
      </c>
      <c r="B1302" s="79" t="s">
        <v>79</v>
      </c>
      <c r="C1302" s="79" t="s">
        <v>67</v>
      </c>
      <c r="D1302" s="85">
        <v>826816.00009999995</v>
      </c>
      <c r="E1302" s="85">
        <v>-82681.600009999995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6IF-NWPL_ROCKY_M</v>
      </c>
    </row>
    <row r="1303" spans="1:8">
      <c r="A1303" s="80">
        <v>38231</v>
      </c>
      <c r="B1303" s="79" t="s">
        <v>79</v>
      </c>
      <c r="C1303" s="79" t="s">
        <v>99</v>
      </c>
      <c r="D1303" s="85">
        <v>134711.77960000001</v>
      </c>
      <c r="E1303" s="85">
        <v>-673.558898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6IF-PAN/TX/OK</v>
      </c>
    </row>
    <row r="1304" spans="1:8">
      <c r="A1304" s="80">
        <v>38231</v>
      </c>
      <c r="B1304" s="79" t="s">
        <v>79</v>
      </c>
      <c r="C1304" s="79" t="s">
        <v>68</v>
      </c>
      <c r="D1304" s="85">
        <v>-457367.14750000002</v>
      </c>
      <c r="E1304" s="85">
        <v>4573.6714750000001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6NGI-MALIN</v>
      </c>
    </row>
    <row r="1305" spans="1:8">
      <c r="A1305" s="80">
        <v>38231</v>
      </c>
      <c r="B1305" s="79" t="s">
        <v>79</v>
      </c>
      <c r="C1305" s="79" t="s">
        <v>74</v>
      </c>
      <c r="D1305" s="85">
        <v>302082.1851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6NGI-PGE/CG</v>
      </c>
    </row>
    <row r="1306" spans="1:8">
      <c r="A1306" s="80">
        <v>38231</v>
      </c>
      <c r="B1306" s="79" t="s">
        <v>79</v>
      </c>
      <c r="C1306" s="79" t="s">
        <v>46</v>
      </c>
      <c r="D1306" s="85">
        <v>-67355.89</v>
      </c>
      <c r="E1306" s="85">
        <v>6735.5889999999999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6NGI-SOCAL</v>
      </c>
    </row>
    <row r="1307" spans="1:8">
      <c r="A1307" s="80">
        <v>38261</v>
      </c>
      <c r="B1307" s="79" t="s">
        <v>79</v>
      </c>
      <c r="C1307" s="79" t="s">
        <v>88</v>
      </c>
      <c r="D1307" s="85">
        <v>-132780.17540000001</v>
      </c>
      <c r="E1307" s="85">
        <v>1327.8017540000001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6IF-CIG/RKYMTN</v>
      </c>
    </row>
    <row r="1308" spans="1:8">
      <c r="A1308" s="80">
        <v>38261</v>
      </c>
      <c r="B1308" s="79" t="s">
        <v>79</v>
      </c>
      <c r="C1308" s="79" t="s">
        <v>89</v>
      </c>
      <c r="D1308" s="85">
        <v>-277184.20429999998</v>
      </c>
      <c r="E1308" s="85">
        <v>27718.420429999998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6IF-ELPO/PERMIAN</v>
      </c>
    </row>
    <row r="1309" spans="1:8">
      <c r="A1309" s="80">
        <v>38261</v>
      </c>
      <c r="B1309" s="79" t="s">
        <v>79</v>
      </c>
      <c r="C1309" s="79" t="s">
        <v>72</v>
      </c>
      <c r="D1309" s="85">
        <v>-415776.3064</v>
      </c>
      <c r="E1309" s="85">
        <v>41577.630640000003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6IF-ELPO/SJ</v>
      </c>
    </row>
    <row r="1310" spans="1:8">
      <c r="A1310" s="80">
        <v>38261</v>
      </c>
      <c r="B1310" s="79" t="s">
        <v>79</v>
      </c>
      <c r="C1310" s="79" t="s">
        <v>96</v>
      </c>
      <c r="D1310" s="85">
        <v>554368.40850000002</v>
      </c>
      <c r="E1310" s="85">
        <v>-2771.8420424999999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6IF-NGPL/MIDCON</v>
      </c>
    </row>
    <row r="1311" spans="1:8">
      <c r="A1311" s="80">
        <v>38261</v>
      </c>
      <c r="B1311" s="79" t="s">
        <v>79</v>
      </c>
      <c r="C1311" s="79" t="s">
        <v>92</v>
      </c>
      <c r="D1311" s="85">
        <v>0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6IF-NTHWST/CANBR</v>
      </c>
    </row>
    <row r="1312" spans="1:8">
      <c r="A1312" s="80">
        <v>38261</v>
      </c>
      <c r="B1312" s="79" t="s">
        <v>79</v>
      </c>
      <c r="C1312" s="79" t="s">
        <v>67</v>
      </c>
      <c r="D1312" s="85">
        <v>849439.93590000004</v>
      </c>
      <c r="E1312" s="85">
        <v>-84943.993589999998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38261</v>
      </c>
      <c r="B1313" s="79" t="s">
        <v>79</v>
      </c>
      <c r="C1313" s="79" t="s">
        <v>99</v>
      </c>
      <c r="D1313" s="85">
        <v>138592.10209999999</v>
      </c>
      <c r="E1313" s="85">
        <v>-692.96051050000005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38261</v>
      </c>
      <c r="B1314" s="79" t="s">
        <v>79</v>
      </c>
      <c r="C1314" s="79" t="s">
        <v>68</v>
      </c>
      <c r="D1314" s="85">
        <v>-467181.45819999999</v>
      </c>
      <c r="E1314" s="85">
        <v>4671.814582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38261</v>
      </c>
      <c r="B1315" s="79" t="s">
        <v>79</v>
      </c>
      <c r="C1315" s="79" t="s">
        <v>74</v>
      </c>
      <c r="D1315" s="85">
        <v>361518.83970000001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38261</v>
      </c>
      <c r="B1316" s="79" t="s">
        <v>79</v>
      </c>
      <c r="C1316" s="79" t="s">
        <v>46</v>
      </c>
      <c r="D1316" s="85">
        <v>-35765.7039</v>
      </c>
      <c r="E1316" s="85">
        <v>3576.5703899999999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38292</v>
      </c>
      <c r="B1317" s="79" t="s">
        <v>79</v>
      </c>
      <c r="C1317" s="79" t="s">
        <v>88</v>
      </c>
      <c r="D1317" s="85">
        <v>-93457.694000000003</v>
      </c>
      <c r="E1317" s="85">
        <v>934.57694000000004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38292</v>
      </c>
      <c r="B1318" s="79" t="s">
        <v>79</v>
      </c>
      <c r="C1318" s="79" t="s">
        <v>89</v>
      </c>
      <c r="D1318" s="85">
        <v>-267021.98310000001</v>
      </c>
      <c r="E1318" s="85">
        <v>26702.19831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38292</v>
      </c>
      <c r="B1319" s="79" t="s">
        <v>79</v>
      </c>
      <c r="C1319" s="79" t="s">
        <v>72</v>
      </c>
      <c r="D1319" s="85">
        <v>-400532.97460000002</v>
      </c>
      <c r="E1319" s="85">
        <v>40053.297460000002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38292</v>
      </c>
      <c r="B1320" s="79" t="s">
        <v>79</v>
      </c>
      <c r="C1320" s="79" t="s">
        <v>96</v>
      </c>
      <c r="D1320" s="85">
        <v>534043.96620000002</v>
      </c>
      <c r="E1320" s="85">
        <v>-2670.2198309999999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38292</v>
      </c>
      <c r="B1321" s="79" t="s">
        <v>79</v>
      </c>
      <c r="C1321" s="79" t="s">
        <v>67</v>
      </c>
      <c r="D1321" s="85">
        <v>837247.42859999998</v>
      </c>
      <c r="E1321" s="85">
        <v>-83724.742859999998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38292</v>
      </c>
      <c r="B1322" s="79" t="s">
        <v>79</v>
      </c>
      <c r="C1322" s="79" t="s">
        <v>99</v>
      </c>
      <c r="D1322" s="85">
        <v>133510.9915</v>
      </c>
      <c r="E1322" s="85">
        <v>-667.5549575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38292</v>
      </c>
      <c r="B1323" s="79" t="s">
        <v>79</v>
      </c>
      <c r="C1323" s="79" t="s">
        <v>68</v>
      </c>
      <c r="D1323" s="85">
        <v>-171644.40090000001</v>
      </c>
      <c r="E1323" s="85">
        <v>1716.4440090000001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38292</v>
      </c>
      <c r="B1324" s="79" t="s">
        <v>79</v>
      </c>
      <c r="C1324" s="79" t="s">
        <v>74</v>
      </c>
      <c r="D1324" s="85">
        <v>345385.81469999999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38292</v>
      </c>
      <c r="B1325" s="79" t="s">
        <v>79</v>
      </c>
      <c r="C1325" s="79" t="s">
        <v>46</v>
      </c>
      <c r="D1325" s="85">
        <v>-302624.9143</v>
      </c>
      <c r="E1325" s="85">
        <v>30262.491429999998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38322</v>
      </c>
      <c r="B1326" s="79" t="s">
        <v>79</v>
      </c>
      <c r="C1326" s="79" t="s">
        <v>88</v>
      </c>
      <c r="D1326" s="85">
        <v>-96140.772200000007</v>
      </c>
      <c r="E1326" s="85">
        <v>961.40772200000004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38322</v>
      </c>
      <c r="B1327" s="79" t="s">
        <v>79</v>
      </c>
      <c r="C1327" s="79" t="s">
        <v>89</v>
      </c>
      <c r="D1327" s="85">
        <v>-274687.92050000001</v>
      </c>
      <c r="E1327" s="85">
        <v>27468.79205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38322</v>
      </c>
      <c r="B1328" s="79" t="s">
        <v>79</v>
      </c>
      <c r="C1328" s="79" t="s">
        <v>72</v>
      </c>
      <c r="D1328" s="85">
        <v>-412031.88079999998</v>
      </c>
      <c r="E1328" s="85">
        <v>41203.18808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38322</v>
      </c>
      <c r="B1329" s="79" t="s">
        <v>79</v>
      </c>
      <c r="C1329" s="79" t="s">
        <v>96</v>
      </c>
      <c r="D1329" s="85">
        <v>549375.84109999996</v>
      </c>
      <c r="E1329" s="85">
        <v>-2746.8792054999999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38322</v>
      </c>
      <c r="B1330" s="79" t="s">
        <v>79</v>
      </c>
      <c r="C1330" s="79" t="s">
        <v>67</v>
      </c>
      <c r="D1330" s="85">
        <v>861283.97450000001</v>
      </c>
      <c r="E1330" s="85">
        <v>-86128.397450000004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38322</v>
      </c>
      <c r="B1331" s="79" t="s">
        <v>79</v>
      </c>
      <c r="C1331" s="79" t="s">
        <v>99</v>
      </c>
      <c r="D1331" s="85">
        <v>137343.96030000001</v>
      </c>
      <c r="E1331" s="85">
        <v>-686.71980150000002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38322</v>
      </c>
      <c r="B1332" s="79" t="s">
        <v>79</v>
      </c>
      <c r="C1332" s="79" t="s">
        <v>68</v>
      </c>
      <c r="D1332" s="85">
        <v>-183795.45989999999</v>
      </c>
      <c r="E1332" s="85">
        <v>1837.9545989999999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38322</v>
      </c>
      <c r="B1333" s="79" t="s">
        <v>79</v>
      </c>
      <c r="C1333" s="79" t="s">
        <v>74</v>
      </c>
      <c r="D1333" s="85">
        <v>346918.43829999998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38322</v>
      </c>
      <c r="B1334" s="79" t="s">
        <v>79</v>
      </c>
      <c r="C1334" s="79" t="s">
        <v>46</v>
      </c>
      <c r="D1334" s="85">
        <v>-323422.87410000002</v>
      </c>
      <c r="E1334" s="85">
        <v>32342.287410000001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38353</v>
      </c>
      <c r="B1335" s="79" t="s">
        <v>79</v>
      </c>
      <c r="C1335" s="79" t="s">
        <v>88</v>
      </c>
      <c r="D1335" s="85">
        <v>-95692.682700000005</v>
      </c>
      <c r="E1335" s="85">
        <v>956.926827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38353</v>
      </c>
      <c r="B1336" s="79" t="s">
        <v>79</v>
      </c>
      <c r="C1336" s="79" t="s">
        <v>89</v>
      </c>
      <c r="D1336" s="85">
        <v>-273407.66470000002</v>
      </c>
      <c r="E1336" s="85">
        <v>27340.766469999999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38353</v>
      </c>
      <c r="B1337" s="79" t="s">
        <v>79</v>
      </c>
      <c r="C1337" s="79" t="s">
        <v>72</v>
      </c>
      <c r="D1337" s="85">
        <v>-1E-4</v>
      </c>
      <c r="E1337" s="85">
        <v>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38353</v>
      </c>
      <c r="B1338" s="79" t="s">
        <v>79</v>
      </c>
      <c r="C1338" s="79" t="s">
        <v>96</v>
      </c>
      <c r="D1338" s="85">
        <v>546815.32940000005</v>
      </c>
      <c r="E1338" s="85">
        <v>-2734.0766469999999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38353</v>
      </c>
      <c r="B1339" s="79" t="s">
        <v>79</v>
      </c>
      <c r="C1339" s="79" t="s">
        <v>67</v>
      </c>
      <c r="D1339" s="85">
        <v>989052.2267</v>
      </c>
      <c r="E1339" s="85">
        <v>-98905.222670000003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38353</v>
      </c>
      <c r="B1340" s="79" t="s">
        <v>79</v>
      </c>
      <c r="C1340" s="79" t="s">
        <v>99</v>
      </c>
      <c r="D1340" s="85">
        <v>136703.83240000001</v>
      </c>
      <c r="E1340" s="85">
        <v>-683.51916200000005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38353</v>
      </c>
      <c r="B1341" s="79" t="s">
        <v>79</v>
      </c>
      <c r="C1341" s="79" t="s">
        <v>68</v>
      </c>
      <c r="D1341" s="85">
        <v>-33057.632599999997</v>
      </c>
      <c r="E1341" s="85">
        <v>330.57632599999999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38353</v>
      </c>
      <c r="B1342" s="79" t="s">
        <v>79</v>
      </c>
      <c r="C1342" s="79" t="s">
        <v>74</v>
      </c>
      <c r="D1342" s="85">
        <v>348531.27130000002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38353</v>
      </c>
      <c r="B1343" s="79" t="s">
        <v>79</v>
      </c>
      <c r="C1343" s="79" t="s">
        <v>46</v>
      </c>
      <c r="D1343" s="85">
        <v>-291046.8688</v>
      </c>
      <c r="E1343" s="85">
        <v>29104.686880000001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38384</v>
      </c>
      <c r="B1344" s="79" t="s">
        <v>79</v>
      </c>
      <c r="C1344" s="79" t="s">
        <v>88</v>
      </c>
      <c r="D1344" s="85">
        <v>-86025.661800000002</v>
      </c>
      <c r="E1344" s="85">
        <v>860.256618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38384</v>
      </c>
      <c r="B1345" s="79" t="s">
        <v>79</v>
      </c>
      <c r="C1345" s="79" t="s">
        <v>89</v>
      </c>
      <c r="D1345" s="85">
        <v>-245787.60519999999</v>
      </c>
      <c r="E1345" s="85">
        <v>24578.76052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38384</v>
      </c>
      <c r="B1346" s="79" t="s">
        <v>79</v>
      </c>
      <c r="C1346" s="79" t="s">
        <v>72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38384</v>
      </c>
      <c r="B1347" s="79" t="s">
        <v>79</v>
      </c>
      <c r="C1347" s="79" t="s">
        <v>96</v>
      </c>
      <c r="D1347" s="85">
        <v>491575.21049999999</v>
      </c>
      <c r="E1347" s="85">
        <v>-2457.8760524999998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38384</v>
      </c>
      <c r="B1348" s="79" t="s">
        <v>79</v>
      </c>
      <c r="C1348" s="79" t="s">
        <v>67</v>
      </c>
      <c r="D1348" s="85">
        <v>889136.66229999997</v>
      </c>
      <c r="E1348" s="85">
        <v>-88913.666230000003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38384</v>
      </c>
      <c r="B1349" s="79" t="s">
        <v>79</v>
      </c>
      <c r="C1349" s="79" t="s">
        <v>99</v>
      </c>
      <c r="D1349" s="85">
        <v>122893.8026</v>
      </c>
      <c r="E1349" s="85">
        <v>-614.46901300000002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38384</v>
      </c>
      <c r="B1350" s="79" t="s">
        <v>79</v>
      </c>
      <c r="C1350" s="79" t="s">
        <v>68</v>
      </c>
      <c r="D1350" s="85">
        <v>-32257.8675</v>
      </c>
      <c r="E1350" s="85">
        <v>322.57867499999998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38384</v>
      </c>
      <c r="B1351" s="79" t="s">
        <v>79</v>
      </c>
      <c r="C1351" s="79" t="s">
        <v>74</v>
      </c>
      <c r="D1351" s="85">
        <v>310435.89020000002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38384</v>
      </c>
      <c r="B1352" s="79" t="s">
        <v>79</v>
      </c>
      <c r="C1352" s="79" t="s">
        <v>46</v>
      </c>
      <c r="D1352" s="85">
        <v>-263343.8628</v>
      </c>
      <c r="E1352" s="85">
        <v>26334.386279999999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38412</v>
      </c>
      <c r="B1353" s="79" t="s">
        <v>79</v>
      </c>
      <c r="C1353" s="79" t="s">
        <v>88</v>
      </c>
      <c r="D1353" s="85">
        <v>-94832.300400000007</v>
      </c>
      <c r="E1353" s="85">
        <v>948.32300399999997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38412</v>
      </c>
      <c r="B1354" s="79" t="s">
        <v>79</v>
      </c>
      <c r="C1354" s="79" t="s">
        <v>89</v>
      </c>
      <c r="D1354" s="85">
        <v>-270949.42969999998</v>
      </c>
      <c r="E1354" s="85">
        <v>27094.94297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38412</v>
      </c>
      <c r="B1355" s="79" t="s">
        <v>79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38412</v>
      </c>
      <c r="B1356" s="79" t="s">
        <v>79</v>
      </c>
      <c r="C1356" s="79" t="s">
        <v>96</v>
      </c>
      <c r="D1356" s="85">
        <v>541898.85930000001</v>
      </c>
      <c r="E1356" s="85">
        <v>-2709.4942965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38412</v>
      </c>
      <c r="B1357" s="79" t="s">
        <v>79</v>
      </c>
      <c r="C1357" s="79" t="s">
        <v>67</v>
      </c>
      <c r="D1357" s="85">
        <v>980159.56200000003</v>
      </c>
      <c r="E1357" s="85">
        <v>-98015.956200000001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38412</v>
      </c>
      <c r="B1358" s="79" t="s">
        <v>79</v>
      </c>
      <c r="C1358" s="79" t="s">
        <v>99</v>
      </c>
      <c r="D1358" s="85">
        <v>135474.71479999999</v>
      </c>
      <c r="E1358" s="85">
        <v>-677.37357399999996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38412</v>
      </c>
      <c r="B1359" s="79" t="s">
        <v>79</v>
      </c>
      <c r="C1359" s="79" t="s">
        <v>68</v>
      </c>
      <c r="D1359" s="85">
        <v>-31649.515500000001</v>
      </c>
      <c r="E1359" s="85">
        <v>316.49515500000001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38412</v>
      </c>
      <c r="B1360" s="79" t="s">
        <v>79</v>
      </c>
      <c r="C1360" s="79" t="s">
        <v>74</v>
      </c>
      <c r="D1360" s="85">
        <v>349842.03730000003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38412</v>
      </c>
      <c r="B1361" s="79" t="s">
        <v>79</v>
      </c>
      <c r="C1361" s="79" t="s">
        <v>46</v>
      </c>
      <c r="D1361" s="85">
        <v>-288430.03810000001</v>
      </c>
      <c r="E1361" s="85">
        <v>28843.003809999998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38443</v>
      </c>
      <c r="B1362" s="79" t="s">
        <v>79</v>
      </c>
      <c r="C1362" s="79" t="s">
        <v>88</v>
      </c>
      <c r="D1362" s="85">
        <v>-91338.246100000004</v>
      </c>
      <c r="E1362" s="85">
        <v>913.38246100000003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38443</v>
      </c>
      <c r="B1363" s="79" t="s">
        <v>79</v>
      </c>
      <c r="C1363" s="79" t="s">
        <v>89</v>
      </c>
      <c r="D1363" s="85">
        <v>-260966.4178</v>
      </c>
      <c r="E1363" s="85">
        <v>26096.641780000002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38443</v>
      </c>
      <c r="B1364" s="79" t="s">
        <v>79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38443</v>
      </c>
      <c r="B1365" s="79" t="s">
        <v>79</v>
      </c>
      <c r="C1365" s="79" t="s">
        <v>96</v>
      </c>
      <c r="D1365" s="85">
        <v>521932.83559999999</v>
      </c>
      <c r="E1365" s="85">
        <v>-2609.664178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38443</v>
      </c>
      <c r="B1366" s="79" t="s">
        <v>79</v>
      </c>
      <c r="C1366" s="79" t="s">
        <v>67</v>
      </c>
      <c r="D1366" s="85">
        <v>944046.01610000001</v>
      </c>
      <c r="E1366" s="85">
        <v>-94404.601609999998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38443</v>
      </c>
      <c r="B1367" s="79" t="s">
        <v>79</v>
      </c>
      <c r="C1367" s="79" t="s">
        <v>99</v>
      </c>
      <c r="D1367" s="85">
        <v>130483.2089</v>
      </c>
      <c r="E1367" s="85">
        <v>-652.4160445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38443</v>
      </c>
      <c r="B1368" s="79" t="s">
        <v>79</v>
      </c>
      <c r="C1368" s="79" t="s">
        <v>68</v>
      </c>
      <c r="D1368" s="85">
        <v>-30620.059700000002</v>
      </c>
      <c r="E1368" s="85">
        <v>306.20059700000002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38443</v>
      </c>
      <c r="B1369" s="79" t="s">
        <v>79</v>
      </c>
      <c r="C1369" s="79" t="s">
        <v>74</v>
      </c>
      <c r="D1369" s="85">
        <v>341532.84019999998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38443</v>
      </c>
      <c r="B1370" s="79" t="s">
        <v>79</v>
      </c>
      <c r="C1370" s="79" t="s">
        <v>46</v>
      </c>
      <c r="D1370" s="85">
        <v>-278364.179</v>
      </c>
      <c r="E1370" s="85">
        <v>27836.4179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38473</v>
      </c>
      <c r="B1371" s="79" t="s">
        <v>79</v>
      </c>
      <c r="C1371" s="79" t="s">
        <v>88</v>
      </c>
      <c r="D1371" s="85">
        <v>-93952.208299999998</v>
      </c>
      <c r="E1371" s="85">
        <v>939.52208299999995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38473</v>
      </c>
      <c r="B1372" s="79" t="s">
        <v>79</v>
      </c>
      <c r="C1372" s="79" t="s">
        <v>89</v>
      </c>
      <c r="D1372" s="85">
        <v>-268434.88089999999</v>
      </c>
      <c r="E1372" s="85">
        <v>26843.488089999999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38473</v>
      </c>
      <c r="B1373" s="79" t="s">
        <v>79</v>
      </c>
      <c r="C1373" s="79" t="s">
        <v>72</v>
      </c>
      <c r="D1373" s="85">
        <v>-1E-4</v>
      </c>
      <c r="E1373" s="85">
        <v>9.9999999999999991E-6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38473</v>
      </c>
      <c r="B1374" s="79" t="s">
        <v>79</v>
      </c>
      <c r="C1374" s="79" t="s">
        <v>96</v>
      </c>
      <c r="D1374" s="85">
        <v>536869.76190000004</v>
      </c>
      <c r="E1374" s="85">
        <v>-2684.3488094999998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38473</v>
      </c>
      <c r="B1375" s="79" t="s">
        <v>79</v>
      </c>
      <c r="C1375" s="79" t="s">
        <v>67</v>
      </c>
      <c r="D1375" s="85">
        <v>971063.18130000005</v>
      </c>
      <c r="E1375" s="85">
        <v>-97106.31813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38473</v>
      </c>
      <c r="B1376" s="79" t="s">
        <v>79</v>
      </c>
      <c r="C1376" s="79" t="s">
        <v>99</v>
      </c>
      <c r="D1376" s="85">
        <v>134217.4405</v>
      </c>
      <c r="E1376" s="85">
        <v>-671.08720249999999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38473</v>
      </c>
      <c r="B1377" s="79" t="s">
        <v>79</v>
      </c>
      <c r="C1377" s="79" t="s">
        <v>68</v>
      </c>
      <c r="D1377" s="85">
        <v>-36875.159400000004</v>
      </c>
      <c r="E1377" s="85">
        <v>368.75159400000001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38473</v>
      </c>
      <c r="B1378" s="79" t="s">
        <v>79</v>
      </c>
      <c r="C1378" s="79" t="s">
        <v>74</v>
      </c>
      <c r="D1378" s="85">
        <v>363647.0013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38473</v>
      </c>
      <c r="B1379" s="79" t="s">
        <v>79</v>
      </c>
      <c r="C1379" s="79" t="s">
        <v>46</v>
      </c>
      <c r="D1379" s="85">
        <v>-285753.26030000002</v>
      </c>
      <c r="E1379" s="85">
        <v>28575.32603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38504</v>
      </c>
      <c r="B1380" s="79" t="s">
        <v>79</v>
      </c>
      <c r="C1380" s="79" t="s">
        <v>88</v>
      </c>
      <c r="D1380" s="85">
        <v>-90487.347999999998</v>
      </c>
      <c r="E1380" s="85">
        <v>904.87347999999997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38504</v>
      </c>
      <c r="B1381" s="79" t="s">
        <v>79</v>
      </c>
      <c r="C1381" s="79" t="s">
        <v>89</v>
      </c>
      <c r="D1381" s="85">
        <v>-258535.2801</v>
      </c>
      <c r="E1381" s="85">
        <v>25853.528010000002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38504</v>
      </c>
      <c r="B1382" s="79" t="s">
        <v>79</v>
      </c>
      <c r="C1382" s="79" t="s">
        <v>72</v>
      </c>
      <c r="D1382" s="85">
        <v>-1E-4</v>
      </c>
      <c r="E1382" s="85">
        <v>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38504</v>
      </c>
      <c r="B1383" s="79" t="s">
        <v>79</v>
      </c>
      <c r="C1383" s="79" t="s">
        <v>96</v>
      </c>
      <c r="D1383" s="85">
        <v>517070.56030000001</v>
      </c>
      <c r="E1383" s="85">
        <v>-2585.3528015000002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38504</v>
      </c>
      <c r="B1384" s="79" t="s">
        <v>79</v>
      </c>
      <c r="C1384" s="79" t="s">
        <v>67</v>
      </c>
      <c r="D1384" s="85">
        <v>935251.37540000002</v>
      </c>
      <c r="E1384" s="85">
        <v>-93525.137539999996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38504</v>
      </c>
      <c r="B1385" s="79" t="s">
        <v>79</v>
      </c>
      <c r="C1385" s="79" t="s">
        <v>99</v>
      </c>
      <c r="D1385" s="85">
        <v>129267.6401</v>
      </c>
      <c r="E1385" s="85">
        <v>-646.33820049999997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38504</v>
      </c>
      <c r="B1386" s="79" t="s">
        <v>79</v>
      </c>
      <c r="C1386" s="79" t="s">
        <v>68</v>
      </c>
      <c r="D1386" s="85">
        <v>-53947.695099999997</v>
      </c>
      <c r="E1386" s="85">
        <v>539.47695099999999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38504</v>
      </c>
      <c r="B1387" s="79" t="s">
        <v>79</v>
      </c>
      <c r="C1387" s="79" t="s">
        <v>74</v>
      </c>
      <c r="D1387" s="85">
        <v>348175.49420000002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38504</v>
      </c>
      <c r="B1388" s="79" t="s">
        <v>79</v>
      </c>
      <c r="C1388" s="79" t="s">
        <v>46</v>
      </c>
      <c r="D1388" s="85">
        <v>-275770.96539999999</v>
      </c>
      <c r="E1388" s="85">
        <v>27577.096539999999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38534</v>
      </c>
      <c r="B1389" s="79" t="s">
        <v>79</v>
      </c>
      <c r="C1389" s="79" t="s">
        <v>88</v>
      </c>
      <c r="D1389" s="85">
        <v>-93070.656499999997</v>
      </c>
      <c r="E1389" s="85">
        <v>930.70656499999996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38534</v>
      </c>
      <c r="B1390" s="79" t="s">
        <v>79</v>
      </c>
      <c r="C1390" s="79" t="s">
        <v>89</v>
      </c>
      <c r="D1390" s="85">
        <v>-265916.16149999999</v>
      </c>
      <c r="E1390" s="85">
        <v>26591.616150000002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38534</v>
      </c>
      <c r="B1391" s="79" t="s">
        <v>79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38534</v>
      </c>
      <c r="B1392" s="79" t="s">
        <v>79</v>
      </c>
      <c r="C1392" s="79" t="s">
        <v>96</v>
      </c>
      <c r="D1392" s="85">
        <v>531832.32290000003</v>
      </c>
      <c r="E1392" s="85">
        <v>-2659.1616144999998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38534</v>
      </c>
      <c r="B1393" s="79" t="s">
        <v>79</v>
      </c>
      <c r="C1393" s="79" t="s">
        <v>67</v>
      </c>
      <c r="D1393" s="85">
        <v>961951.71429999999</v>
      </c>
      <c r="E1393" s="85">
        <v>-96195.171430000002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38534</v>
      </c>
      <c r="B1394" s="79" t="s">
        <v>79</v>
      </c>
      <c r="C1394" s="79" t="s">
        <v>99</v>
      </c>
      <c r="D1394" s="85">
        <v>132958.08069999999</v>
      </c>
      <c r="E1394" s="85">
        <v>-664.79040350000002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38534</v>
      </c>
      <c r="B1395" s="79" t="s">
        <v>79</v>
      </c>
      <c r="C1395" s="79" t="s">
        <v>68</v>
      </c>
      <c r="D1395" s="85">
        <v>-51467.644200000002</v>
      </c>
      <c r="E1395" s="85">
        <v>514.67644199999995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38534</v>
      </c>
      <c r="B1396" s="79" t="s">
        <v>79</v>
      </c>
      <c r="C1396" s="79" t="s">
        <v>74</v>
      </c>
      <c r="D1396" s="85">
        <v>363231.18310000002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38534</v>
      </c>
      <c r="B1397" s="79" t="s">
        <v>79</v>
      </c>
      <c r="C1397" s="79" t="s">
        <v>46</v>
      </c>
      <c r="D1397" s="85">
        <v>-283072.0429</v>
      </c>
      <c r="E1397" s="85">
        <v>28307.204290000001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38565</v>
      </c>
      <c r="B1398" s="79" t="s">
        <v>79</v>
      </c>
      <c r="C1398" s="79" t="s">
        <v>88</v>
      </c>
      <c r="D1398" s="85">
        <v>-92624.527900000001</v>
      </c>
      <c r="E1398" s="85">
        <v>926.24527899999998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38565</v>
      </c>
      <c r="B1399" s="79" t="s">
        <v>79</v>
      </c>
      <c r="C1399" s="79" t="s">
        <v>89</v>
      </c>
      <c r="D1399" s="85">
        <v>-264641.50819999998</v>
      </c>
      <c r="E1399" s="85">
        <v>26464.150819999999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38565</v>
      </c>
      <c r="B1400" s="79" t="s">
        <v>79</v>
      </c>
      <c r="C1400" s="79" t="s">
        <v>72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38565</v>
      </c>
      <c r="B1401" s="79" t="s">
        <v>79</v>
      </c>
      <c r="C1401" s="79" t="s">
        <v>96</v>
      </c>
      <c r="D1401" s="85">
        <v>529283.01639999996</v>
      </c>
      <c r="E1401" s="85">
        <v>-2646.415082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38565</v>
      </c>
      <c r="B1402" s="79" t="s">
        <v>79</v>
      </c>
      <c r="C1402" s="79" t="s">
        <v>67</v>
      </c>
      <c r="D1402" s="85">
        <v>957340.65579999995</v>
      </c>
      <c r="E1402" s="85">
        <v>-95734.065579999995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38565</v>
      </c>
      <c r="B1403" s="79" t="s">
        <v>79</v>
      </c>
      <c r="C1403" s="79" t="s">
        <v>99</v>
      </c>
      <c r="D1403" s="85">
        <v>132320.75409999999</v>
      </c>
      <c r="E1403" s="85">
        <v>-661.6037705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38565</v>
      </c>
      <c r="B1404" s="79" t="s">
        <v>79</v>
      </c>
      <c r="C1404" s="79" t="s">
        <v>68</v>
      </c>
      <c r="D1404" s="85">
        <v>-51220.937100000003</v>
      </c>
      <c r="E1404" s="85">
        <v>512.20937100000003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38565</v>
      </c>
      <c r="B1405" s="79" t="s">
        <v>79</v>
      </c>
      <c r="C1405" s="79" t="s">
        <v>74</v>
      </c>
      <c r="D1405" s="85">
        <v>360901.01520000002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38565</v>
      </c>
      <c r="B1406" s="79" t="s">
        <v>79</v>
      </c>
      <c r="C1406" s="79" t="s">
        <v>46</v>
      </c>
      <c r="D1406" s="85">
        <v>-281715.15389999998</v>
      </c>
      <c r="E1406" s="85">
        <v>28171.51539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38596</v>
      </c>
      <c r="B1407" s="79" t="s">
        <v>79</v>
      </c>
      <c r="C1407" s="79" t="s">
        <v>88</v>
      </c>
      <c r="D1407" s="85">
        <v>547954.37580000004</v>
      </c>
      <c r="E1407" s="85">
        <v>-5479.5437579999998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38596</v>
      </c>
      <c r="B1408" s="79" t="s">
        <v>79</v>
      </c>
      <c r="C1408" s="79" t="s">
        <v>89</v>
      </c>
      <c r="D1408" s="85">
        <v>-254862.50030000001</v>
      </c>
      <c r="E1408" s="85">
        <v>25486.250029999999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38596</v>
      </c>
      <c r="B1409" s="79" t="s">
        <v>79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38596</v>
      </c>
      <c r="B1410" s="79" t="s">
        <v>79</v>
      </c>
      <c r="C1410" s="79" t="s">
        <v>96</v>
      </c>
      <c r="D1410" s="85">
        <v>-127431.25019999999</v>
      </c>
      <c r="E1410" s="85">
        <v>637.156251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38596</v>
      </c>
      <c r="B1411" s="79" t="s">
        <v>79</v>
      </c>
      <c r="C1411" s="79" t="s">
        <v>67</v>
      </c>
      <c r="D1411" s="85">
        <v>921965.09470000002</v>
      </c>
      <c r="E1411" s="85">
        <v>-92196.509470000005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38596</v>
      </c>
      <c r="B1412" s="79" t="s">
        <v>79</v>
      </c>
      <c r="C1412" s="79" t="s">
        <v>99</v>
      </c>
      <c r="D1412" s="85">
        <v>127431.25019999999</v>
      </c>
      <c r="E1412" s="85">
        <v>-637.156251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38596</v>
      </c>
      <c r="B1413" s="79" t="s">
        <v>79</v>
      </c>
      <c r="C1413" s="79" t="s">
        <v>68</v>
      </c>
      <c r="D1413" s="85">
        <v>-50972.500099999997</v>
      </c>
      <c r="E1413" s="85">
        <v>509.72500100000002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38596</v>
      </c>
      <c r="B1414" s="79" t="s">
        <v>79</v>
      </c>
      <c r="C1414" s="79" t="s">
        <v>74</v>
      </c>
      <c r="D1414" s="85">
        <v>345119.5062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38596</v>
      </c>
      <c r="B1415" s="79" t="s">
        <v>79</v>
      </c>
      <c r="C1415" s="79" t="s">
        <v>46</v>
      </c>
      <c r="D1415" s="85">
        <v>-271853.33370000002</v>
      </c>
      <c r="E1415" s="85">
        <v>27185.33337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38626</v>
      </c>
      <c r="B1416" s="79" t="s">
        <v>79</v>
      </c>
      <c r="C1416" s="79" t="s">
        <v>88</v>
      </c>
      <c r="D1416" s="85">
        <v>563549.70499999996</v>
      </c>
      <c r="E1416" s="85">
        <v>-5635.4970499999999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38626</v>
      </c>
      <c r="B1417" s="79" t="s">
        <v>79</v>
      </c>
      <c r="C1417" s="79" t="s">
        <v>89</v>
      </c>
      <c r="D1417" s="85">
        <v>-262116.14180000001</v>
      </c>
      <c r="E1417" s="85">
        <v>26211.61418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38626</v>
      </c>
      <c r="B1418" s="79" t="s">
        <v>79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38626</v>
      </c>
      <c r="B1419" s="79" t="s">
        <v>79</v>
      </c>
      <c r="C1419" s="79" t="s">
        <v>96</v>
      </c>
      <c r="D1419" s="85">
        <v>-131058.07090000001</v>
      </c>
      <c r="E1419" s="85">
        <v>655.29035450000003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38626</v>
      </c>
      <c r="B1420" s="79" t="s">
        <v>79</v>
      </c>
      <c r="C1420" s="79" t="s">
        <v>67</v>
      </c>
      <c r="D1420" s="85">
        <v>948205.14350000001</v>
      </c>
      <c r="E1420" s="85">
        <v>-94820.514349999998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38626</v>
      </c>
      <c r="B1421" s="79" t="s">
        <v>79</v>
      </c>
      <c r="C1421" s="79" t="s">
        <v>99</v>
      </c>
      <c r="D1421" s="85">
        <v>131058.07090000001</v>
      </c>
      <c r="E1421" s="85">
        <v>-655.29035450000003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38626</v>
      </c>
      <c r="B1422" s="79" t="s">
        <v>79</v>
      </c>
      <c r="C1422" s="79" t="s">
        <v>68</v>
      </c>
      <c r="D1422" s="85">
        <v>-50732.156499999997</v>
      </c>
      <c r="E1422" s="85">
        <v>507.32156500000002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38626</v>
      </c>
      <c r="B1423" s="79" t="s">
        <v>79</v>
      </c>
      <c r="C1423" s="79" t="s">
        <v>74</v>
      </c>
      <c r="D1423" s="85">
        <v>351951.7991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38626</v>
      </c>
      <c r="B1424" s="79" t="s">
        <v>79</v>
      </c>
      <c r="C1424" s="79" t="s">
        <v>46</v>
      </c>
      <c r="D1424" s="85">
        <v>-279026.86070000002</v>
      </c>
      <c r="E1424" s="85">
        <v>27902.68607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38657</v>
      </c>
      <c r="B1425" s="79" t="s">
        <v>79</v>
      </c>
      <c r="C1425" s="79" t="s">
        <v>88</v>
      </c>
      <c r="D1425" s="85">
        <v>542724.85860000004</v>
      </c>
      <c r="E1425" s="85">
        <v>-5427.2485859999997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38657</v>
      </c>
      <c r="B1426" s="79" t="s">
        <v>79</v>
      </c>
      <c r="C1426" s="79" t="s">
        <v>89</v>
      </c>
      <c r="D1426" s="85">
        <v>-252430.16680000001</v>
      </c>
      <c r="E1426" s="85">
        <v>25243.016680000001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6IF-ELPO/PERMIAN</v>
      </c>
    </row>
    <row r="1427" spans="1:8">
      <c r="A1427" s="80">
        <v>38657</v>
      </c>
      <c r="B1427" s="79" t="s">
        <v>79</v>
      </c>
      <c r="C1427" s="79" t="s">
        <v>72</v>
      </c>
      <c r="D1427" s="85">
        <v>0</v>
      </c>
      <c r="E1427" s="85">
        <v>0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6IF-ELPO/SJ</v>
      </c>
    </row>
    <row r="1428" spans="1:8">
      <c r="A1428" s="80">
        <v>38657</v>
      </c>
      <c r="B1428" s="79" t="s">
        <v>79</v>
      </c>
      <c r="C1428" s="79" t="s">
        <v>96</v>
      </c>
      <c r="D1428" s="85">
        <v>-126215.0834</v>
      </c>
      <c r="E1428" s="85">
        <v>631.07541700000002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6IF-NGPL/MIDCON</v>
      </c>
    </row>
    <row r="1429" spans="1:8">
      <c r="A1429" s="80">
        <v>38657</v>
      </c>
      <c r="B1429" s="79" t="s">
        <v>79</v>
      </c>
      <c r="C1429" s="79" t="s">
        <v>67</v>
      </c>
      <c r="D1429" s="85">
        <v>913166.1287</v>
      </c>
      <c r="E1429" s="85">
        <v>-91316.612869999997</v>
      </c>
      <c r="F1429" s="210">
        <f t="shared" si="66"/>
        <v>6</v>
      </c>
      <c r="G1429" s="79" t="str">
        <f t="shared" si="67"/>
        <v>D</v>
      </c>
      <c r="H1429" s="79" t="str">
        <f t="shared" si="68"/>
        <v>6IF-NWPL_ROCKY_M</v>
      </c>
    </row>
    <row r="1430" spans="1:8">
      <c r="A1430" s="80">
        <v>38657</v>
      </c>
      <c r="B1430" s="79" t="s">
        <v>79</v>
      </c>
      <c r="C1430" s="79" t="s">
        <v>99</v>
      </c>
      <c r="D1430" s="85">
        <v>126215.0834</v>
      </c>
      <c r="E1430" s="85">
        <v>-631.07541700000002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6IF-PAN/TX/OK</v>
      </c>
    </row>
    <row r="1431" spans="1:8">
      <c r="A1431" s="80">
        <v>38657</v>
      </c>
      <c r="B1431" s="79" t="s">
        <v>79</v>
      </c>
      <c r="C1431" s="79" t="s">
        <v>68</v>
      </c>
      <c r="D1431" s="85">
        <v>-117800.7445</v>
      </c>
      <c r="E1431" s="85">
        <v>1178.007445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6NGI-MALIN</v>
      </c>
    </row>
    <row r="1432" spans="1:8">
      <c r="A1432" s="80">
        <v>38657</v>
      </c>
      <c r="B1432" s="79" t="s">
        <v>79</v>
      </c>
      <c r="C1432" s="79" t="s">
        <v>74</v>
      </c>
      <c r="D1432" s="85">
        <v>341867.01630000002</v>
      </c>
      <c r="E1432" s="85">
        <v>0</v>
      </c>
      <c r="F1432" s="210">
        <f t="shared" si="66"/>
        <v>6</v>
      </c>
      <c r="G1432" s="79" t="str">
        <f t="shared" si="67"/>
        <v>D</v>
      </c>
      <c r="H1432" s="79" t="str">
        <f t="shared" si="68"/>
        <v>6NGI-PGE/CG</v>
      </c>
    </row>
    <row r="1433" spans="1:8">
      <c r="A1433" s="80">
        <v>38657</v>
      </c>
      <c r="B1433" s="79" t="s">
        <v>79</v>
      </c>
      <c r="C1433" s="79" t="s">
        <v>46</v>
      </c>
      <c r="D1433" s="85">
        <v>-193529.79459999999</v>
      </c>
      <c r="E1433" s="85">
        <v>19352.979459999999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6NGI-SOCAL</v>
      </c>
    </row>
    <row r="1434" spans="1:8">
      <c r="A1434" s="80">
        <v>38687</v>
      </c>
      <c r="B1434" s="79" t="s">
        <v>79</v>
      </c>
      <c r="C1434" s="79" t="s">
        <v>88</v>
      </c>
      <c r="D1434" s="85">
        <v>558154.60900000005</v>
      </c>
      <c r="E1434" s="85">
        <v>-5581.5460899999998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6IF-CIG/RKYMTN</v>
      </c>
    </row>
    <row r="1435" spans="1:8">
      <c r="A1435" s="80">
        <v>38687</v>
      </c>
      <c r="B1435" s="79" t="s">
        <v>79</v>
      </c>
      <c r="C1435" s="79" t="s">
        <v>89</v>
      </c>
      <c r="D1435" s="85">
        <v>-259606.79490000001</v>
      </c>
      <c r="E1435" s="85">
        <v>25960.679489999999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6IF-ELPO/PERMIAN</v>
      </c>
    </row>
    <row r="1436" spans="1:8">
      <c r="A1436" s="80">
        <v>38687</v>
      </c>
      <c r="B1436" s="79" t="s">
        <v>79</v>
      </c>
      <c r="C1436" s="79" t="s">
        <v>72</v>
      </c>
      <c r="D1436" s="85">
        <v>-1E-4</v>
      </c>
      <c r="E1436" s="85">
        <v>9.9999999999999991E-6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6IF-ELPO/SJ</v>
      </c>
    </row>
    <row r="1437" spans="1:8">
      <c r="A1437" s="80">
        <v>38687</v>
      </c>
      <c r="B1437" s="79" t="s">
        <v>79</v>
      </c>
      <c r="C1437" s="79" t="s">
        <v>96</v>
      </c>
      <c r="D1437" s="85">
        <v>-129803.39750000001</v>
      </c>
      <c r="E1437" s="85">
        <v>649.01698750000003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6IF-NGPL/MIDCON</v>
      </c>
    </row>
    <row r="1438" spans="1:8">
      <c r="A1438" s="80">
        <v>38687</v>
      </c>
      <c r="B1438" s="79" t="s">
        <v>79</v>
      </c>
      <c r="C1438" s="79" t="s">
        <v>67</v>
      </c>
      <c r="D1438" s="85">
        <v>939127.58010000002</v>
      </c>
      <c r="E1438" s="85">
        <v>-93912.758010000005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6IF-NWPL_ROCKY_M</v>
      </c>
    </row>
    <row r="1439" spans="1:8">
      <c r="A1439" s="80">
        <v>38687</v>
      </c>
      <c r="B1439" s="79" t="s">
        <v>79</v>
      </c>
      <c r="C1439" s="79" t="s">
        <v>99</v>
      </c>
      <c r="D1439" s="85">
        <v>129803.39750000001</v>
      </c>
      <c r="E1439" s="85">
        <v>-649.01698750000003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6IF-PAN/TX/OK</v>
      </c>
    </row>
    <row r="1440" spans="1:8">
      <c r="A1440" s="80">
        <v>38687</v>
      </c>
      <c r="B1440" s="79" t="s">
        <v>79</v>
      </c>
      <c r="C1440" s="79" t="s">
        <v>68</v>
      </c>
      <c r="D1440" s="85">
        <v>-119754.10219999999</v>
      </c>
      <c r="E1440" s="85">
        <v>1197.5410219999999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6NGI-MALIN</v>
      </c>
    </row>
    <row r="1441" spans="1:8">
      <c r="A1441" s="80">
        <v>38687</v>
      </c>
      <c r="B1441" s="79" t="s">
        <v>79</v>
      </c>
      <c r="C1441" s="79" t="s">
        <v>74</v>
      </c>
      <c r="D1441" s="85">
        <v>345771.96490000002</v>
      </c>
      <c r="E1441" s="85">
        <v>0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6NGI-PGE/CG</v>
      </c>
    </row>
    <row r="1442" spans="1:8">
      <c r="A1442" s="80">
        <v>38687</v>
      </c>
      <c r="B1442" s="79" t="s">
        <v>79</v>
      </c>
      <c r="C1442" s="79" t="s">
        <v>46</v>
      </c>
      <c r="D1442" s="85">
        <v>-198473.58179999999</v>
      </c>
      <c r="E1442" s="85">
        <v>19847.358179999999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6NGI-SOCAL</v>
      </c>
    </row>
    <row r="1443" spans="1:8">
      <c r="A1443" s="80">
        <v>38718</v>
      </c>
      <c r="B1443" s="79" t="s">
        <v>79</v>
      </c>
      <c r="C1443" s="79" t="s">
        <v>88</v>
      </c>
      <c r="D1443" s="85">
        <v>38751.113700000002</v>
      </c>
      <c r="E1443" s="85">
        <v>1261.1215162255701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6IF-CIG/RKYMTN</v>
      </c>
    </row>
    <row r="1444" spans="1:8">
      <c r="A1444" s="80">
        <v>38718</v>
      </c>
      <c r="B1444" s="79" t="s">
        <v>79</v>
      </c>
      <c r="C1444" s="79" t="s">
        <v>96</v>
      </c>
      <c r="D1444" s="85">
        <v>-129170.379</v>
      </c>
      <c r="E1444" s="85">
        <v>645.85189500000001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38718</v>
      </c>
      <c r="B1445" s="79" t="s">
        <v>79</v>
      </c>
      <c r="C1445" s="79" t="s">
        <v>67</v>
      </c>
      <c r="D1445" s="85">
        <v>2221213.8376000002</v>
      </c>
      <c r="E1445" s="85">
        <v>-222121.38376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38718</v>
      </c>
      <c r="B1446" s="79" t="s">
        <v>79</v>
      </c>
      <c r="C1446" s="79" t="s">
        <v>99</v>
      </c>
      <c r="D1446" s="85">
        <v>129170.379</v>
      </c>
      <c r="E1446" s="85">
        <v>-645.85189500000001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38718</v>
      </c>
      <c r="B1447" s="79" t="s">
        <v>79</v>
      </c>
      <c r="C1447" s="79" t="s">
        <v>68</v>
      </c>
      <c r="D1447" s="85">
        <v>51668.151599999997</v>
      </c>
      <c r="E1447" s="85">
        <v>1681.4953549674201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38718</v>
      </c>
      <c r="B1448" s="79" t="s">
        <v>79</v>
      </c>
      <c r="C1448" s="79" t="s">
        <v>74</v>
      </c>
      <c r="D1448" s="85">
        <v>88193.368000000002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38718</v>
      </c>
      <c r="B1449" s="79" t="s">
        <v>79</v>
      </c>
      <c r="C1449" s="79" t="s">
        <v>46</v>
      </c>
      <c r="D1449" s="85">
        <v>60835.081700000002</v>
      </c>
      <c r="E1449" s="85">
        <v>-6083.5081700000001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38749</v>
      </c>
      <c r="B1450" s="79" t="s">
        <v>79</v>
      </c>
      <c r="C1450" s="79" t="s">
        <v>88</v>
      </c>
      <c r="D1450" s="85">
        <v>34833.622199999998</v>
      </c>
      <c r="E1450" s="85">
        <v>1174.6775169229099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38749</v>
      </c>
      <c r="B1451" s="79" t="s">
        <v>79</v>
      </c>
      <c r="C1451" s="79" t="s">
        <v>96</v>
      </c>
      <c r="D1451" s="85">
        <v>-116112.0738</v>
      </c>
      <c r="E1451" s="85">
        <v>580.56036900000004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6IF-NGPL/MIDCON</v>
      </c>
    </row>
    <row r="1452" spans="1:8">
      <c r="A1452" s="80">
        <v>38749</v>
      </c>
      <c r="B1452" s="79" t="s">
        <v>79</v>
      </c>
      <c r="C1452" s="79" t="s">
        <v>67</v>
      </c>
      <c r="D1452" s="85">
        <v>1996663.2219</v>
      </c>
      <c r="E1452" s="85">
        <v>-199666.32219000001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6IF-NWPL_ROCKY_M</v>
      </c>
    </row>
    <row r="1453" spans="1:8">
      <c r="A1453" s="80">
        <v>38749</v>
      </c>
      <c r="B1453" s="79" t="s">
        <v>79</v>
      </c>
      <c r="C1453" s="79" t="s">
        <v>99</v>
      </c>
      <c r="D1453" s="85">
        <v>116112.0738</v>
      </c>
      <c r="E1453" s="85">
        <v>-580.56036900000004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6IF-PAN/TX/OK</v>
      </c>
    </row>
    <row r="1454" spans="1:8">
      <c r="A1454" s="80">
        <v>38749</v>
      </c>
      <c r="B1454" s="79" t="s">
        <v>79</v>
      </c>
      <c r="C1454" s="79" t="s">
        <v>68</v>
      </c>
      <c r="D1454" s="85">
        <v>46444.8295</v>
      </c>
      <c r="E1454" s="85">
        <v>1566.2366858582902</v>
      </c>
      <c r="F1454" s="210">
        <f t="shared" si="66"/>
        <v>6</v>
      </c>
      <c r="G1454" s="79" t="str">
        <f t="shared" si="67"/>
        <v>D</v>
      </c>
      <c r="H1454" s="79" t="str">
        <f t="shared" si="68"/>
        <v>6NGI-MALIN</v>
      </c>
    </row>
    <row r="1455" spans="1:8">
      <c r="A1455" s="80">
        <v>38749</v>
      </c>
      <c r="B1455" s="79" t="s">
        <v>79</v>
      </c>
      <c r="C1455" s="79" t="s">
        <v>74</v>
      </c>
      <c r="D1455" s="85">
        <v>77226.969700000001</v>
      </c>
      <c r="E1455" s="85">
        <v>0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6NGI-PGE/CG</v>
      </c>
    </row>
    <row r="1456" spans="1:8">
      <c r="A1456" s="80">
        <v>38749</v>
      </c>
      <c r="B1456" s="79" t="s">
        <v>79</v>
      </c>
      <c r="C1456" s="79" t="s">
        <v>46</v>
      </c>
      <c r="D1456" s="85">
        <v>53079.805200000003</v>
      </c>
      <c r="E1456" s="85">
        <v>-5307.9805200000001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6NGI-SOCAL</v>
      </c>
    </row>
    <row r="1457" spans="1:8">
      <c r="A1457" s="80">
        <v>38777</v>
      </c>
      <c r="B1457" s="79" t="s">
        <v>79</v>
      </c>
      <c r="C1457" s="79" t="s">
        <v>88</v>
      </c>
      <c r="D1457" s="85">
        <v>38397.734299999996</v>
      </c>
      <c r="E1457" s="85">
        <v>2011.5741149334201</v>
      </c>
      <c r="F1457" s="210">
        <f t="shared" si="66"/>
        <v>6</v>
      </c>
      <c r="G1457" s="79" t="str">
        <f t="shared" si="67"/>
        <v>D</v>
      </c>
      <c r="H1457" s="79" t="str">
        <f t="shared" si="68"/>
        <v>6IF-CIG/RKYMTN</v>
      </c>
    </row>
    <row r="1458" spans="1:8">
      <c r="A1458" s="80">
        <v>38777</v>
      </c>
      <c r="B1458" s="79" t="s">
        <v>79</v>
      </c>
      <c r="C1458" s="79" t="s">
        <v>96</v>
      </c>
      <c r="D1458" s="85">
        <v>-127992.44779999999</v>
      </c>
      <c r="E1458" s="85">
        <v>639.96223899999995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6IF-NGPL/MIDCON</v>
      </c>
    </row>
    <row r="1459" spans="1:8">
      <c r="A1459" s="80">
        <v>38777</v>
      </c>
      <c r="B1459" s="79" t="s">
        <v>79</v>
      </c>
      <c r="C1459" s="79" t="s">
        <v>67</v>
      </c>
      <c r="D1459" s="85">
        <v>2200958.1321999999</v>
      </c>
      <c r="E1459" s="85">
        <v>-220095.81322000001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6IF-NWPL_ROCKY_M</v>
      </c>
    </row>
    <row r="1460" spans="1:8">
      <c r="A1460" s="80">
        <v>38777</v>
      </c>
      <c r="B1460" s="79" t="s">
        <v>79</v>
      </c>
      <c r="C1460" s="79" t="s">
        <v>99</v>
      </c>
      <c r="D1460" s="85">
        <v>127992.44779999999</v>
      </c>
      <c r="E1460" s="85">
        <v>-639.96223899999995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6IF-PAN/TX/OK</v>
      </c>
    </row>
    <row r="1461" spans="1:8">
      <c r="A1461" s="80">
        <v>38777</v>
      </c>
      <c r="B1461" s="79" t="s">
        <v>79</v>
      </c>
      <c r="C1461" s="79" t="s">
        <v>68</v>
      </c>
      <c r="D1461" s="85">
        <v>51196.979099999997</v>
      </c>
      <c r="E1461" s="85">
        <v>2682.0988216574906</v>
      </c>
      <c r="F1461" s="210">
        <f t="shared" si="66"/>
        <v>6</v>
      </c>
      <c r="G1461" s="79" t="str">
        <f t="shared" si="67"/>
        <v>D</v>
      </c>
      <c r="H1461" s="79" t="str">
        <f t="shared" si="68"/>
        <v>6NGI-MALIN</v>
      </c>
    </row>
    <row r="1462" spans="1:8">
      <c r="A1462" s="80">
        <v>38777</v>
      </c>
      <c r="B1462" s="79" t="s">
        <v>79</v>
      </c>
      <c r="C1462" s="79" t="s">
        <v>74</v>
      </c>
      <c r="D1462" s="85">
        <v>90724.35</v>
      </c>
      <c r="E1462" s="85">
        <v>0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6NGI-PGE/CG</v>
      </c>
    </row>
    <row r="1463" spans="1:8">
      <c r="A1463" s="80">
        <v>38777</v>
      </c>
      <c r="B1463" s="79" t="s">
        <v>79</v>
      </c>
      <c r="C1463" s="79" t="s">
        <v>46</v>
      </c>
      <c r="D1463" s="85">
        <v>60280.314100000003</v>
      </c>
      <c r="E1463" s="85">
        <v>-6028.0314099999996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6NGI-SOCAL</v>
      </c>
    </row>
    <row r="1464" spans="1:8">
      <c r="A1464" s="80">
        <v>38808</v>
      </c>
      <c r="B1464" s="79" t="s">
        <v>79</v>
      </c>
      <c r="C1464" s="79" t="s">
        <v>88</v>
      </c>
      <c r="D1464" s="85">
        <v>36978.323600000003</v>
      </c>
      <c r="E1464" s="85">
        <v>1944.9770325881202</v>
      </c>
      <c r="F1464" s="210">
        <f t="shared" si="66"/>
        <v>6</v>
      </c>
      <c r="G1464" s="79" t="str">
        <f t="shared" si="67"/>
        <v>D</v>
      </c>
      <c r="H1464" s="79" t="str">
        <f t="shared" si="68"/>
        <v>6IF-CIG/RKYMTN</v>
      </c>
    </row>
    <row r="1465" spans="1:8">
      <c r="A1465" s="80">
        <v>38808</v>
      </c>
      <c r="B1465" s="79" t="s">
        <v>79</v>
      </c>
      <c r="C1465" s="79" t="s">
        <v>96</v>
      </c>
      <c r="D1465" s="85">
        <v>-123261.07859999999</v>
      </c>
      <c r="E1465" s="85">
        <v>616.30539299999998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6IF-NGPL/MIDCON</v>
      </c>
    </row>
    <row r="1466" spans="1:8">
      <c r="A1466" s="80">
        <v>38808</v>
      </c>
      <c r="B1466" s="79" t="s">
        <v>79</v>
      </c>
      <c r="C1466" s="79" t="s">
        <v>67</v>
      </c>
      <c r="D1466" s="85">
        <v>-961929.45739999996</v>
      </c>
      <c r="E1466" s="85">
        <v>96192.945739999996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6IF-NWPL_ROCKY_M</v>
      </c>
    </row>
    <row r="1467" spans="1:8">
      <c r="A1467" s="80">
        <v>38808</v>
      </c>
      <c r="B1467" s="79" t="s">
        <v>79</v>
      </c>
      <c r="C1467" s="79" t="s">
        <v>99</v>
      </c>
      <c r="D1467" s="85">
        <v>123261.07859999999</v>
      </c>
      <c r="E1467" s="85">
        <v>-616.30539299999998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6IF-PAN/TX/OK</v>
      </c>
    </row>
    <row r="1468" spans="1:8">
      <c r="A1468" s="80">
        <v>38808</v>
      </c>
      <c r="B1468" s="79" t="s">
        <v>79</v>
      </c>
      <c r="C1468" s="79" t="s">
        <v>68</v>
      </c>
      <c r="D1468" s="85">
        <v>49304.431400000001</v>
      </c>
      <c r="E1468" s="85">
        <v>2593.3027066109803</v>
      </c>
      <c r="F1468" s="210">
        <f t="shared" si="66"/>
        <v>6</v>
      </c>
      <c r="G1468" s="79" t="str">
        <f t="shared" si="67"/>
        <v>D</v>
      </c>
      <c r="H1468" s="79" t="str">
        <f t="shared" si="68"/>
        <v>6NGI-MALIN</v>
      </c>
    </row>
    <row r="1469" spans="1:8">
      <c r="A1469" s="80">
        <v>38808</v>
      </c>
      <c r="B1469" s="79" t="s">
        <v>79</v>
      </c>
      <c r="C1469" s="79" t="s">
        <v>74</v>
      </c>
      <c r="D1469" s="85">
        <v>93936.446200000006</v>
      </c>
      <c r="E1469" s="85">
        <v>0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6NGI-PGE/CG</v>
      </c>
    </row>
    <row r="1470" spans="1:8">
      <c r="A1470" s="80">
        <v>38808</v>
      </c>
      <c r="B1470" s="79" t="s">
        <v>79</v>
      </c>
      <c r="C1470" s="79" t="s">
        <v>46</v>
      </c>
      <c r="D1470" s="85">
        <v>13969.588900000001</v>
      </c>
      <c r="E1470" s="85">
        <v>-1396.9588899999999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6NGI-SOCAL</v>
      </c>
    </row>
    <row r="1471" spans="1:8">
      <c r="A1471" s="80">
        <v>38838</v>
      </c>
      <c r="B1471" s="79" t="s">
        <v>79</v>
      </c>
      <c r="C1471" s="79" t="s">
        <v>88</v>
      </c>
      <c r="D1471" s="85">
        <v>38029.446499999998</v>
      </c>
      <c r="E1471" s="85">
        <v>1986.9625624883301</v>
      </c>
      <c r="F1471" s="210">
        <f t="shared" si="66"/>
        <v>6</v>
      </c>
      <c r="G1471" s="79" t="str">
        <f t="shared" si="67"/>
        <v>D</v>
      </c>
      <c r="H1471" s="79" t="str">
        <f t="shared" si="68"/>
        <v>6IF-CIG/RKYMTN</v>
      </c>
    </row>
    <row r="1472" spans="1:8">
      <c r="A1472" s="80">
        <v>38838</v>
      </c>
      <c r="B1472" s="79" t="s">
        <v>79</v>
      </c>
      <c r="C1472" s="79" t="s">
        <v>96</v>
      </c>
      <c r="D1472" s="85">
        <v>-126764.82180000001</v>
      </c>
      <c r="E1472" s="85">
        <v>633.82410900000002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6IF-NGPL/MIDCON</v>
      </c>
    </row>
    <row r="1473" spans="1:8">
      <c r="A1473" s="80">
        <v>38838</v>
      </c>
      <c r="B1473" s="79" t="s">
        <v>79</v>
      </c>
      <c r="C1473" s="79" t="s">
        <v>67</v>
      </c>
      <c r="D1473" s="85">
        <v>-989272.66969999997</v>
      </c>
      <c r="E1473" s="85">
        <v>98927.266969999997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38838</v>
      </c>
      <c r="B1474" s="79" t="s">
        <v>79</v>
      </c>
      <c r="C1474" s="79" t="s">
        <v>99</v>
      </c>
      <c r="D1474" s="85">
        <v>126764.82180000001</v>
      </c>
      <c r="E1474" s="85">
        <v>-633.82410900000002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6IF-PAN/TX/OK</v>
      </c>
    </row>
    <row r="1475" spans="1:8">
      <c r="A1475" s="80">
        <v>38838</v>
      </c>
      <c r="B1475" s="79" t="s">
        <v>79</v>
      </c>
      <c r="C1475" s="79" t="s">
        <v>68</v>
      </c>
      <c r="D1475" s="85">
        <v>50705.928699999997</v>
      </c>
      <c r="E1475" s="85">
        <v>2649.2834183927102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6NGI-MALIN</v>
      </c>
    </row>
    <row r="1476" spans="1:8">
      <c r="A1476" s="80">
        <v>38838</v>
      </c>
      <c r="B1476" s="79" t="s">
        <v>79</v>
      </c>
      <c r="C1476" s="79" t="s">
        <v>74</v>
      </c>
      <c r="D1476" s="85">
        <v>104742.90979999999</v>
      </c>
      <c r="E1476" s="85">
        <v>0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6NGI-PGE/CG</v>
      </c>
    </row>
    <row r="1477" spans="1:8">
      <c r="A1477" s="80">
        <v>38838</v>
      </c>
      <c r="B1477" s="79" t="s">
        <v>79</v>
      </c>
      <c r="C1477" s="79" t="s">
        <v>46</v>
      </c>
      <c r="D1477" s="85">
        <v>59702.141900000002</v>
      </c>
      <c r="E1477" s="85">
        <v>-5970.2141899999997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6NGI-SOCAL</v>
      </c>
    </row>
    <row r="1478" spans="1:8">
      <c r="A1478" s="80">
        <v>38869</v>
      </c>
      <c r="B1478" s="79" t="s">
        <v>79</v>
      </c>
      <c r="C1478" s="79" t="s">
        <v>88</v>
      </c>
      <c r="D1478" s="85">
        <v>36620.507899999997</v>
      </c>
      <c r="E1478" s="85">
        <v>1905.8003792773602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6IF-CIG/RKYMTN</v>
      </c>
    </row>
    <row r="1479" spans="1:8">
      <c r="A1479" s="80">
        <v>38869</v>
      </c>
      <c r="B1479" s="79" t="s">
        <v>79</v>
      </c>
      <c r="C1479" s="79" t="s">
        <v>96</v>
      </c>
      <c r="D1479" s="85">
        <v>-122068.3596</v>
      </c>
      <c r="E1479" s="85">
        <v>610.34179800000004</v>
      </c>
      <c r="F1479" s="210">
        <f t="shared" si="69"/>
        <v>6</v>
      </c>
      <c r="G1479" s="79" t="str">
        <f t="shared" si="70"/>
        <v>D</v>
      </c>
      <c r="H1479" s="79" t="str">
        <f t="shared" si="71"/>
        <v>6IF-NGPL/MIDCON</v>
      </c>
    </row>
    <row r="1480" spans="1:8">
      <c r="A1480" s="80">
        <v>38869</v>
      </c>
      <c r="B1480" s="79" t="s">
        <v>79</v>
      </c>
      <c r="C1480" s="79" t="s">
        <v>67</v>
      </c>
      <c r="D1480" s="85">
        <v>-952621.47829999996</v>
      </c>
      <c r="E1480" s="85">
        <v>95262.147830000002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6IF-NWPL_ROCKY_M</v>
      </c>
    </row>
    <row r="1481" spans="1:8">
      <c r="A1481" s="80">
        <v>38869</v>
      </c>
      <c r="B1481" s="79" t="s">
        <v>79</v>
      </c>
      <c r="C1481" s="79" t="s">
        <v>99</v>
      </c>
      <c r="D1481" s="85">
        <v>122068.3596</v>
      </c>
      <c r="E1481" s="85">
        <v>-610.34179800000004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6IF-PAN/TX/OK</v>
      </c>
    </row>
    <row r="1482" spans="1:8">
      <c r="A1482" s="80">
        <v>38869</v>
      </c>
      <c r="B1482" s="79" t="s">
        <v>79</v>
      </c>
      <c r="C1482" s="79" t="s">
        <v>68</v>
      </c>
      <c r="D1482" s="85">
        <v>48827.343800000002</v>
      </c>
      <c r="E1482" s="85">
        <v>2541.0671689003502</v>
      </c>
      <c r="F1482" s="210">
        <f t="shared" si="69"/>
        <v>6</v>
      </c>
      <c r="G1482" s="79" t="str">
        <f t="shared" si="70"/>
        <v>D</v>
      </c>
      <c r="H1482" s="79" t="str">
        <f t="shared" si="71"/>
        <v>6NGI-MALIN</v>
      </c>
    </row>
    <row r="1483" spans="1:8">
      <c r="A1483" s="80">
        <v>38869</v>
      </c>
      <c r="B1483" s="79" t="s">
        <v>79</v>
      </c>
      <c r="C1483" s="79" t="s">
        <v>74</v>
      </c>
      <c r="D1483" s="85">
        <v>125735.2931</v>
      </c>
      <c r="E1483" s="85">
        <v>0</v>
      </c>
      <c r="F1483" s="210">
        <f t="shared" si="69"/>
        <v>6</v>
      </c>
      <c r="G1483" s="79" t="str">
        <f t="shared" si="70"/>
        <v>D</v>
      </c>
      <c r="H1483" s="79" t="str">
        <f t="shared" si="71"/>
        <v>6NGI-PGE/CG</v>
      </c>
    </row>
    <row r="1484" spans="1:8">
      <c r="A1484" s="80">
        <v>38869</v>
      </c>
      <c r="B1484" s="79" t="s">
        <v>79</v>
      </c>
      <c r="C1484" s="79" t="s">
        <v>46</v>
      </c>
      <c r="D1484" s="85">
        <v>56965.234499999999</v>
      </c>
      <c r="E1484" s="85">
        <v>-5696.5234499999997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6NGI-SOCAL</v>
      </c>
    </row>
    <row r="1485" spans="1:8">
      <c r="A1485" s="80">
        <v>38899</v>
      </c>
      <c r="B1485" s="79" t="s">
        <v>79</v>
      </c>
      <c r="C1485" s="79" t="s">
        <v>88</v>
      </c>
      <c r="D1485" s="85">
        <v>37658.333599999998</v>
      </c>
      <c r="E1485" s="85">
        <v>1847.4185964844401</v>
      </c>
      <c r="F1485" s="210">
        <f t="shared" si="69"/>
        <v>6</v>
      </c>
      <c r="G1485" s="79" t="str">
        <f t="shared" si="70"/>
        <v>D</v>
      </c>
      <c r="H1485" s="79" t="str">
        <f t="shared" si="71"/>
        <v>6IF-CIG/RKYMTN</v>
      </c>
    </row>
    <row r="1486" spans="1:8">
      <c r="A1486" s="80">
        <v>38899</v>
      </c>
      <c r="B1486" s="79" t="s">
        <v>79</v>
      </c>
      <c r="C1486" s="79" t="s">
        <v>96</v>
      </c>
      <c r="D1486" s="85">
        <v>-125527.7785</v>
      </c>
      <c r="E1486" s="85">
        <v>627.6388925</v>
      </c>
      <c r="F1486" s="210">
        <f t="shared" si="69"/>
        <v>6</v>
      </c>
      <c r="G1486" s="79" t="str">
        <f t="shared" si="70"/>
        <v>D</v>
      </c>
      <c r="H1486" s="79" t="str">
        <f t="shared" si="71"/>
        <v>6IF-NGPL/MIDCON</v>
      </c>
    </row>
    <row r="1487" spans="1:8">
      <c r="A1487" s="80">
        <v>38899</v>
      </c>
      <c r="B1487" s="79" t="s">
        <v>79</v>
      </c>
      <c r="C1487" s="79" t="s">
        <v>67</v>
      </c>
      <c r="D1487" s="85">
        <v>-979618.78379999998</v>
      </c>
      <c r="E1487" s="85">
        <v>97961.878379999995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6IF-NWPL_ROCKY_M</v>
      </c>
    </row>
    <row r="1488" spans="1:8">
      <c r="A1488" s="80">
        <v>38899</v>
      </c>
      <c r="B1488" s="79" t="s">
        <v>79</v>
      </c>
      <c r="C1488" s="79" t="s">
        <v>99</v>
      </c>
      <c r="D1488" s="85">
        <v>125527.7785</v>
      </c>
      <c r="E1488" s="85">
        <v>-627.6388925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6IF-PAN/TX/OK</v>
      </c>
    </row>
    <row r="1489" spans="1:8">
      <c r="A1489" s="80">
        <v>38899</v>
      </c>
      <c r="B1489" s="79" t="s">
        <v>79</v>
      </c>
      <c r="C1489" s="79" t="s">
        <v>68</v>
      </c>
      <c r="D1489" s="85">
        <v>50211.111400000002</v>
      </c>
      <c r="E1489" s="85">
        <v>2463.22479204209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38899</v>
      </c>
      <c r="B1490" s="79" t="s">
        <v>79</v>
      </c>
      <c r="C1490" s="79" t="s">
        <v>74</v>
      </c>
      <c r="D1490" s="85">
        <v>127957.34849999999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38899</v>
      </c>
      <c r="B1491" s="79" t="s">
        <v>79</v>
      </c>
      <c r="C1491" s="79" t="s">
        <v>46</v>
      </c>
      <c r="D1491" s="85">
        <v>2429.5699</v>
      </c>
      <c r="E1491" s="85">
        <v>-242.95698999999999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38930</v>
      </c>
      <c r="B1492" s="79" t="s">
        <v>79</v>
      </c>
      <c r="C1492" s="79" t="s">
        <v>88</v>
      </c>
      <c r="D1492" s="85">
        <v>37468.701999999997</v>
      </c>
      <c r="E1492" s="85">
        <v>1774.7389364661801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38930</v>
      </c>
      <c r="B1493" s="79" t="s">
        <v>79</v>
      </c>
      <c r="C1493" s="79" t="s">
        <v>96</v>
      </c>
      <c r="D1493" s="85">
        <v>-124895.6734</v>
      </c>
      <c r="E1493" s="85">
        <v>624.47836700000005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6IF-NGPL/MIDCON</v>
      </c>
    </row>
    <row r="1494" spans="1:8">
      <c r="A1494" s="80">
        <v>38930</v>
      </c>
      <c r="B1494" s="79" t="s">
        <v>79</v>
      </c>
      <c r="C1494" s="79" t="s">
        <v>67</v>
      </c>
      <c r="D1494" s="85">
        <v>-974685.83519999997</v>
      </c>
      <c r="E1494" s="85">
        <v>97468.58352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6IF-NWPL_ROCKY_M</v>
      </c>
    </row>
    <row r="1495" spans="1:8">
      <c r="A1495" s="80">
        <v>38930</v>
      </c>
      <c r="B1495" s="79" t="s">
        <v>79</v>
      </c>
      <c r="C1495" s="79" t="s">
        <v>99</v>
      </c>
      <c r="D1495" s="85">
        <v>124895.6734</v>
      </c>
      <c r="E1495" s="85">
        <v>-624.47836700000005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6IF-PAN/TX/OK</v>
      </c>
    </row>
    <row r="1496" spans="1:8">
      <c r="A1496" s="80">
        <v>38930</v>
      </c>
      <c r="B1496" s="79" t="s">
        <v>79</v>
      </c>
      <c r="C1496" s="79" t="s">
        <v>68</v>
      </c>
      <c r="D1496" s="85">
        <v>49958.269400000005</v>
      </c>
      <c r="E1496" s="85">
        <v>2366.3185851126304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6NGI-MALIN</v>
      </c>
    </row>
    <row r="1497" spans="1:8">
      <c r="A1497" s="80">
        <v>38930</v>
      </c>
      <c r="B1497" s="79" t="s">
        <v>79</v>
      </c>
      <c r="C1497" s="79" t="s">
        <v>74</v>
      </c>
      <c r="D1497" s="85">
        <v>132607.77979999999</v>
      </c>
      <c r="E1497" s="85">
        <v>0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6NGI-PGE/CG</v>
      </c>
    </row>
    <row r="1498" spans="1:8">
      <c r="A1498" s="80">
        <v>38930</v>
      </c>
      <c r="B1498" s="79" t="s">
        <v>79</v>
      </c>
      <c r="C1498" s="79" t="s">
        <v>46</v>
      </c>
      <c r="D1498" s="85">
        <v>38677.3698</v>
      </c>
      <c r="E1498" s="85">
        <v>-3867.7369800000001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6NGI-SOCAL</v>
      </c>
    </row>
    <row r="1499" spans="1:8">
      <c r="A1499" s="80">
        <v>38961</v>
      </c>
      <c r="B1499" s="79" t="s">
        <v>79</v>
      </c>
      <c r="C1499" s="79" t="s">
        <v>88</v>
      </c>
      <c r="D1499" s="85">
        <v>36075.872000000003</v>
      </c>
      <c r="E1499" s="85">
        <v>1658.9913824423402</v>
      </c>
      <c r="F1499" s="210">
        <f t="shared" si="69"/>
        <v>6</v>
      </c>
      <c r="G1499" s="79" t="str">
        <f t="shared" si="70"/>
        <v>D</v>
      </c>
      <c r="H1499" s="79" t="str">
        <f t="shared" si="71"/>
        <v>6IF-CIG/RKYMTN</v>
      </c>
    </row>
    <row r="1500" spans="1:8">
      <c r="A1500" s="80">
        <v>38961</v>
      </c>
      <c r="B1500" s="79" t="s">
        <v>79</v>
      </c>
      <c r="C1500" s="79" t="s">
        <v>96</v>
      </c>
      <c r="D1500" s="85">
        <v>-120252.9066</v>
      </c>
      <c r="E1500" s="85">
        <v>601.26453300000003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6IF-NGPL/MIDCON</v>
      </c>
    </row>
    <row r="1501" spans="1:8">
      <c r="A1501" s="80">
        <v>38961</v>
      </c>
      <c r="B1501" s="79" t="s">
        <v>79</v>
      </c>
      <c r="C1501" s="79" t="s">
        <v>67</v>
      </c>
      <c r="D1501" s="85">
        <v>-938453.6827</v>
      </c>
      <c r="E1501" s="85">
        <v>93845.368270000006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38961</v>
      </c>
      <c r="B1502" s="79" t="s">
        <v>79</v>
      </c>
      <c r="C1502" s="79" t="s">
        <v>99</v>
      </c>
      <c r="D1502" s="85">
        <v>120252.9066</v>
      </c>
      <c r="E1502" s="85">
        <v>-601.26453300000003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6IF-PAN/TX/OK</v>
      </c>
    </row>
    <row r="1503" spans="1:8">
      <c r="A1503" s="80">
        <v>38961</v>
      </c>
      <c r="B1503" s="79" t="s">
        <v>79</v>
      </c>
      <c r="C1503" s="79" t="s">
        <v>68</v>
      </c>
      <c r="D1503" s="85">
        <v>48101.162700000001</v>
      </c>
      <c r="E1503" s="85">
        <v>2211.9885114560002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6NGI-MALIN</v>
      </c>
    </row>
    <row r="1504" spans="1:8">
      <c r="A1504" s="80">
        <v>38961</v>
      </c>
      <c r="B1504" s="79" t="s">
        <v>79</v>
      </c>
      <c r="C1504" s="79" t="s">
        <v>74</v>
      </c>
      <c r="D1504" s="85">
        <v>123814.79760000001</v>
      </c>
      <c r="E1504" s="85">
        <v>0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6NGI-PGE/CG</v>
      </c>
    </row>
    <row r="1505" spans="1:8">
      <c r="A1505" s="80">
        <v>38961</v>
      </c>
      <c r="B1505" s="79" t="s">
        <v>79</v>
      </c>
      <c r="C1505" s="79" t="s">
        <v>46</v>
      </c>
      <c r="D1505" s="85">
        <v>36075.871899999998</v>
      </c>
      <c r="E1505" s="85">
        <v>-3607.5871900000002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6NGI-SOCAL</v>
      </c>
    </row>
    <row r="1506" spans="1:8">
      <c r="A1506" s="80">
        <v>38991</v>
      </c>
      <c r="B1506" s="79" t="s">
        <v>79</v>
      </c>
      <c r="C1506" s="79" t="s">
        <v>88</v>
      </c>
      <c r="D1506" s="85">
        <v>37093.620499999997</v>
      </c>
      <c r="E1506" s="85">
        <v>1654.7119069094599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6IF-CIG/RKYMTN</v>
      </c>
    </row>
    <row r="1507" spans="1:8">
      <c r="A1507" s="80">
        <v>38991</v>
      </c>
      <c r="B1507" s="79" t="s">
        <v>79</v>
      </c>
      <c r="C1507" s="79" t="s">
        <v>96</v>
      </c>
      <c r="D1507" s="85">
        <v>-123645.4016</v>
      </c>
      <c r="E1507" s="85">
        <v>618.22700799999996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6IF-NGPL/MIDCON</v>
      </c>
    </row>
    <row r="1508" spans="1:8">
      <c r="A1508" s="80">
        <v>38991</v>
      </c>
      <c r="B1508" s="79" t="s">
        <v>79</v>
      </c>
      <c r="C1508" s="79" t="s">
        <v>67</v>
      </c>
      <c r="D1508" s="85">
        <v>-964928.71409999998</v>
      </c>
      <c r="E1508" s="85">
        <v>96492.871410000007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38991</v>
      </c>
      <c r="B1509" s="79" t="s">
        <v>79</v>
      </c>
      <c r="C1509" s="79" t="s">
        <v>99</v>
      </c>
      <c r="D1509" s="85">
        <v>123645.4016</v>
      </c>
      <c r="E1509" s="85">
        <v>-618.22700799999996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6IF-PAN/TX/OK</v>
      </c>
    </row>
    <row r="1510" spans="1:8">
      <c r="A1510" s="80">
        <v>38991</v>
      </c>
      <c r="B1510" s="79" t="s">
        <v>79</v>
      </c>
      <c r="C1510" s="79" t="s">
        <v>68</v>
      </c>
      <c r="D1510" s="85">
        <v>49458.160600000003</v>
      </c>
      <c r="E1510" s="85">
        <v>2206.2825395720101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6NGI-MALIN</v>
      </c>
    </row>
    <row r="1511" spans="1:8">
      <c r="A1511" s="80">
        <v>38991</v>
      </c>
      <c r="B1511" s="79" t="s">
        <v>79</v>
      </c>
      <c r="C1511" s="79" t="s">
        <v>74</v>
      </c>
      <c r="D1511" s="85">
        <v>127574.1345</v>
      </c>
      <c r="E1511" s="85">
        <v>0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6NGI-PGE/CG</v>
      </c>
    </row>
    <row r="1512" spans="1:8">
      <c r="A1512" s="80">
        <v>38991</v>
      </c>
      <c r="B1512" s="79" t="s">
        <v>79</v>
      </c>
      <c r="C1512" s="79" t="s">
        <v>46</v>
      </c>
      <c r="D1512" s="85">
        <v>26324.5049</v>
      </c>
      <c r="E1512" s="85">
        <v>-2632.4504900000002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6NGI-SOCAL</v>
      </c>
    </row>
    <row r="1513" spans="1:8">
      <c r="A1513" s="80">
        <v>39022</v>
      </c>
      <c r="B1513" s="79" t="s">
        <v>79</v>
      </c>
      <c r="C1513" s="79" t="s">
        <v>88</v>
      </c>
      <c r="D1513" s="85">
        <v>35714.576000000001</v>
      </c>
      <c r="E1513" s="85">
        <v>1279.3517214862702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6IF-CIG/RKYMTN</v>
      </c>
    </row>
    <row r="1514" spans="1:8">
      <c r="A1514" s="80">
        <v>39022</v>
      </c>
      <c r="B1514" s="79" t="s">
        <v>79</v>
      </c>
      <c r="C1514" s="79" t="s">
        <v>67</v>
      </c>
      <c r="D1514" s="85">
        <v>-1048103.7578</v>
      </c>
      <c r="E1514" s="85">
        <v>104810.37578</v>
      </c>
      <c r="F1514" s="210">
        <f t="shared" si="69"/>
        <v>6</v>
      </c>
      <c r="G1514" s="79" t="str">
        <f t="shared" si="70"/>
        <v>D</v>
      </c>
      <c r="H1514" s="79" t="str">
        <f t="shared" si="71"/>
        <v>6IF-NWPL_ROCKY_M</v>
      </c>
    </row>
    <row r="1515" spans="1:8">
      <c r="A1515" s="80">
        <v>39022</v>
      </c>
      <c r="B1515" s="79" t="s">
        <v>79</v>
      </c>
      <c r="C1515" s="79" t="s">
        <v>68</v>
      </c>
      <c r="D1515" s="85">
        <v>47619.434699999998</v>
      </c>
      <c r="E1515" s="85">
        <v>1705.8022965090802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6NGI-MALIN</v>
      </c>
    </row>
    <row r="1516" spans="1:8">
      <c r="A1516" s="80">
        <v>39022</v>
      </c>
      <c r="B1516" s="79" t="s">
        <v>79</v>
      </c>
      <c r="C1516" s="79" t="s">
        <v>74</v>
      </c>
      <c r="D1516" s="85">
        <v>121486.7018</v>
      </c>
      <c r="E1516" s="85">
        <v>0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6NGI-PGE/CG</v>
      </c>
    </row>
    <row r="1517" spans="1:8">
      <c r="A1517" s="80">
        <v>39022</v>
      </c>
      <c r="B1517" s="79" t="s">
        <v>79</v>
      </c>
      <c r="C1517" s="79" t="s">
        <v>46</v>
      </c>
      <c r="D1517" s="85">
        <v>15079.487700000001</v>
      </c>
      <c r="E1517" s="85">
        <v>-1507.94877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6NGI-SOCAL</v>
      </c>
    </row>
    <row r="1518" spans="1:8">
      <c r="A1518" s="80">
        <v>39052</v>
      </c>
      <c r="B1518" s="79" t="s">
        <v>79</v>
      </c>
      <c r="C1518" s="79" t="s">
        <v>88</v>
      </c>
      <c r="D1518" s="85">
        <v>36732.140400000004</v>
      </c>
      <c r="E1518" s="85">
        <v>1211.6436530813301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6IF-CIG/RKYMTN</v>
      </c>
    </row>
    <row r="1519" spans="1:8">
      <c r="A1519" s="80">
        <v>39052</v>
      </c>
      <c r="B1519" s="79" t="s">
        <v>79</v>
      </c>
      <c r="C1519" s="79" t="s">
        <v>67</v>
      </c>
      <c r="D1519" s="85">
        <v>-1077965.8796999999</v>
      </c>
      <c r="E1519" s="85">
        <v>107796.58796999999</v>
      </c>
      <c r="F1519" s="210">
        <f t="shared" si="69"/>
        <v>6</v>
      </c>
      <c r="G1519" s="79" t="str">
        <f t="shared" si="70"/>
        <v>D</v>
      </c>
      <c r="H1519" s="79" t="str">
        <f t="shared" si="71"/>
        <v>6IF-NWPL_ROCKY_M</v>
      </c>
    </row>
    <row r="1520" spans="1:8">
      <c r="A1520" s="80">
        <v>39052</v>
      </c>
      <c r="B1520" s="79" t="s">
        <v>79</v>
      </c>
      <c r="C1520" s="79" t="s">
        <v>68</v>
      </c>
      <c r="D1520" s="85">
        <v>48976.187100000003</v>
      </c>
      <c r="E1520" s="85">
        <v>1615.5248674765201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6NGI-MALIN</v>
      </c>
    </row>
    <row r="1521" spans="1:8">
      <c r="A1521" s="80">
        <v>39052</v>
      </c>
      <c r="B1521" s="79" t="s">
        <v>79</v>
      </c>
      <c r="C1521" s="79" t="s">
        <v>74</v>
      </c>
      <c r="D1521" s="85">
        <v>124865.5791</v>
      </c>
      <c r="E1521" s="85">
        <v>0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6NGI-PGE/CG</v>
      </c>
    </row>
    <row r="1522" spans="1:8">
      <c r="A1522" s="80">
        <v>39052</v>
      </c>
      <c r="B1522" s="79" t="s">
        <v>79</v>
      </c>
      <c r="C1522" s="79" t="s">
        <v>46</v>
      </c>
      <c r="D1522" s="85">
        <v>11849.077499999999</v>
      </c>
      <c r="E1522" s="85">
        <v>-1184.9077500000001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6NGI-SOCAL</v>
      </c>
    </row>
    <row r="1523" spans="1:8">
      <c r="A1523" s="80">
        <v>39083</v>
      </c>
      <c r="B1523" s="79" t="s">
        <v>79</v>
      </c>
      <c r="C1523" s="79" t="s">
        <v>88</v>
      </c>
      <c r="D1523" s="85">
        <v>36553.174700000003</v>
      </c>
      <c r="E1523" s="85">
        <v>1149.4460456805803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6IF-CIG/RKYMTN</v>
      </c>
    </row>
    <row r="1524" spans="1:8">
      <c r="A1524" s="80">
        <v>39083</v>
      </c>
      <c r="B1524" s="79" t="s">
        <v>79</v>
      </c>
      <c r="C1524" s="79" t="s">
        <v>67</v>
      </c>
      <c r="D1524" s="85">
        <v>-1073810.4272</v>
      </c>
      <c r="E1524" s="85">
        <v>107381.04272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39083</v>
      </c>
      <c r="B1525" s="79" t="s">
        <v>79</v>
      </c>
      <c r="C1525" s="79" t="s">
        <v>68</v>
      </c>
      <c r="D1525" s="85">
        <v>48737.566200000001</v>
      </c>
      <c r="E1525" s="85">
        <v>1532.59472547771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6NGI-MALIN</v>
      </c>
    </row>
    <row r="1526" spans="1:8">
      <c r="A1526" s="80">
        <v>39083</v>
      </c>
      <c r="B1526" s="79" t="s">
        <v>79</v>
      </c>
      <c r="C1526" s="79" t="s">
        <v>74</v>
      </c>
      <c r="D1526" s="85">
        <v>3653.7453</v>
      </c>
      <c r="E1526" s="85">
        <v>0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6NGI-PGE/CG</v>
      </c>
    </row>
    <row r="1527" spans="1:8">
      <c r="A1527" s="80">
        <v>39083</v>
      </c>
      <c r="B1527" s="79" t="s">
        <v>79</v>
      </c>
      <c r="C1527" s="79" t="s">
        <v>46</v>
      </c>
      <c r="D1527" s="85">
        <v>7074.808</v>
      </c>
      <c r="E1527" s="85">
        <v>-707.48080000000004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6NGI-SOCAL</v>
      </c>
    </row>
    <row r="1528" spans="1:8">
      <c r="A1528" s="80">
        <v>39114</v>
      </c>
      <c r="B1528" s="79" t="s">
        <v>79</v>
      </c>
      <c r="C1528" s="79" t="s">
        <v>88</v>
      </c>
      <c r="D1528" s="85">
        <v>32853.878400000001</v>
      </c>
      <c r="E1528" s="85">
        <v>1104.3554801483301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6IF-CIG/RKYMTN</v>
      </c>
    </row>
    <row r="1529" spans="1:8">
      <c r="A1529" s="80">
        <v>39114</v>
      </c>
      <c r="B1529" s="79" t="s">
        <v>79</v>
      </c>
      <c r="C1529" s="79" t="s">
        <v>67</v>
      </c>
      <c r="D1529" s="85">
        <v>-965137.43440000003</v>
      </c>
      <c r="E1529" s="85">
        <v>96513.743440000006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6IF-NWPL_ROCKY_M</v>
      </c>
    </row>
    <row r="1530" spans="1:8">
      <c r="A1530" s="80">
        <v>39114</v>
      </c>
      <c r="B1530" s="79" t="s">
        <v>79</v>
      </c>
      <c r="C1530" s="79" t="s">
        <v>68</v>
      </c>
      <c r="D1530" s="85">
        <v>43805.171199999997</v>
      </c>
      <c r="E1530" s="85">
        <v>1472.47397353111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6NGI-MALIN</v>
      </c>
    </row>
    <row r="1531" spans="1:8">
      <c r="A1531" s="80">
        <v>39114</v>
      </c>
      <c r="B1531" s="79" t="s">
        <v>79</v>
      </c>
      <c r="C1531" s="79" t="s">
        <v>74</v>
      </c>
      <c r="D1531" s="85">
        <v>3521.6229000000003</v>
      </c>
      <c r="E1531" s="85">
        <v>0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6NGI-PGE/CG</v>
      </c>
    </row>
    <row r="1532" spans="1:8">
      <c r="A1532" s="80">
        <v>39114</v>
      </c>
      <c r="B1532" s="79" t="s">
        <v>79</v>
      </c>
      <c r="C1532" s="79" t="s">
        <v>46</v>
      </c>
      <c r="D1532" s="85">
        <v>7822.3520000000008</v>
      </c>
      <c r="E1532" s="85">
        <v>-782.23520000000008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6NGI-SOCAL</v>
      </c>
    </row>
    <row r="1533" spans="1:8">
      <c r="A1533" s="80">
        <v>39142</v>
      </c>
      <c r="B1533" s="79" t="s">
        <v>79</v>
      </c>
      <c r="C1533" s="79" t="s">
        <v>88</v>
      </c>
      <c r="D1533" s="85">
        <v>36211.821300000003</v>
      </c>
      <c r="E1533" s="85">
        <v>1866.4269585830102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6IF-CIG/RKYMTN</v>
      </c>
    </row>
    <row r="1534" spans="1:8">
      <c r="A1534" s="80">
        <v>39142</v>
      </c>
      <c r="B1534" s="79" t="s">
        <v>79</v>
      </c>
      <c r="C1534" s="79" t="s">
        <v>67</v>
      </c>
      <c r="D1534" s="85">
        <v>-1063782.6022999999</v>
      </c>
      <c r="E1534" s="85">
        <v>106378.26023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6IF-NWPL_ROCKY_M</v>
      </c>
    </row>
    <row r="1535" spans="1:8">
      <c r="A1535" s="80">
        <v>39142</v>
      </c>
      <c r="B1535" s="79" t="s">
        <v>79</v>
      </c>
      <c r="C1535" s="79" t="s">
        <v>68</v>
      </c>
      <c r="D1535" s="85">
        <v>48282.4283</v>
      </c>
      <c r="E1535" s="85">
        <v>2488.5692729564898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6NGI-MALIN</v>
      </c>
    </row>
    <row r="1536" spans="1:8">
      <c r="A1536" s="80">
        <v>39142</v>
      </c>
      <c r="B1536" s="79" t="s">
        <v>79</v>
      </c>
      <c r="C1536" s="79" t="s">
        <v>74</v>
      </c>
      <c r="D1536" s="85">
        <v>5240.9796999999999</v>
      </c>
      <c r="E1536" s="85">
        <v>0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6NGI-PGE/CG</v>
      </c>
    </row>
    <row r="1537" spans="1:8">
      <c r="A1537" s="80">
        <v>39142</v>
      </c>
      <c r="B1537" s="79" t="s">
        <v>79</v>
      </c>
      <c r="C1537" s="79" t="s">
        <v>46</v>
      </c>
      <c r="D1537" s="85">
        <v>12459.9815</v>
      </c>
      <c r="E1537" s="85">
        <v>-1245.9981499999999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6NGI-SOCAL</v>
      </c>
    </row>
    <row r="1538" spans="1:8">
      <c r="A1538" s="80">
        <v>39173</v>
      </c>
      <c r="B1538" s="79" t="s">
        <v>79</v>
      </c>
      <c r="C1538" s="79" t="s">
        <v>88</v>
      </c>
      <c r="D1538" s="85">
        <v>34869.774799999999</v>
      </c>
      <c r="E1538" s="85">
        <v>1803.8438289518101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6IF-CIG/RKYMTN</v>
      </c>
    </row>
    <row r="1539" spans="1:8">
      <c r="A1539" s="80">
        <v>39173</v>
      </c>
      <c r="B1539" s="79" t="s">
        <v>79</v>
      </c>
      <c r="C1539" s="79" t="s">
        <v>67</v>
      </c>
      <c r="D1539" s="85">
        <v>-1024357.7522</v>
      </c>
      <c r="E1539" s="85">
        <v>102435.77522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6IF-NWPL_ROCKY_M</v>
      </c>
    </row>
    <row r="1540" spans="1:8">
      <c r="A1540" s="80">
        <v>39173</v>
      </c>
      <c r="B1540" s="79" t="s">
        <v>79</v>
      </c>
      <c r="C1540" s="79" t="s">
        <v>68</v>
      </c>
      <c r="D1540" s="85">
        <v>46493.033100000001</v>
      </c>
      <c r="E1540" s="85">
        <v>2405.1251069934401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6NGI-MALIN</v>
      </c>
    </row>
    <row r="1541" spans="1:8">
      <c r="A1541" s="80">
        <v>39173</v>
      </c>
      <c r="B1541" s="79" t="s">
        <v>79</v>
      </c>
      <c r="C1541" s="79" t="s">
        <v>74</v>
      </c>
      <c r="D1541" s="85">
        <v>5455.1826000000001</v>
      </c>
      <c r="E1541" s="85">
        <v>0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6NGI-PGE/CG</v>
      </c>
    </row>
    <row r="1542" spans="1:8">
      <c r="A1542" s="80">
        <v>39173</v>
      </c>
      <c r="B1542" s="79" t="s">
        <v>79</v>
      </c>
      <c r="C1542" s="79" t="s">
        <v>46</v>
      </c>
      <c r="D1542" s="85">
        <v>23246.516599999999</v>
      </c>
      <c r="E1542" s="85">
        <v>-2324.65166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6NGI-SOCAL</v>
      </c>
    </row>
    <row r="1543" spans="1:8">
      <c r="A1543" s="80">
        <v>39203</v>
      </c>
      <c r="B1543" s="79" t="s">
        <v>79</v>
      </c>
      <c r="C1543" s="79" t="s">
        <v>88</v>
      </c>
      <c r="D1543" s="85">
        <v>35857.953399999999</v>
      </c>
      <c r="E1543" s="85">
        <v>1842.5112556988802</v>
      </c>
      <c r="F1543" s="210">
        <f t="shared" si="72"/>
        <v>6</v>
      </c>
      <c r="G1543" s="79" t="str">
        <f t="shared" si="73"/>
        <v>D</v>
      </c>
      <c r="H1543" s="79" t="str">
        <f t="shared" si="74"/>
        <v>6IF-CIG/RKYMTN</v>
      </c>
    </row>
    <row r="1544" spans="1:8">
      <c r="A1544" s="80">
        <v>39203</v>
      </c>
      <c r="B1544" s="79" t="s">
        <v>79</v>
      </c>
      <c r="C1544" s="79" t="s">
        <v>67</v>
      </c>
      <c r="D1544" s="85">
        <v>-1053387.1440999999</v>
      </c>
      <c r="E1544" s="85">
        <v>105338.71441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6IF-NWPL_ROCKY_M</v>
      </c>
    </row>
    <row r="1545" spans="1:8">
      <c r="A1545" s="80">
        <v>39203</v>
      </c>
      <c r="B1545" s="79" t="s">
        <v>79</v>
      </c>
      <c r="C1545" s="79" t="s">
        <v>68</v>
      </c>
      <c r="D1545" s="85">
        <v>47810.604500000001</v>
      </c>
      <c r="E1545" s="85">
        <v>2456.6816725523904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6NGI-MALIN</v>
      </c>
    </row>
    <row r="1546" spans="1:8">
      <c r="A1546" s="80">
        <v>39203</v>
      </c>
      <c r="B1546" s="79" t="s">
        <v>79</v>
      </c>
      <c r="C1546" s="79" t="s">
        <v>74</v>
      </c>
      <c r="D1546" s="85">
        <v>5019.3423000000003</v>
      </c>
      <c r="E1546" s="85">
        <v>0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6NGI-PGE/CG</v>
      </c>
    </row>
    <row r="1547" spans="1:8">
      <c r="A1547" s="80">
        <v>39203</v>
      </c>
      <c r="B1547" s="79" t="s">
        <v>79</v>
      </c>
      <c r="C1547" s="79" t="s">
        <v>46</v>
      </c>
      <c r="D1547" s="85">
        <v>33158.967700000001</v>
      </c>
      <c r="E1547" s="85">
        <v>-3315.8967699999998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6NGI-SOCAL</v>
      </c>
    </row>
    <row r="1548" spans="1:8">
      <c r="A1548" s="80">
        <v>39234</v>
      </c>
      <c r="B1548" s="79" t="s">
        <v>79</v>
      </c>
      <c r="C1548" s="79" t="s">
        <v>88</v>
      </c>
      <c r="D1548" s="85">
        <v>34526.885699999999</v>
      </c>
      <c r="E1548" s="85">
        <v>1743.3784543097602</v>
      </c>
      <c r="F1548" s="210">
        <f t="shared" si="72"/>
        <v>6</v>
      </c>
      <c r="G1548" s="79" t="str">
        <f t="shared" si="73"/>
        <v>D</v>
      </c>
      <c r="H1548" s="79" t="str">
        <f t="shared" si="74"/>
        <v>6IF-CIG/RKYMTN</v>
      </c>
    </row>
    <row r="1549" spans="1:8">
      <c r="A1549" s="80">
        <v>39234</v>
      </c>
      <c r="B1549" s="79" t="s">
        <v>79</v>
      </c>
      <c r="C1549" s="79" t="s">
        <v>67</v>
      </c>
      <c r="D1549" s="85">
        <v>-1014284.8131</v>
      </c>
      <c r="E1549" s="85">
        <v>101428.48131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6IF-NWPL_ROCKY_M</v>
      </c>
    </row>
    <row r="1550" spans="1:8">
      <c r="A1550" s="80">
        <v>39234</v>
      </c>
      <c r="B1550" s="79" t="s">
        <v>79</v>
      </c>
      <c r="C1550" s="79" t="s">
        <v>68</v>
      </c>
      <c r="D1550" s="85">
        <v>46035.847600000001</v>
      </c>
      <c r="E1550" s="85">
        <v>2324.5046057463405</v>
      </c>
      <c r="F1550" s="210">
        <f t="shared" si="72"/>
        <v>6</v>
      </c>
      <c r="G1550" s="79" t="str">
        <f t="shared" si="73"/>
        <v>D</v>
      </c>
      <c r="H1550" s="79" t="str">
        <f t="shared" si="74"/>
        <v>6NGI-MALIN</v>
      </c>
    </row>
    <row r="1551" spans="1:8">
      <c r="A1551" s="80">
        <v>39234</v>
      </c>
      <c r="B1551" s="79" t="s">
        <v>79</v>
      </c>
      <c r="C1551" s="79" t="s">
        <v>74</v>
      </c>
      <c r="D1551" s="85">
        <v>3457.2922000000003</v>
      </c>
      <c r="E1551" s="85">
        <v>0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6NGI-PGE/CG</v>
      </c>
    </row>
    <row r="1552" spans="1:8">
      <c r="A1552" s="80">
        <v>39234</v>
      </c>
      <c r="B1552" s="79" t="s">
        <v>79</v>
      </c>
      <c r="C1552" s="79" t="s">
        <v>46</v>
      </c>
      <c r="D1552" s="85">
        <v>34526.885800000004</v>
      </c>
      <c r="E1552" s="85">
        <v>-3452.68858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6NGI-SOCAL</v>
      </c>
    </row>
    <row r="1553" spans="1:8">
      <c r="A1553" s="80">
        <v>39264</v>
      </c>
      <c r="B1553" s="79" t="s">
        <v>79</v>
      </c>
      <c r="C1553" s="79" t="s">
        <v>88</v>
      </c>
      <c r="D1553" s="85">
        <v>35503.221900000004</v>
      </c>
      <c r="E1553" s="85">
        <v>1675.0821085334901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6IF-CIG/RKYMTN</v>
      </c>
    </row>
    <row r="1554" spans="1:8">
      <c r="A1554" s="80">
        <v>39264</v>
      </c>
      <c r="B1554" s="79" t="s">
        <v>79</v>
      </c>
      <c r="C1554" s="79" t="s">
        <v>67</v>
      </c>
      <c r="D1554" s="85">
        <v>-1042966.3153</v>
      </c>
      <c r="E1554" s="85">
        <v>104296.63153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39264</v>
      </c>
      <c r="B1555" s="79" t="s">
        <v>79</v>
      </c>
      <c r="C1555" s="79" t="s">
        <v>68</v>
      </c>
      <c r="D1555" s="85">
        <v>47337.629200000003</v>
      </c>
      <c r="E1555" s="85">
        <v>2233.44281137799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39264</v>
      </c>
      <c r="B1556" s="79" t="s">
        <v>79</v>
      </c>
      <c r="C1556" s="79" t="s">
        <v>74</v>
      </c>
      <c r="D1556" s="85">
        <v>2291.2940000000003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39264</v>
      </c>
      <c r="B1557" s="79" t="s">
        <v>79</v>
      </c>
      <c r="C1557" s="79" t="s">
        <v>46</v>
      </c>
      <c r="D1557" s="85">
        <v>71006.443799999994</v>
      </c>
      <c r="E1557" s="85">
        <v>-7100.6443799999997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39295</v>
      </c>
      <c r="B1558" s="79" t="s">
        <v>79</v>
      </c>
      <c r="C1558" s="79" t="s">
        <v>88</v>
      </c>
      <c r="D1558" s="85">
        <v>35322.648200000003</v>
      </c>
      <c r="E1558" s="85">
        <v>1601.5310306748802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6IF-CIG/RKYMTN</v>
      </c>
    </row>
    <row r="1559" spans="1:8">
      <c r="A1559" s="80">
        <v>39295</v>
      </c>
      <c r="B1559" s="79" t="s">
        <v>79</v>
      </c>
      <c r="C1559" s="79" t="s">
        <v>67</v>
      </c>
      <c r="D1559" s="85">
        <v>-1037661.6628</v>
      </c>
      <c r="E1559" s="85">
        <v>103766.16628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6IF-NWPL_ROCKY_M</v>
      </c>
    </row>
    <row r="1560" spans="1:8">
      <c r="A1560" s="80">
        <v>39295</v>
      </c>
      <c r="B1560" s="79" t="s">
        <v>79</v>
      </c>
      <c r="C1560" s="79" t="s">
        <v>68</v>
      </c>
      <c r="D1560" s="85">
        <v>47096.864300000001</v>
      </c>
      <c r="E1560" s="85">
        <v>2135.3747090778402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6NGI-MALIN</v>
      </c>
    </row>
    <row r="1561" spans="1:8">
      <c r="A1561" s="80">
        <v>39295</v>
      </c>
      <c r="B1561" s="79" t="s">
        <v>79</v>
      </c>
      <c r="C1561" s="79" t="s">
        <v>74</v>
      </c>
      <c r="D1561" s="85">
        <v>7271.1481000000003</v>
      </c>
      <c r="E1561" s="85">
        <v>0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6NGI-PGE/CG</v>
      </c>
    </row>
    <row r="1562" spans="1:8">
      <c r="A1562" s="80">
        <v>39295</v>
      </c>
      <c r="B1562" s="79" t="s">
        <v>79</v>
      </c>
      <c r="C1562" s="79" t="s">
        <v>46</v>
      </c>
      <c r="D1562" s="85">
        <v>70645.296499999997</v>
      </c>
      <c r="E1562" s="85">
        <v>-7064.5296500000004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6NGI-SOCAL</v>
      </c>
    </row>
    <row r="1563" spans="1:8">
      <c r="A1563" s="80">
        <v>39326</v>
      </c>
      <c r="B1563" s="79" t="s">
        <v>79</v>
      </c>
      <c r="C1563" s="79" t="s">
        <v>88</v>
      </c>
      <c r="D1563" s="85">
        <v>34008.279399999999</v>
      </c>
      <c r="E1563" s="85">
        <v>1498.5788391266001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6IF-CIG/RKYMTN</v>
      </c>
    </row>
    <row r="1564" spans="1:8">
      <c r="A1564" s="80">
        <v>39326</v>
      </c>
      <c r="B1564" s="79" t="s">
        <v>79</v>
      </c>
      <c r="C1564" s="79" t="s">
        <v>67</v>
      </c>
      <c r="D1564" s="85">
        <v>-999049.8872</v>
      </c>
      <c r="E1564" s="85">
        <v>99904.988719999994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6IF-NWPL_ROCKY_M</v>
      </c>
    </row>
    <row r="1565" spans="1:8">
      <c r="A1565" s="80">
        <v>39326</v>
      </c>
      <c r="B1565" s="79" t="s">
        <v>79</v>
      </c>
      <c r="C1565" s="79" t="s">
        <v>68</v>
      </c>
      <c r="D1565" s="85">
        <v>45344.372499999998</v>
      </c>
      <c r="E1565" s="85">
        <v>1998.1051173666301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6NGI-MALIN</v>
      </c>
    </row>
    <row r="1566" spans="1:8">
      <c r="A1566" s="80">
        <v>39326</v>
      </c>
      <c r="B1566" s="79" t="s">
        <v>79</v>
      </c>
      <c r="C1566" s="79" t="s">
        <v>74</v>
      </c>
      <c r="D1566" s="85">
        <v>3356.9950000000003</v>
      </c>
      <c r="E1566" s="85">
        <v>0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6NGI-PGE/CG</v>
      </c>
    </row>
    <row r="1567" spans="1:8">
      <c r="A1567" s="80">
        <v>39326</v>
      </c>
      <c r="B1567" s="79" t="s">
        <v>79</v>
      </c>
      <c r="C1567" s="79" t="s">
        <v>46</v>
      </c>
      <c r="D1567" s="85">
        <v>68016.558799999999</v>
      </c>
      <c r="E1567" s="85">
        <v>-6801.6558800000003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6NGI-SOCAL</v>
      </c>
    </row>
    <row r="1568" spans="1:8">
      <c r="A1568" s="80">
        <v>39356</v>
      </c>
      <c r="B1568" s="79" t="s">
        <v>79</v>
      </c>
      <c r="C1568" s="79" t="s">
        <v>88</v>
      </c>
      <c r="D1568" s="85">
        <v>34966.794900000001</v>
      </c>
      <c r="E1568" s="85">
        <v>1505.1263812331001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6IF-CIG/RKYMTN</v>
      </c>
    </row>
    <row r="1569" spans="1:8">
      <c r="A1569" s="80">
        <v>39356</v>
      </c>
      <c r="B1569" s="79" t="s">
        <v>79</v>
      </c>
      <c r="C1569" s="79" t="s">
        <v>67</v>
      </c>
      <c r="D1569" s="85">
        <v>-1027207.8773000001</v>
      </c>
      <c r="E1569" s="85">
        <v>102720.78773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39356</v>
      </c>
      <c r="B1570" s="79" t="s">
        <v>79</v>
      </c>
      <c r="C1570" s="79" t="s">
        <v>68</v>
      </c>
      <c r="D1570" s="85">
        <v>46622.393199999999</v>
      </c>
      <c r="E1570" s="85">
        <v>2006.8351749774699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39356</v>
      </c>
      <c r="B1571" s="79" t="s">
        <v>79</v>
      </c>
      <c r="C1571" s="79" t="s">
        <v>74</v>
      </c>
      <c r="D1571" s="85">
        <v>3704.2243000000003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39356</v>
      </c>
      <c r="B1572" s="79" t="s">
        <v>79</v>
      </c>
      <c r="C1572" s="79" t="s">
        <v>46</v>
      </c>
      <c r="D1572" s="85">
        <v>69933.589699999997</v>
      </c>
      <c r="E1572" s="85">
        <v>-6993.3589700000002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39387</v>
      </c>
      <c r="B1573" s="79" t="s">
        <v>79</v>
      </c>
      <c r="C1573" s="79" t="s">
        <v>88</v>
      </c>
      <c r="D1573" s="85">
        <v>33663.5864</v>
      </c>
      <c r="E1573" s="85">
        <v>1168.91822499061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6IF-CIG/RKYMTN</v>
      </c>
    </row>
    <row r="1574" spans="1:8">
      <c r="A1574" s="80">
        <v>39387</v>
      </c>
      <c r="B1574" s="79" t="s">
        <v>79</v>
      </c>
      <c r="C1574" s="79" t="s">
        <v>67</v>
      </c>
      <c r="D1574" s="85">
        <v>-988923.95499999996</v>
      </c>
      <c r="E1574" s="85">
        <v>98892.395499999999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39387</v>
      </c>
      <c r="B1575" s="79" t="s">
        <v>79</v>
      </c>
      <c r="C1575" s="79" t="s">
        <v>68</v>
      </c>
      <c r="D1575" s="85">
        <v>157096.73629999999</v>
      </c>
      <c r="E1575" s="85">
        <v>5454.9517085206708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39387</v>
      </c>
      <c r="B1576" s="79" t="s">
        <v>79</v>
      </c>
      <c r="C1576" s="79" t="s">
        <v>74</v>
      </c>
      <c r="D1576" s="85">
        <v>2298.8489</v>
      </c>
      <c r="E1576" s="85">
        <v>0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6NGI-PGE/CG</v>
      </c>
    </row>
    <row r="1577" spans="1:8">
      <c r="A1577" s="80">
        <v>39387</v>
      </c>
      <c r="B1577" s="79" t="s">
        <v>79</v>
      </c>
      <c r="C1577" s="79" t="s">
        <v>46</v>
      </c>
      <c r="D1577" s="85">
        <v>67327.172699999996</v>
      </c>
      <c r="E1577" s="85">
        <v>-6732.7172700000001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6NGI-SOCAL</v>
      </c>
    </row>
    <row r="1578" spans="1:8">
      <c r="A1578" s="80">
        <v>39417</v>
      </c>
      <c r="B1578" s="79" t="s">
        <v>79</v>
      </c>
      <c r="C1578" s="79" t="s">
        <v>88</v>
      </c>
      <c r="D1578" s="85">
        <v>34610.316400000003</v>
      </c>
      <c r="E1578" s="85">
        <v>1097.4776210809002</v>
      </c>
      <c r="F1578" s="210">
        <f t="shared" si="72"/>
        <v>6</v>
      </c>
      <c r="G1578" s="79" t="str">
        <f t="shared" si="73"/>
        <v>D</v>
      </c>
      <c r="H1578" s="79" t="str">
        <f t="shared" si="74"/>
        <v>6IF-CIG/RKYMTN</v>
      </c>
    </row>
    <row r="1579" spans="1:8">
      <c r="A1579" s="80">
        <v>39417</v>
      </c>
      <c r="B1579" s="79" t="s">
        <v>79</v>
      </c>
      <c r="C1579" s="79" t="s">
        <v>67</v>
      </c>
      <c r="D1579" s="85">
        <v>-1016735.7283</v>
      </c>
      <c r="E1579" s="85">
        <v>101673.57283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6IF-NWPL_ROCKY_M</v>
      </c>
    </row>
    <row r="1580" spans="1:8">
      <c r="A1580" s="80">
        <v>39417</v>
      </c>
      <c r="B1580" s="79" t="s">
        <v>79</v>
      </c>
      <c r="C1580" s="79" t="s">
        <v>68</v>
      </c>
      <c r="D1580" s="85">
        <v>161514.81</v>
      </c>
      <c r="E1580" s="85">
        <v>5121.5622359388199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6NGI-MALIN</v>
      </c>
    </row>
    <row r="1581" spans="1:8">
      <c r="A1581" s="80">
        <v>39417</v>
      </c>
      <c r="B1581" s="79" t="s">
        <v>79</v>
      </c>
      <c r="C1581" s="79" t="s">
        <v>74</v>
      </c>
      <c r="D1581" s="85">
        <v>2285.7695000000003</v>
      </c>
      <c r="E1581" s="85">
        <v>0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6NGI-PGE/CG</v>
      </c>
    </row>
    <row r="1582" spans="1:8">
      <c r="A1582" s="80">
        <v>39417</v>
      </c>
      <c r="B1582" s="79" t="s">
        <v>79</v>
      </c>
      <c r="C1582" s="79" t="s">
        <v>46</v>
      </c>
      <c r="D1582" s="85">
        <v>69220.632800000007</v>
      </c>
      <c r="E1582" s="85">
        <v>-6922.0632800000003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6NGI-SOCAL</v>
      </c>
    </row>
    <row r="1583" spans="1:8">
      <c r="A1583" s="80">
        <v>39448</v>
      </c>
      <c r="B1583" s="79" t="s">
        <v>79</v>
      </c>
      <c r="C1583" s="79" t="s">
        <v>67</v>
      </c>
      <c r="D1583" s="85">
        <v>-1015883.4259</v>
      </c>
      <c r="E1583" s="85">
        <v>101588.34259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39448</v>
      </c>
      <c r="B1584" s="79" t="s">
        <v>79</v>
      </c>
      <c r="C1584" s="79" t="s">
        <v>68</v>
      </c>
      <c r="D1584" s="85">
        <v>160668.4135</v>
      </c>
      <c r="E1584" s="85">
        <v>1528.46106685891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6NGI-MALIN</v>
      </c>
    </row>
    <row r="1585" spans="1:8">
      <c r="A1585" s="80">
        <v>39448</v>
      </c>
      <c r="B1585" s="79" t="s">
        <v>79</v>
      </c>
      <c r="C1585" s="79" t="s">
        <v>74</v>
      </c>
      <c r="D1585" s="85">
        <v>3441.4138000000003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6NGI-PGE/CG</v>
      </c>
    </row>
    <row r="1586" spans="1:8">
      <c r="A1586" s="80">
        <v>39448</v>
      </c>
      <c r="B1586" s="79" t="s">
        <v>79</v>
      </c>
      <c r="C1586" s="79" t="s">
        <v>46</v>
      </c>
      <c r="D1586" s="85">
        <v>68857.891499999998</v>
      </c>
      <c r="E1586" s="85">
        <v>-6885.7891499999996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6NGI-SOCAL</v>
      </c>
    </row>
    <row r="1587" spans="1:8">
      <c r="A1587" s="80">
        <v>39479</v>
      </c>
      <c r="B1587" s="79" t="s">
        <v>79</v>
      </c>
      <c r="C1587" s="79" t="s">
        <v>67</v>
      </c>
      <c r="D1587" s="85">
        <v>-945332.73360000004</v>
      </c>
      <c r="E1587" s="85">
        <v>94533.273360000007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39479</v>
      </c>
      <c r="B1588" s="79" t="s">
        <v>79</v>
      </c>
      <c r="C1588" s="79" t="s">
        <v>68</v>
      </c>
      <c r="D1588" s="85">
        <v>149510.37359999999</v>
      </c>
      <c r="E1588" s="85">
        <v>1497.2232500759703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6NGI-MALIN</v>
      </c>
    </row>
    <row r="1589" spans="1:8">
      <c r="A1589" s="80">
        <v>39479</v>
      </c>
      <c r="B1589" s="79" t="s">
        <v>79</v>
      </c>
      <c r="C1589" s="79" t="s">
        <v>74</v>
      </c>
      <c r="D1589" s="85">
        <v>3317.9519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6NGI-PGE/CG</v>
      </c>
    </row>
    <row r="1590" spans="1:8">
      <c r="A1590" s="80">
        <v>39479</v>
      </c>
      <c r="B1590" s="79" t="s">
        <v>79</v>
      </c>
      <c r="C1590" s="79" t="s">
        <v>46</v>
      </c>
      <c r="D1590" s="85">
        <v>64075.874400000001</v>
      </c>
      <c r="E1590" s="85">
        <v>-6407.5874400000002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6NGI-SOCAL</v>
      </c>
    </row>
    <row r="1591" spans="1:8">
      <c r="A1591" s="80">
        <v>39508</v>
      </c>
      <c r="B1591" s="79" t="s">
        <v>79</v>
      </c>
      <c r="C1591" s="79" t="s">
        <v>67</v>
      </c>
      <c r="D1591" s="85">
        <v>-1005515.2479</v>
      </c>
      <c r="E1591" s="85">
        <v>100551.52479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39508</v>
      </c>
      <c r="B1592" s="79" t="s">
        <v>79</v>
      </c>
      <c r="C1592" s="79" t="s">
        <v>68</v>
      </c>
      <c r="D1592" s="85">
        <v>159028.62040000001</v>
      </c>
      <c r="E1592" s="85">
        <v>2699.6696814802904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6NGI-MALIN</v>
      </c>
    </row>
    <row r="1593" spans="1:8">
      <c r="A1593" s="80">
        <v>39508</v>
      </c>
      <c r="B1593" s="79" t="s">
        <v>79</v>
      </c>
      <c r="C1593" s="79" t="s">
        <v>74</v>
      </c>
      <c r="D1593" s="85">
        <v>4931.3528999999999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6NGI-PGE/CG</v>
      </c>
    </row>
    <row r="1594" spans="1:8">
      <c r="A1594" s="80">
        <v>39508</v>
      </c>
      <c r="B1594" s="79" t="s">
        <v>79</v>
      </c>
      <c r="C1594" s="79" t="s">
        <v>46</v>
      </c>
      <c r="D1594" s="85">
        <v>68155.123000000007</v>
      </c>
      <c r="E1594" s="85">
        <v>-6815.5123000000003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6NGI-SOCAL</v>
      </c>
    </row>
    <row r="1595" spans="1:8">
      <c r="A1595" s="80">
        <v>39539</v>
      </c>
      <c r="B1595" s="79" t="s">
        <v>79</v>
      </c>
      <c r="C1595" s="79" t="s">
        <v>67</v>
      </c>
      <c r="D1595" s="85">
        <v>-967890.77249999996</v>
      </c>
      <c r="E1595" s="85">
        <v>96789.077250000002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39539</v>
      </c>
      <c r="B1596" s="79" t="s">
        <v>79</v>
      </c>
      <c r="C1596" s="79" t="s">
        <v>68</v>
      </c>
      <c r="D1596" s="85">
        <v>153078.07060000001</v>
      </c>
      <c r="E1596" s="85">
        <v>2573.0325021089402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39539</v>
      </c>
      <c r="B1597" s="79" t="s">
        <v>79</v>
      </c>
      <c r="C1597" s="79" t="s">
        <v>74</v>
      </c>
      <c r="D1597" s="85">
        <v>5131.7601000000004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39539</v>
      </c>
      <c r="B1598" s="79" t="s">
        <v>79</v>
      </c>
      <c r="C1598" s="79" t="s">
        <v>46</v>
      </c>
      <c r="D1598" s="85">
        <v>65604.887400000007</v>
      </c>
      <c r="E1598" s="85">
        <v>-6560.4887399999998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39569</v>
      </c>
      <c r="B1599" s="79" t="s">
        <v>79</v>
      </c>
      <c r="C1599" s="79" t="s">
        <v>67</v>
      </c>
      <c r="D1599" s="85">
        <v>-994962.7831</v>
      </c>
      <c r="E1599" s="85">
        <v>99496.278309999994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39569</v>
      </c>
      <c r="B1600" s="79" t="s">
        <v>79</v>
      </c>
      <c r="C1600" s="79" t="s">
        <v>68</v>
      </c>
      <c r="D1600" s="85">
        <v>157359.68109999999</v>
      </c>
      <c r="E1600" s="85">
        <v>2567.0954750281498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39569</v>
      </c>
      <c r="B1601" s="79" t="s">
        <v>79</v>
      </c>
      <c r="C1601" s="79" t="s">
        <v>74</v>
      </c>
      <c r="D1601" s="85">
        <v>4719.3401000000003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39569</v>
      </c>
      <c r="B1602" s="79" t="s">
        <v>79</v>
      </c>
      <c r="C1602" s="79" t="s">
        <v>46</v>
      </c>
      <c r="D1602" s="85">
        <v>67439.863299999997</v>
      </c>
      <c r="E1602" s="85">
        <v>-6743.9863299999997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39600</v>
      </c>
      <c r="B1603" s="79" t="s">
        <v>79</v>
      </c>
      <c r="C1603" s="79" t="s">
        <v>67</v>
      </c>
      <c r="D1603" s="85">
        <v>-957674.01329999999</v>
      </c>
      <c r="E1603" s="85">
        <v>95767.401329999993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39600</v>
      </c>
      <c r="B1604" s="79" t="s">
        <v>79</v>
      </c>
      <c r="C1604" s="79" t="s">
        <v>68</v>
      </c>
      <c r="D1604" s="85">
        <v>151462.22529999999</v>
      </c>
      <c r="E1604" s="85">
        <v>2161.3761354130102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39600</v>
      </c>
      <c r="B1605" s="79" t="s">
        <v>79</v>
      </c>
      <c r="C1605" s="79" t="s">
        <v>74</v>
      </c>
      <c r="D1605" s="85">
        <v>3249.9466000000002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39600</v>
      </c>
      <c r="B1606" s="79" t="s">
        <v>79</v>
      </c>
      <c r="C1606" s="79" t="s">
        <v>46</v>
      </c>
      <c r="D1606" s="85">
        <v>64912.382299999997</v>
      </c>
      <c r="E1606" s="85">
        <v>-6491.2382299999999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39630</v>
      </c>
      <c r="B1607" s="79" t="s">
        <v>79</v>
      </c>
      <c r="C1607" s="79" t="s">
        <v>67</v>
      </c>
      <c r="D1607" s="85">
        <v>-984401.43090000004</v>
      </c>
      <c r="E1607" s="85">
        <v>98440.143089999998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39630</v>
      </c>
      <c r="B1608" s="79" t="s">
        <v>79</v>
      </c>
      <c r="C1608" s="79" t="s">
        <v>68</v>
      </c>
      <c r="D1608" s="85">
        <v>155689.33619999999</v>
      </c>
      <c r="E1608" s="85">
        <v>1855.3119292259601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39630</v>
      </c>
      <c r="B1609" s="79" t="s">
        <v>79</v>
      </c>
      <c r="C1609" s="79" t="s">
        <v>74</v>
      </c>
      <c r="D1609" s="85">
        <v>2153.8221000000003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39630</v>
      </c>
      <c r="B1610" s="79" t="s">
        <v>79</v>
      </c>
      <c r="C1610" s="79" t="s">
        <v>46</v>
      </c>
      <c r="D1610" s="85">
        <v>66724.001199999999</v>
      </c>
      <c r="E1610" s="85">
        <v>-6672.4001200000002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39661</v>
      </c>
      <c r="B1611" s="79" t="s">
        <v>79</v>
      </c>
      <c r="C1611" s="79" t="s">
        <v>67</v>
      </c>
      <c r="D1611" s="85">
        <v>-979031.64</v>
      </c>
      <c r="E1611" s="85">
        <v>97903.164000000004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39661</v>
      </c>
      <c r="B1612" s="79" t="s">
        <v>79</v>
      </c>
      <c r="C1612" s="79" t="s">
        <v>68</v>
      </c>
      <c r="D1612" s="85">
        <v>154840.06959999999</v>
      </c>
      <c r="E1612" s="85">
        <v>1890.8574449270402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39661</v>
      </c>
      <c r="B1613" s="79" t="s">
        <v>79</v>
      </c>
      <c r="C1613" s="79" t="s">
        <v>74</v>
      </c>
      <c r="D1613" s="85">
        <v>6829.3747000000003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39661</v>
      </c>
      <c r="B1614" s="79" t="s">
        <v>79</v>
      </c>
      <c r="C1614" s="79" t="s">
        <v>46</v>
      </c>
      <c r="D1614" s="85">
        <v>66360.029800000004</v>
      </c>
      <c r="E1614" s="85">
        <v>-6636.0029800000002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39692</v>
      </c>
      <c r="B1615" s="79" t="s">
        <v>79</v>
      </c>
      <c r="C1615" s="79" t="s">
        <v>67</v>
      </c>
      <c r="D1615" s="85">
        <v>-958006.06649999996</v>
      </c>
      <c r="E1615" s="85">
        <v>95800.606650000002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39692</v>
      </c>
      <c r="B1616" s="79" t="s">
        <v>79</v>
      </c>
      <c r="C1616" s="79" t="s">
        <v>68</v>
      </c>
      <c r="D1616" s="85">
        <v>149023.16589999999</v>
      </c>
      <c r="E1616" s="85">
        <v>1690.7431802368201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39692</v>
      </c>
      <c r="B1617" s="79" t="s">
        <v>79</v>
      </c>
      <c r="C1617" s="79" t="s">
        <v>46</v>
      </c>
      <c r="D1617" s="85">
        <v>63867.071100000001</v>
      </c>
      <c r="E1617" s="85">
        <v>-6386.7071100000003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6NGI-SOCAL</v>
      </c>
    </row>
    <row r="1618" spans="1:8">
      <c r="A1618" s="80">
        <v>39722</v>
      </c>
      <c r="B1618" s="79" t="s">
        <v>79</v>
      </c>
      <c r="C1618" s="79" t="s">
        <v>67</v>
      </c>
      <c r="D1618" s="85">
        <v>-984654.03150000004</v>
      </c>
      <c r="E1618" s="85">
        <v>98465.403149999998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39722</v>
      </c>
      <c r="B1619" s="79" t="s">
        <v>79</v>
      </c>
      <c r="C1619" s="79" t="s">
        <v>68</v>
      </c>
      <c r="D1619" s="85">
        <v>153168.40489999999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6NGI-MALIN</v>
      </c>
    </row>
    <row r="1620" spans="1:8">
      <c r="A1620" s="80">
        <v>39722</v>
      </c>
      <c r="B1620" s="79" t="s">
        <v>79</v>
      </c>
      <c r="C1620" s="79" t="s">
        <v>74</v>
      </c>
      <c r="D1620" s="85">
        <v>3476.9934000000003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6NGI-PGE/CG</v>
      </c>
    </row>
    <row r="1621" spans="1:8">
      <c r="A1621" s="80">
        <v>39722</v>
      </c>
      <c r="B1621" s="79" t="s">
        <v>79</v>
      </c>
      <c r="C1621" s="79" t="s">
        <v>46</v>
      </c>
      <c r="D1621" s="85">
        <v>65643.602100000004</v>
      </c>
      <c r="E1621" s="85">
        <v>-6564.3602099999998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6NGI-SOCAL</v>
      </c>
    </row>
    <row r="1622" spans="1:8">
      <c r="A1622" s="80">
        <v>39753</v>
      </c>
      <c r="B1622" s="79" t="s">
        <v>79</v>
      </c>
      <c r="C1622" s="79" t="s">
        <v>67</v>
      </c>
      <c r="D1622" s="85">
        <v>-842389.6004</v>
      </c>
      <c r="E1622" s="85">
        <v>84238.960040000005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39753</v>
      </c>
      <c r="B1623" s="79" t="s">
        <v>79</v>
      </c>
      <c r="C1623" s="79" t="s">
        <v>74</v>
      </c>
      <c r="D1623" s="85">
        <v>2156.5174000000002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39783</v>
      </c>
      <c r="B1624" s="79" t="s">
        <v>79</v>
      </c>
      <c r="C1624" s="79" t="s">
        <v>67</v>
      </c>
      <c r="D1624" s="85">
        <v>-866233.48080000002</v>
      </c>
      <c r="E1624" s="85">
        <v>86623.348079999996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39783</v>
      </c>
      <c r="B1625" s="79" t="s">
        <v>79</v>
      </c>
      <c r="C1625" s="79" t="s">
        <v>74</v>
      </c>
      <c r="D1625" s="85">
        <v>2146.0236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39814</v>
      </c>
      <c r="B1626" s="79" t="s">
        <v>79</v>
      </c>
      <c r="C1626" s="79" t="s">
        <v>67</v>
      </c>
      <c r="D1626" s="85">
        <v>-215465.67319999999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39814</v>
      </c>
      <c r="B1627" s="79" t="s">
        <v>79</v>
      </c>
      <c r="C1627" s="79" t="s">
        <v>74</v>
      </c>
      <c r="D1627" s="85">
        <v>3229.8999000000003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39845</v>
      </c>
      <c r="B1628" s="79" t="s">
        <v>79</v>
      </c>
      <c r="C1628" s="79" t="s">
        <v>67</v>
      </c>
      <c r="D1628" s="85">
        <v>-193628.65090000001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39845</v>
      </c>
      <c r="B1629" s="79" t="s">
        <v>79</v>
      </c>
      <c r="C1629" s="79" t="s">
        <v>74</v>
      </c>
      <c r="D1629" s="85">
        <v>3112.5806000000002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39873</v>
      </c>
      <c r="B1630" s="79" t="s">
        <v>79</v>
      </c>
      <c r="C1630" s="79" t="s">
        <v>67</v>
      </c>
      <c r="D1630" s="85">
        <v>-213390.4754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39873</v>
      </c>
      <c r="B1631" s="79" t="s">
        <v>79</v>
      </c>
      <c r="C1631" s="79" t="s">
        <v>74</v>
      </c>
      <c r="D1631" s="85">
        <v>4631.95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39904</v>
      </c>
      <c r="B1632" s="79" t="s">
        <v>79</v>
      </c>
      <c r="C1632" s="79" t="s">
        <v>67</v>
      </c>
      <c r="D1632" s="85">
        <v>-205454.04790000001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39904</v>
      </c>
      <c r="B1633" s="79" t="s">
        <v>79</v>
      </c>
      <c r="C1633" s="79" t="s">
        <v>74</v>
      </c>
      <c r="D1633" s="85">
        <v>4820.6368000000002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6NGI-PGE/CG</v>
      </c>
    </row>
    <row r="1634" spans="1:8">
      <c r="A1634" s="80">
        <v>39934</v>
      </c>
      <c r="B1634" s="79" t="s">
        <v>79</v>
      </c>
      <c r="C1634" s="79" t="s">
        <v>67</v>
      </c>
      <c r="D1634" s="85">
        <v>-211251.26439999999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39934</v>
      </c>
      <c r="B1635" s="79" t="s">
        <v>79</v>
      </c>
      <c r="C1635" s="79" t="s">
        <v>74</v>
      </c>
      <c r="D1635" s="85">
        <v>4434.2322000000004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6NGI-PGE/CG</v>
      </c>
    </row>
    <row r="1636" spans="1:8">
      <c r="A1636" s="80">
        <v>39965</v>
      </c>
      <c r="B1636" s="79" t="s">
        <v>79</v>
      </c>
      <c r="C1636" s="79" t="s">
        <v>67</v>
      </c>
      <c r="D1636" s="85">
        <v>-203387.09729999999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6IF-NWPL_ROCKY_M</v>
      </c>
    </row>
    <row r="1637" spans="1:8">
      <c r="A1637" s="80">
        <v>39965</v>
      </c>
      <c r="B1637" s="79" t="s">
        <v>79</v>
      </c>
      <c r="C1637" s="79" t="s">
        <v>74</v>
      </c>
      <c r="D1637" s="85">
        <v>3054.8742000000002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6NGI-PGE/CG</v>
      </c>
    </row>
    <row r="1638" spans="1:8">
      <c r="A1638" s="80">
        <v>39995</v>
      </c>
      <c r="B1638" s="79" t="s">
        <v>79</v>
      </c>
      <c r="C1638" s="79" t="s">
        <v>67</v>
      </c>
      <c r="D1638" s="85">
        <v>-209118.7273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39995</v>
      </c>
      <c r="B1639" s="79" t="s">
        <v>79</v>
      </c>
      <c r="C1639" s="79" t="s">
        <v>74</v>
      </c>
      <c r="D1639" s="85">
        <v>2025.0788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40026</v>
      </c>
      <c r="B1640" s="79" t="s">
        <v>79</v>
      </c>
      <c r="C1640" s="79" t="s">
        <v>67</v>
      </c>
      <c r="D1640" s="85">
        <v>-208037.61199999999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40026</v>
      </c>
      <c r="B1641" s="79" t="s">
        <v>79</v>
      </c>
      <c r="C1641" s="79" t="s">
        <v>74</v>
      </c>
      <c r="D1641" s="85">
        <v>6422.3224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40057</v>
      </c>
      <c r="B1642" s="79" t="s">
        <v>79</v>
      </c>
      <c r="C1642" s="79" t="s">
        <v>67</v>
      </c>
      <c r="D1642" s="85">
        <v>-200282.23680000001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40057</v>
      </c>
      <c r="B1643" s="79" t="s">
        <v>79</v>
      </c>
      <c r="C1643" s="79" t="s">
        <v>74</v>
      </c>
      <c r="D1643" s="85">
        <v>2966.1799000000001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40087</v>
      </c>
      <c r="B1644" s="79" t="s">
        <v>79</v>
      </c>
      <c r="C1644" s="79" t="s">
        <v>67</v>
      </c>
      <c r="D1644" s="85">
        <v>-205915.58309999999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40087</v>
      </c>
      <c r="B1645" s="79" t="s">
        <v>79</v>
      </c>
      <c r="C1645" s="79" t="s">
        <v>74</v>
      </c>
      <c r="D1645" s="85">
        <v>3270.7366000000002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40118</v>
      </c>
      <c r="B1646" s="79" t="s">
        <v>79</v>
      </c>
      <c r="C1646" s="79" t="s">
        <v>67</v>
      </c>
      <c r="D1646" s="85">
        <v>-198232.20110000001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40118</v>
      </c>
      <c r="B1647" s="79" t="s">
        <v>79</v>
      </c>
      <c r="C1647" s="79" t="s">
        <v>74</v>
      </c>
      <c r="D1647" s="85">
        <v>2029.8977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40148</v>
      </c>
      <c r="B1648" s="79" t="s">
        <v>79</v>
      </c>
      <c r="C1648" s="79" t="s">
        <v>67</v>
      </c>
      <c r="D1648" s="85">
        <v>-203800.80929999999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40148</v>
      </c>
      <c r="B1649" s="79" t="s">
        <v>79</v>
      </c>
      <c r="C1649" s="79" t="s">
        <v>74</v>
      </c>
      <c r="D1649" s="85">
        <v>310.3032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40179</v>
      </c>
      <c r="B1650" s="79" t="s">
        <v>79</v>
      </c>
      <c r="C1650" s="79" t="s">
        <v>67</v>
      </c>
      <c r="D1650" s="85">
        <v>-202728.94080000001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40210</v>
      </c>
      <c r="B1651" s="79" t="s">
        <v>79</v>
      </c>
      <c r="C1651" s="79" t="s">
        <v>67</v>
      </c>
      <c r="D1651" s="85">
        <v>-182143.64300000001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40210</v>
      </c>
      <c r="B1652" s="79" t="s">
        <v>79</v>
      </c>
      <c r="C1652" s="79" t="s">
        <v>74</v>
      </c>
      <c r="D1652" s="85">
        <v>645.30889999999999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6NGI-PGE/CG</v>
      </c>
    </row>
    <row r="1653" spans="1:8">
      <c r="A1653" s="80">
        <v>40238</v>
      </c>
      <c r="B1653" s="79" t="s">
        <v>79</v>
      </c>
      <c r="C1653" s="79" t="s">
        <v>67</v>
      </c>
      <c r="D1653" s="85">
        <v>-200694.37479999999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40238</v>
      </c>
      <c r="B1654" s="79" t="s">
        <v>79</v>
      </c>
      <c r="C1654" s="79" t="s">
        <v>74</v>
      </c>
      <c r="D1654" s="85">
        <v>624.74220000000003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6NGI-PGE/CG</v>
      </c>
    </row>
    <row r="1655" spans="1:8">
      <c r="A1655" s="80">
        <v>40269</v>
      </c>
      <c r="B1655" s="79" t="s">
        <v>79</v>
      </c>
      <c r="C1655" s="79" t="s">
        <v>67</v>
      </c>
      <c r="D1655" s="85">
        <v>-193188.65710000001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40269</v>
      </c>
      <c r="B1656" s="79" t="s">
        <v>79</v>
      </c>
      <c r="C1656" s="79" t="s">
        <v>74</v>
      </c>
      <c r="D1656" s="85">
        <v>932.45730000000003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6NGI-PGE/CG</v>
      </c>
    </row>
    <row r="1657" spans="1:8">
      <c r="A1657" s="80">
        <v>40299</v>
      </c>
      <c r="B1657" s="79" t="s">
        <v>79</v>
      </c>
      <c r="C1657" s="79" t="s">
        <v>67</v>
      </c>
      <c r="D1657" s="85">
        <v>-198598.51929999999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40299</v>
      </c>
      <c r="B1658" s="79" t="s">
        <v>79</v>
      </c>
      <c r="C1658" s="79" t="s">
        <v>74</v>
      </c>
      <c r="D1658" s="85">
        <v>653.45320000000004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6NGI-PGE/CG</v>
      </c>
    </row>
    <row r="1659" spans="1:8">
      <c r="A1659" s="80">
        <v>40330</v>
      </c>
      <c r="B1659" s="79" t="s">
        <v>79</v>
      </c>
      <c r="C1659" s="79" t="s">
        <v>67</v>
      </c>
      <c r="D1659" s="85">
        <v>-191164.32800000001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40360</v>
      </c>
      <c r="B1660" s="79" t="s">
        <v>79</v>
      </c>
      <c r="C1660" s="79" t="s">
        <v>67</v>
      </c>
      <c r="D1660" s="85">
        <v>-196510.6832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40391</v>
      </c>
      <c r="B1661" s="79" t="s">
        <v>79</v>
      </c>
      <c r="C1661" s="79" t="s">
        <v>67</v>
      </c>
      <c r="D1661" s="85">
        <v>-195452.7928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40422</v>
      </c>
      <c r="B1662" s="79" t="s">
        <v>79</v>
      </c>
      <c r="C1662" s="79" t="s">
        <v>67</v>
      </c>
      <c r="D1662" s="85">
        <v>-188126.1826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40422</v>
      </c>
      <c r="B1663" s="79" t="s">
        <v>79</v>
      </c>
      <c r="C1663" s="79" t="s">
        <v>74</v>
      </c>
      <c r="D1663" s="85">
        <v>3150.4865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40452</v>
      </c>
      <c r="B1664" s="79" t="s">
        <v>79</v>
      </c>
      <c r="C1664" s="79" t="s">
        <v>67</v>
      </c>
      <c r="D1664" s="85">
        <v>-193377.44930000001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40452</v>
      </c>
      <c r="B1665" s="79" t="s">
        <v>79</v>
      </c>
      <c r="C1665" s="79" t="s">
        <v>74</v>
      </c>
      <c r="D1665" s="85">
        <v>3198.2135000000003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40483</v>
      </c>
      <c r="B1666" s="79" t="s">
        <v>79</v>
      </c>
      <c r="C1666" s="79" t="s">
        <v>67</v>
      </c>
      <c r="D1666" s="85">
        <v>-186121.96160000001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40483</v>
      </c>
      <c r="B1667" s="79" t="s">
        <v>79</v>
      </c>
      <c r="C1667" s="79" t="s">
        <v>74</v>
      </c>
      <c r="D1667" s="85">
        <v>3106.9959000000003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6NGI-PGE/CG</v>
      </c>
    </row>
    <row r="1668" spans="1:8">
      <c r="A1668" s="80">
        <v>40513</v>
      </c>
      <c r="B1668" s="79" t="s">
        <v>79</v>
      </c>
      <c r="C1668" s="79" t="s">
        <v>67</v>
      </c>
      <c r="D1668" s="85">
        <v>-191310.64689999999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40513</v>
      </c>
      <c r="B1669" s="79" t="s">
        <v>79</v>
      </c>
      <c r="C1669" s="79" t="s">
        <v>74</v>
      </c>
      <c r="D1669" s="85">
        <v>2959.1437000000001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6NGI-PGE/CG</v>
      </c>
    </row>
    <row r="1670" spans="1:8">
      <c r="A1670" s="80">
        <v>40544</v>
      </c>
      <c r="B1670" s="79" t="s">
        <v>79</v>
      </c>
      <c r="C1670" s="79" t="s">
        <v>67</v>
      </c>
      <c r="D1670" s="85">
        <v>-190263.64230000001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40544</v>
      </c>
      <c r="B1671" s="79" t="s">
        <v>79</v>
      </c>
      <c r="C1671" s="79" t="s">
        <v>74</v>
      </c>
      <c r="D1671" s="85">
        <v>3101.9111000000003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6NGI-PGE/CG</v>
      </c>
    </row>
    <row r="1672" spans="1:8">
      <c r="A1672" s="80">
        <v>40575</v>
      </c>
      <c r="B1672" s="79" t="s">
        <v>79</v>
      </c>
      <c r="C1672" s="79" t="s">
        <v>67</v>
      </c>
      <c r="D1672" s="85">
        <v>-170907.4129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40575</v>
      </c>
      <c r="B1673" s="79" t="s">
        <v>79</v>
      </c>
      <c r="C1673" s="79" t="s">
        <v>74</v>
      </c>
      <c r="D1673" s="85">
        <v>3085.4892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6NGI-PGE/CG</v>
      </c>
    </row>
    <row r="1674" spans="1:8">
      <c r="A1674" s="80">
        <v>40603</v>
      </c>
      <c r="B1674" s="79" t="s">
        <v>79</v>
      </c>
      <c r="C1674" s="79" t="s">
        <v>67</v>
      </c>
      <c r="D1674" s="85">
        <v>-188277.28690000001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40603</v>
      </c>
      <c r="B1675" s="79" t="s">
        <v>79</v>
      </c>
      <c r="C1675" s="79" t="s">
        <v>74</v>
      </c>
      <c r="D1675" s="85">
        <v>3109.6120000000001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6NGI-PGE/CG</v>
      </c>
    </row>
    <row r="1676" spans="1:8">
      <c r="A1676" s="80">
        <v>40634</v>
      </c>
      <c r="B1676" s="79" t="s">
        <v>79</v>
      </c>
      <c r="C1676" s="79" t="s">
        <v>67</v>
      </c>
      <c r="D1676" s="85">
        <v>-181197.08059999999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40634</v>
      </c>
      <c r="B1677" s="79" t="s">
        <v>79</v>
      </c>
      <c r="C1677" s="79" t="s">
        <v>74</v>
      </c>
      <c r="D1677" s="85">
        <v>1839.1504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6NGI-PGE/CG</v>
      </c>
    </row>
    <row r="1678" spans="1:8">
      <c r="A1678" s="80">
        <v>40664</v>
      </c>
      <c r="B1678" s="79" t="s">
        <v>79</v>
      </c>
      <c r="C1678" s="79" t="s">
        <v>67</v>
      </c>
      <c r="D1678" s="85">
        <v>-186232.4822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40695</v>
      </c>
      <c r="B1679" s="79" t="s">
        <v>79</v>
      </c>
      <c r="C1679" s="79" t="s">
        <v>67</v>
      </c>
      <c r="D1679" s="85">
        <v>-179222.74969999999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40725</v>
      </c>
      <c r="B1680" s="79" t="s">
        <v>79</v>
      </c>
      <c r="C1680" s="79" t="s">
        <v>67</v>
      </c>
      <c r="D1680" s="85">
        <v>-184196.899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40756</v>
      </c>
      <c r="B1681" s="79" t="s">
        <v>79</v>
      </c>
      <c r="C1681" s="79" t="s">
        <v>67</v>
      </c>
      <c r="D1681" s="85">
        <v>-183166.01620000001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40787</v>
      </c>
      <c r="B1682" s="79" t="s">
        <v>79</v>
      </c>
      <c r="C1682" s="79" t="s">
        <v>67</v>
      </c>
      <c r="D1682" s="85">
        <v>-176262.1814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40817</v>
      </c>
      <c r="B1683" s="79" t="s">
        <v>79</v>
      </c>
      <c r="C1683" s="79" t="s">
        <v>67</v>
      </c>
      <c r="D1683" s="85">
        <v>-181144.69260000001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40848</v>
      </c>
      <c r="B1684" s="79" t="s">
        <v>79</v>
      </c>
      <c r="C1684" s="79" t="s">
        <v>67</v>
      </c>
      <c r="D1684" s="85">
        <v>-174330.88260000001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40878</v>
      </c>
      <c r="B1685" s="79" t="s">
        <v>79</v>
      </c>
      <c r="C1685" s="79" t="s">
        <v>67</v>
      </c>
      <c r="D1685" s="85">
        <v>-179243.0454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40909</v>
      </c>
      <c r="B1686" s="79" t="s">
        <v>79</v>
      </c>
      <c r="C1686" s="79" t="s">
        <v>67</v>
      </c>
      <c r="D1686" s="85">
        <v>-178317.24369999999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40940</v>
      </c>
      <c r="B1687" s="79" t="s">
        <v>79</v>
      </c>
      <c r="C1687" s="79" t="s">
        <v>67</v>
      </c>
      <c r="D1687" s="85">
        <v>-165949.71309999999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40969</v>
      </c>
      <c r="B1688" s="79" t="s">
        <v>79</v>
      </c>
      <c r="C1688" s="79" t="s">
        <v>67</v>
      </c>
      <c r="D1688" s="85">
        <v>-176534.11730000001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41000</v>
      </c>
      <c r="B1689" s="79" t="s">
        <v>79</v>
      </c>
      <c r="C1689" s="79" t="s">
        <v>67</v>
      </c>
      <c r="D1689" s="85">
        <v>-169952.28219999999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41030</v>
      </c>
      <c r="B1690" s="79" t="s">
        <v>79</v>
      </c>
      <c r="C1690" s="79" t="s">
        <v>67</v>
      </c>
      <c r="D1690" s="85">
        <v>-174733.10829999999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41061</v>
      </c>
      <c r="B1691" s="79" t="s">
        <v>79</v>
      </c>
      <c r="C1691" s="79" t="s">
        <v>67</v>
      </c>
      <c r="D1691" s="85">
        <v>-168215.24400000001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41091</v>
      </c>
      <c r="B1692" s="79" t="s">
        <v>79</v>
      </c>
      <c r="C1692" s="79" t="s">
        <v>67</v>
      </c>
      <c r="D1692" s="85">
        <v>-172944.0453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41122</v>
      </c>
      <c r="B1693" s="79" t="s">
        <v>79</v>
      </c>
      <c r="C1693" s="79" t="s">
        <v>67</v>
      </c>
      <c r="D1693" s="85">
        <v>-172039.43090000001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6IF-NWPL_ROCKY_M</v>
      </c>
    </row>
    <row r="1694" spans="1:8">
      <c r="A1694" s="80">
        <v>41153</v>
      </c>
      <c r="B1694" s="79" t="s">
        <v>79</v>
      </c>
      <c r="C1694" s="79" t="s">
        <v>67</v>
      </c>
      <c r="D1694" s="85">
        <v>-165617.32800000001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41183</v>
      </c>
      <c r="B1695" s="79" t="s">
        <v>79</v>
      </c>
      <c r="C1695" s="79" t="s">
        <v>67</v>
      </c>
      <c r="D1695" s="85">
        <v>-170268.40419999999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41214</v>
      </c>
      <c r="B1696" s="79" t="s">
        <v>79</v>
      </c>
      <c r="C1696" s="79" t="s">
        <v>67</v>
      </c>
      <c r="D1696" s="85">
        <v>-163909.31709999999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41244</v>
      </c>
      <c r="B1697" s="79" t="s">
        <v>79</v>
      </c>
      <c r="C1697" s="79" t="s">
        <v>67</v>
      </c>
      <c r="D1697" s="85">
        <v>-168509.34729999999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41275</v>
      </c>
      <c r="B1698" s="79" t="s">
        <v>79</v>
      </c>
      <c r="C1698" s="79" t="s">
        <v>67</v>
      </c>
      <c r="D1698" s="85">
        <v>-167619.98970000001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41306</v>
      </c>
      <c r="B1699" s="79" t="s">
        <v>79</v>
      </c>
      <c r="C1699" s="79" t="s">
        <v>67</v>
      </c>
      <c r="D1699" s="85">
        <v>-150598.2041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41334</v>
      </c>
      <c r="B1700" s="79" t="s">
        <v>79</v>
      </c>
      <c r="C1700" s="79" t="s">
        <v>67</v>
      </c>
      <c r="D1700" s="85">
        <v>-165935.88959999999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41365</v>
      </c>
      <c r="B1701" s="79" t="s">
        <v>79</v>
      </c>
      <c r="C1701" s="79" t="s">
        <v>67</v>
      </c>
      <c r="D1701" s="85">
        <v>-159731.1446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41395</v>
      </c>
      <c r="B1702" s="79" t="s">
        <v>79</v>
      </c>
      <c r="C1702" s="79" t="s">
        <v>67</v>
      </c>
      <c r="D1702" s="85">
        <v>-164206.48920000001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41426</v>
      </c>
      <c r="B1703" s="79" t="s">
        <v>79</v>
      </c>
      <c r="C1703" s="79" t="s">
        <v>67</v>
      </c>
      <c r="D1703" s="85">
        <v>-158063.4265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41456</v>
      </c>
      <c r="B1704" s="79" t="s">
        <v>79</v>
      </c>
      <c r="C1704" s="79" t="s">
        <v>67</v>
      </c>
      <c r="D1704" s="85">
        <v>-162489.07629999999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41487</v>
      </c>
      <c r="B1705" s="79" t="s">
        <v>79</v>
      </c>
      <c r="C1705" s="79" t="s">
        <v>67</v>
      </c>
      <c r="D1705" s="85">
        <v>-161620.88750000001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41518</v>
      </c>
      <c r="B1706" s="79" t="s">
        <v>79</v>
      </c>
      <c r="C1706" s="79" t="s">
        <v>67</v>
      </c>
      <c r="D1706" s="85">
        <v>-155570.12450000001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41548</v>
      </c>
      <c r="B1707" s="79" t="s">
        <v>79</v>
      </c>
      <c r="C1707" s="79" t="s">
        <v>67</v>
      </c>
      <c r="D1707" s="85">
        <v>-159921.55780000001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41579</v>
      </c>
      <c r="B1708" s="79" t="s">
        <v>79</v>
      </c>
      <c r="C1708" s="79" t="s">
        <v>67</v>
      </c>
      <c r="D1708" s="85">
        <v>-153931.50870000001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41609</v>
      </c>
      <c r="B1709" s="79" t="s">
        <v>79</v>
      </c>
      <c r="C1709" s="79" t="s">
        <v>67</v>
      </c>
      <c r="D1709" s="85">
        <v>-158234.2182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37188</v>
      </c>
      <c r="B1710" s="79" t="s">
        <v>158</v>
      </c>
      <c r="C1710" s="79" t="s">
        <v>121</v>
      </c>
      <c r="D1710" s="85">
        <v>0</v>
      </c>
      <c r="E1710" s="85">
        <v>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37188</v>
      </c>
      <c r="B1711" s="79" t="s">
        <v>158</v>
      </c>
      <c r="C1711" s="79" t="s">
        <v>170</v>
      </c>
      <c r="D1711" s="85">
        <v>0</v>
      </c>
      <c r="E1711" s="85">
        <v>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37188</v>
      </c>
      <c r="B1712" s="79" t="s">
        <v>158</v>
      </c>
      <c r="C1712" s="79" t="s">
        <v>128</v>
      </c>
      <c r="D1712" s="85">
        <v>0</v>
      </c>
      <c r="E1712" s="85">
        <v>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37188</v>
      </c>
      <c r="B1713" s="79" t="s">
        <v>158</v>
      </c>
      <c r="C1713" s="79" t="s">
        <v>131</v>
      </c>
      <c r="D1713" s="85">
        <v>0</v>
      </c>
      <c r="E1713" s="85">
        <v>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37188</v>
      </c>
      <c r="B1714" s="79" t="s">
        <v>158</v>
      </c>
      <c r="C1714" s="79" t="s">
        <v>135</v>
      </c>
      <c r="D1714" s="85">
        <v>0</v>
      </c>
      <c r="E1714" s="85">
        <v>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37188</v>
      </c>
      <c r="B1715" s="79" t="s">
        <v>158</v>
      </c>
      <c r="C1715" s="79" t="s">
        <v>171</v>
      </c>
      <c r="D1715" s="85">
        <v>0</v>
      </c>
      <c r="E1715" s="85">
        <v>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37188</v>
      </c>
      <c r="B1716" s="79" t="s">
        <v>158</v>
      </c>
      <c r="C1716" s="79" t="s">
        <v>125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37188</v>
      </c>
      <c r="B1717" s="79" t="s">
        <v>158</v>
      </c>
      <c r="C1717" s="79" t="s">
        <v>118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37188</v>
      </c>
      <c r="B1718" s="79" t="s">
        <v>158</v>
      </c>
      <c r="C1718" s="79" t="s">
        <v>172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37189</v>
      </c>
      <c r="B1719" s="79" t="s">
        <v>158</v>
      </c>
      <c r="C1719" s="79" t="s">
        <v>121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37189</v>
      </c>
      <c r="B1720" s="79" t="s">
        <v>158</v>
      </c>
      <c r="C1720" s="79" t="s">
        <v>170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37189</v>
      </c>
      <c r="B1721" s="79" t="s">
        <v>158</v>
      </c>
      <c r="C1721" s="79" t="s">
        <v>128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37189</v>
      </c>
      <c r="B1722" s="79" t="s">
        <v>158</v>
      </c>
      <c r="C1722" s="79" t="s">
        <v>131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37189</v>
      </c>
      <c r="B1723" s="79" t="s">
        <v>158</v>
      </c>
      <c r="C1723" s="79" t="s">
        <v>135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37189</v>
      </c>
      <c r="B1724" s="79" t="s">
        <v>158</v>
      </c>
      <c r="C1724" s="79" t="s">
        <v>171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37189</v>
      </c>
      <c r="B1725" s="79" t="s">
        <v>158</v>
      </c>
      <c r="C1725" s="79" t="s">
        <v>125</v>
      </c>
      <c r="D1725" s="85">
        <v>-212500</v>
      </c>
      <c r="E1725" s="85">
        <v>-212500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37189</v>
      </c>
      <c r="B1726" s="79" t="s">
        <v>158</v>
      </c>
      <c r="C1726" s="79" t="s">
        <v>118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37189</v>
      </c>
      <c r="B1727" s="79" t="s">
        <v>158</v>
      </c>
      <c r="C1727" s="79" t="s">
        <v>172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37190</v>
      </c>
      <c r="B1728" s="79" t="s">
        <v>158</v>
      </c>
      <c r="C1728" s="79" t="s">
        <v>121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37190</v>
      </c>
      <c r="B1729" s="79" t="s">
        <v>158</v>
      </c>
      <c r="C1729" s="79" t="s">
        <v>170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37190</v>
      </c>
      <c r="B1730" s="79" t="s">
        <v>158</v>
      </c>
      <c r="C1730" s="79" t="s">
        <v>128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37190</v>
      </c>
      <c r="B1731" s="79" t="s">
        <v>158</v>
      </c>
      <c r="C1731" s="79" t="s">
        <v>131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37190</v>
      </c>
      <c r="B1732" s="79" t="s">
        <v>158</v>
      </c>
      <c r="C1732" s="79" t="s">
        <v>135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37190</v>
      </c>
      <c r="B1733" s="79" t="s">
        <v>158</v>
      </c>
      <c r="C1733" s="79" t="s">
        <v>171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37190</v>
      </c>
      <c r="B1734" s="79" t="s">
        <v>158</v>
      </c>
      <c r="C1734" s="79" t="s">
        <v>125</v>
      </c>
      <c r="D1734" s="85">
        <v>-212500</v>
      </c>
      <c r="E1734" s="85">
        <v>-212500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37190</v>
      </c>
      <c r="B1735" s="79" t="s">
        <v>158</v>
      </c>
      <c r="C1735" s="79" t="s">
        <v>118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37190</v>
      </c>
      <c r="B1736" s="79" t="s">
        <v>158</v>
      </c>
      <c r="C1736" s="79" t="s">
        <v>172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37191</v>
      </c>
      <c r="B1737" s="79" t="s">
        <v>158</v>
      </c>
      <c r="C1737" s="79" t="s">
        <v>121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37191</v>
      </c>
      <c r="B1738" s="79" t="s">
        <v>158</v>
      </c>
      <c r="C1738" s="79" t="s">
        <v>170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37191</v>
      </c>
      <c r="B1739" s="79" t="s">
        <v>158</v>
      </c>
      <c r="C1739" s="79" t="s">
        <v>128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37191</v>
      </c>
      <c r="B1740" s="79" t="s">
        <v>158</v>
      </c>
      <c r="C1740" s="79" t="s">
        <v>131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37191</v>
      </c>
      <c r="B1741" s="79" t="s">
        <v>158</v>
      </c>
      <c r="C1741" s="79" t="s">
        <v>135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37191</v>
      </c>
      <c r="B1742" s="79" t="s">
        <v>158</v>
      </c>
      <c r="C1742" s="79" t="s">
        <v>171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37191</v>
      </c>
      <c r="B1743" s="79" t="s">
        <v>158</v>
      </c>
      <c r="C1743" s="79" t="s">
        <v>125</v>
      </c>
      <c r="D1743" s="85">
        <v>-212500</v>
      </c>
      <c r="E1743" s="85">
        <v>-212500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37191</v>
      </c>
      <c r="B1744" s="79" t="s">
        <v>158</v>
      </c>
      <c r="C1744" s="79" t="s">
        <v>118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37191</v>
      </c>
      <c r="B1745" s="79" t="s">
        <v>158</v>
      </c>
      <c r="C1745" s="79" t="s">
        <v>172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37192</v>
      </c>
      <c r="B1746" s="79" t="s">
        <v>158</v>
      </c>
      <c r="C1746" s="79" t="s">
        <v>121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37192</v>
      </c>
      <c r="B1747" s="79" t="s">
        <v>158</v>
      </c>
      <c r="C1747" s="79" t="s">
        <v>170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37192</v>
      </c>
      <c r="B1748" s="79" t="s">
        <v>158</v>
      </c>
      <c r="C1748" s="79" t="s">
        <v>128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37192</v>
      </c>
      <c r="B1749" s="79" t="s">
        <v>158</v>
      </c>
      <c r="C1749" s="79" t="s">
        <v>131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37192</v>
      </c>
      <c r="B1750" s="79" t="s">
        <v>158</v>
      </c>
      <c r="C1750" s="79" t="s">
        <v>135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37192</v>
      </c>
      <c r="B1751" s="79" t="s">
        <v>158</v>
      </c>
      <c r="C1751" s="79" t="s">
        <v>171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37192</v>
      </c>
      <c r="B1752" s="79" t="s">
        <v>158</v>
      </c>
      <c r="C1752" s="79" t="s">
        <v>125</v>
      </c>
      <c r="D1752" s="85">
        <v>-212500</v>
      </c>
      <c r="E1752" s="85">
        <v>-212500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37192</v>
      </c>
      <c r="B1753" s="79" t="s">
        <v>158</v>
      </c>
      <c r="C1753" s="79" t="s">
        <v>118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37192</v>
      </c>
      <c r="B1754" s="79" t="s">
        <v>158</v>
      </c>
      <c r="C1754" s="79" t="s">
        <v>172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37193</v>
      </c>
      <c r="B1755" s="79" t="s">
        <v>158</v>
      </c>
      <c r="C1755" s="79" t="s">
        <v>121</v>
      </c>
      <c r="D1755" s="85">
        <v>15000</v>
      </c>
      <c r="E1755" s="85">
        <v>15000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37193</v>
      </c>
      <c r="B1756" s="79" t="s">
        <v>158</v>
      </c>
      <c r="C1756" s="79" t="s">
        <v>170</v>
      </c>
      <c r="D1756" s="85">
        <v>-30000</v>
      </c>
      <c r="E1756" s="85">
        <v>-30000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37193</v>
      </c>
      <c r="B1757" s="79" t="s">
        <v>158</v>
      </c>
      <c r="C1757" s="79" t="s">
        <v>128</v>
      </c>
      <c r="D1757" s="85">
        <v>67000</v>
      </c>
      <c r="E1757" s="85">
        <v>67000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37193</v>
      </c>
      <c r="B1758" s="79" t="s">
        <v>158</v>
      </c>
      <c r="C1758" s="79" t="s">
        <v>131</v>
      </c>
      <c r="D1758" s="85">
        <v>125000</v>
      </c>
      <c r="E1758" s="85">
        <v>125000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37193</v>
      </c>
      <c r="B1759" s="79" t="s">
        <v>158</v>
      </c>
      <c r="C1759" s="79" t="s">
        <v>135</v>
      </c>
      <c r="D1759" s="85">
        <v>-35000</v>
      </c>
      <c r="E1759" s="85">
        <v>-35000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37193</v>
      </c>
      <c r="B1760" s="79" t="s">
        <v>158</v>
      </c>
      <c r="C1760" s="79" t="s">
        <v>171</v>
      </c>
      <c r="D1760" s="85">
        <v>101597</v>
      </c>
      <c r="E1760" s="85">
        <v>101597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37193</v>
      </c>
      <c r="B1761" s="79" t="s">
        <v>158</v>
      </c>
      <c r="C1761" s="79" t="s">
        <v>125</v>
      </c>
      <c r="D1761" s="85">
        <v>-212500</v>
      </c>
      <c r="E1761" s="85">
        <v>-212500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158</v>
      </c>
      <c r="C1762" s="79" t="s">
        <v>118</v>
      </c>
      <c r="D1762" s="85">
        <v>5000</v>
      </c>
      <c r="E1762" s="85">
        <v>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1GDP-PG&amp;E/CITIGA</v>
      </c>
    </row>
    <row r="1763" spans="1:8">
      <c r="A1763" s="80">
        <v>37193</v>
      </c>
      <c r="B1763" s="79" t="s">
        <v>158</v>
      </c>
      <c r="C1763" s="79" t="s">
        <v>172</v>
      </c>
      <c r="D1763" s="85">
        <v>20000</v>
      </c>
      <c r="E1763" s="85">
        <v>20000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1GDP-PG&amp;E/LG-PKG</v>
      </c>
    </row>
    <row r="1764" spans="1:8">
      <c r="A1764" s="80">
        <v>37194</v>
      </c>
      <c r="B1764" s="79" t="s">
        <v>158</v>
      </c>
      <c r="C1764" s="79" t="s">
        <v>121</v>
      </c>
      <c r="D1764" s="85">
        <v>15000</v>
      </c>
      <c r="E1764" s="85">
        <v>15000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1GDP-CAL BORDER</v>
      </c>
    </row>
    <row r="1765" spans="1:8">
      <c r="A1765" s="80">
        <v>37194</v>
      </c>
      <c r="B1765" s="79" t="s">
        <v>158</v>
      </c>
      <c r="C1765" s="79" t="s">
        <v>170</v>
      </c>
      <c r="D1765" s="85">
        <v>-30000</v>
      </c>
      <c r="E1765" s="85">
        <v>-30000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1GDP-CIG/CHEYENN</v>
      </c>
    </row>
    <row r="1766" spans="1:8">
      <c r="A1766" s="80">
        <v>37194</v>
      </c>
      <c r="B1766" s="79" t="s">
        <v>158</v>
      </c>
      <c r="C1766" s="79" t="s">
        <v>128</v>
      </c>
      <c r="D1766" s="85">
        <v>67000</v>
      </c>
      <c r="E1766" s="85">
        <v>67000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1GDP-CIG/RKYMTN</v>
      </c>
    </row>
    <row r="1767" spans="1:8">
      <c r="A1767" s="80">
        <v>37194</v>
      </c>
      <c r="B1767" s="79" t="s">
        <v>158</v>
      </c>
      <c r="C1767" s="79" t="s">
        <v>131</v>
      </c>
      <c r="D1767" s="85">
        <v>125000</v>
      </c>
      <c r="E1767" s="85">
        <v>125000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1GDP-ELPO/PERM2</v>
      </c>
    </row>
    <row r="1768" spans="1:8">
      <c r="A1768" s="80">
        <v>37194</v>
      </c>
      <c r="B1768" s="79" t="s">
        <v>158</v>
      </c>
      <c r="C1768" s="79" t="s">
        <v>135</v>
      </c>
      <c r="D1768" s="85">
        <v>-35000</v>
      </c>
      <c r="E1768" s="85">
        <v>-35000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1GDP-ELPO/SANJUA</v>
      </c>
    </row>
    <row r="1769" spans="1:8">
      <c r="A1769" s="80">
        <v>37194</v>
      </c>
      <c r="B1769" s="79" t="s">
        <v>158</v>
      </c>
      <c r="C1769" s="79" t="s">
        <v>171</v>
      </c>
      <c r="D1769" s="85">
        <v>101597</v>
      </c>
      <c r="E1769" s="85">
        <v>101597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1GDP-HEHUB</v>
      </c>
    </row>
    <row r="1770" spans="1:8">
      <c r="A1770" s="80">
        <v>37194</v>
      </c>
      <c r="B1770" s="79" t="s">
        <v>158</v>
      </c>
      <c r="C1770" s="79" t="s">
        <v>125</v>
      </c>
      <c r="D1770" s="85">
        <v>-212500</v>
      </c>
      <c r="E1770" s="85">
        <v>-212500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1GDP-KERN/OPAL</v>
      </c>
    </row>
    <row r="1771" spans="1:8">
      <c r="A1771" s="80">
        <v>37194</v>
      </c>
      <c r="B1771" s="79" t="s">
        <v>158</v>
      </c>
      <c r="C1771" s="79" t="s">
        <v>118</v>
      </c>
      <c r="D1771" s="85">
        <v>5000</v>
      </c>
      <c r="E1771" s="85">
        <v>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1GDP-PG&amp;E/CITIGA</v>
      </c>
    </row>
    <row r="1772" spans="1:8">
      <c r="A1772" s="80">
        <v>37194</v>
      </c>
      <c r="B1772" s="79" t="s">
        <v>158</v>
      </c>
      <c r="C1772" s="79" t="s">
        <v>172</v>
      </c>
      <c r="D1772" s="85">
        <v>20000</v>
      </c>
      <c r="E1772" s="85">
        <v>20000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1GDP-PG&amp;E/LG-PKG</v>
      </c>
    </row>
    <row r="1773" spans="1:8">
      <c r="A1773" s="80">
        <v>37195</v>
      </c>
      <c r="B1773" s="79" t="s">
        <v>158</v>
      </c>
      <c r="C1773" s="79" t="s">
        <v>121</v>
      </c>
      <c r="D1773" s="85">
        <v>15000</v>
      </c>
      <c r="E1773" s="85">
        <v>15000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1GDP-CAL BORDER</v>
      </c>
    </row>
    <row r="1774" spans="1:8">
      <c r="A1774" s="80">
        <v>37195</v>
      </c>
      <c r="B1774" s="79" t="s">
        <v>158</v>
      </c>
      <c r="C1774" s="79" t="s">
        <v>170</v>
      </c>
      <c r="D1774" s="85">
        <v>-30000</v>
      </c>
      <c r="E1774" s="85">
        <v>-30000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1GDP-CIG/CHEYENN</v>
      </c>
    </row>
    <row r="1775" spans="1:8">
      <c r="A1775" s="80">
        <v>37195</v>
      </c>
      <c r="B1775" s="79" t="s">
        <v>158</v>
      </c>
      <c r="C1775" s="79" t="s">
        <v>128</v>
      </c>
      <c r="D1775" s="85">
        <v>67000</v>
      </c>
      <c r="E1775" s="85">
        <v>67000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1GDP-CIG/RKYMTN</v>
      </c>
    </row>
    <row r="1776" spans="1:8">
      <c r="A1776" s="80">
        <v>37195</v>
      </c>
      <c r="B1776" s="79" t="s">
        <v>158</v>
      </c>
      <c r="C1776" s="79" t="s">
        <v>131</v>
      </c>
      <c r="D1776" s="85">
        <v>125000</v>
      </c>
      <c r="E1776" s="85">
        <v>125000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1GDP-ELPO/PERM2</v>
      </c>
    </row>
    <row r="1777" spans="1:8">
      <c r="A1777" s="80">
        <v>37195</v>
      </c>
      <c r="B1777" s="79" t="s">
        <v>158</v>
      </c>
      <c r="C1777" s="79" t="s">
        <v>135</v>
      </c>
      <c r="D1777" s="85">
        <v>-35000</v>
      </c>
      <c r="E1777" s="85">
        <v>-35000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1GDP-ELPO/SANJUA</v>
      </c>
    </row>
    <row r="1778" spans="1:8">
      <c r="A1778" s="80">
        <v>37195</v>
      </c>
      <c r="B1778" s="79" t="s">
        <v>158</v>
      </c>
      <c r="C1778" s="79" t="s">
        <v>171</v>
      </c>
      <c r="D1778" s="85">
        <v>101597</v>
      </c>
      <c r="E1778" s="85">
        <v>101597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1GDP-HEHUB</v>
      </c>
    </row>
    <row r="1779" spans="1:8">
      <c r="A1779" s="80">
        <v>37195</v>
      </c>
      <c r="B1779" s="79" t="s">
        <v>158</v>
      </c>
      <c r="C1779" s="79" t="s">
        <v>125</v>
      </c>
      <c r="D1779" s="85">
        <v>-212500</v>
      </c>
      <c r="E1779" s="85">
        <v>-212500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1GDP-KERN/OPAL</v>
      </c>
    </row>
    <row r="1780" spans="1:8">
      <c r="A1780" s="80">
        <v>37195</v>
      </c>
      <c r="B1780" s="79" t="s">
        <v>158</v>
      </c>
      <c r="C1780" s="79" t="s">
        <v>118</v>
      </c>
      <c r="D1780" s="85">
        <v>5000</v>
      </c>
      <c r="E1780" s="85">
        <v>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1GDP-PG&amp;E/CITIGA</v>
      </c>
    </row>
    <row r="1781" spans="1:8">
      <c r="A1781" s="80">
        <v>37195</v>
      </c>
      <c r="B1781" s="79" t="s">
        <v>158</v>
      </c>
      <c r="C1781" s="79" t="s">
        <v>172</v>
      </c>
      <c r="D1781" s="85">
        <v>20000</v>
      </c>
      <c r="E1781" s="85">
        <v>20000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1GDP-PG&amp;E/LG-PKG</v>
      </c>
    </row>
    <row r="1782" spans="1:8">
      <c r="A1782" s="80">
        <v>37165</v>
      </c>
      <c r="B1782" s="79" t="s">
        <v>81</v>
      </c>
      <c r="C1782" s="79" t="s">
        <v>88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1IF-CIG/RKYMTN</v>
      </c>
    </row>
    <row r="1783" spans="1:8">
      <c r="A1783" s="80">
        <v>37165</v>
      </c>
      <c r="B1783" s="79" t="s">
        <v>81</v>
      </c>
      <c r="C1783" s="79" t="s">
        <v>89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1IF-ELPO/PERMIAN</v>
      </c>
    </row>
    <row r="1784" spans="1:8">
      <c r="A1784" s="80">
        <v>37165</v>
      </c>
      <c r="B1784" s="79" t="s">
        <v>81</v>
      </c>
      <c r="C1784" s="79" t="s">
        <v>72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1IF-ELPO/SJ</v>
      </c>
    </row>
    <row r="1785" spans="1:8">
      <c r="A1785" s="80">
        <v>37165</v>
      </c>
      <c r="B1785" s="79" t="s">
        <v>81</v>
      </c>
      <c r="C1785" s="79" t="s">
        <v>92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1IF-NTHWST/CANBR</v>
      </c>
    </row>
    <row r="1786" spans="1:8">
      <c r="A1786" s="80">
        <v>37165</v>
      </c>
      <c r="B1786" s="79" t="s">
        <v>81</v>
      </c>
      <c r="C1786" s="79" t="s">
        <v>67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1IF-NWPL_ROCKY_M</v>
      </c>
    </row>
    <row r="1787" spans="1:8">
      <c r="A1787" s="80">
        <v>37165</v>
      </c>
      <c r="B1787" s="79" t="s">
        <v>81</v>
      </c>
      <c r="C1787" s="79" t="s">
        <v>68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1NGI-MALIN</v>
      </c>
    </row>
    <row r="1788" spans="1:8">
      <c r="A1788" s="80">
        <v>37165</v>
      </c>
      <c r="B1788" s="79" t="s">
        <v>81</v>
      </c>
      <c r="C1788" s="79" t="s">
        <v>74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1NGI-PGE/CG</v>
      </c>
    </row>
    <row r="1789" spans="1:8">
      <c r="A1789" s="80">
        <v>37165</v>
      </c>
      <c r="B1789" s="79" t="s">
        <v>81</v>
      </c>
      <c r="C1789" s="79" t="s">
        <v>75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1NGI-SOBDR-PG&amp;E</v>
      </c>
    </row>
    <row r="1790" spans="1:8">
      <c r="A1790" s="80">
        <v>37165</v>
      </c>
      <c r="B1790" s="79" t="s">
        <v>81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81</v>
      </c>
      <c r="C1791" s="79" t="s">
        <v>87</v>
      </c>
      <c r="D1791" s="85">
        <v>1499041.6070000001</v>
      </c>
      <c r="E1791" s="85">
        <v>-299808.32140000002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81</v>
      </c>
      <c r="C1792" s="79" t="s">
        <v>88</v>
      </c>
      <c r="D1792" s="85">
        <v>524664.5625</v>
      </c>
      <c r="E1792" s="85">
        <v>-5246.6456250000001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81</v>
      </c>
      <c r="C1793" s="79" t="s">
        <v>89</v>
      </c>
      <c r="D1793" s="85">
        <v>149904.16070000001</v>
      </c>
      <c r="E1793" s="85">
        <v>-14990.416069999999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2IF-ELPO/PERMIAN</v>
      </c>
    </row>
    <row r="1794" spans="1:8">
      <c r="A1794" s="80">
        <v>37196</v>
      </c>
      <c r="B1794" s="79" t="s">
        <v>81</v>
      </c>
      <c r="C1794" s="79" t="s">
        <v>72</v>
      </c>
      <c r="D1794" s="85">
        <v>3297891.5353999999</v>
      </c>
      <c r="E1794" s="85">
        <v>-329789.15354000003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2IF-ELPO/SJ</v>
      </c>
    </row>
    <row r="1795" spans="1:8">
      <c r="A1795" s="80">
        <v>37196</v>
      </c>
      <c r="B1795" s="79" t="s">
        <v>81</v>
      </c>
      <c r="C1795" s="79" t="s">
        <v>90</v>
      </c>
      <c r="D1795" s="85">
        <v>0</v>
      </c>
      <c r="E1795" s="85">
        <v>0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2IF-HEHUB</v>
      </c>
    </row>
    <row r="1796" spans="1:8">
      <c r="A1796" s="80">
        <v>37196</v>
      </c>
      <c r="B1796" s="79" t="s">
        <v>81</v>
      </c>
      <c r="C1796" s="79" t="s">
        <v>92</v>
      </c>
      <c r="D1796" s="85">
        <v>1049329.1248999999</v>
      </c>
      <c r="E1796" s="85">
        <v>-104932.91249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2IF-NTHWST/CANBR</v>
      </c>
    </row>
    <row r="1797" spans="1:8">
      <c r="A1797" s="80">
        <v>37196</v>
      </c>
      <c r="B1797" s="79" t="s">
        <v>81</v>
      </c>
      <c r="C1797" s="79" t="s">
        <v>67</v>
      </c>
      <c r="D1797" s="85">
        <v>-3222939.4550000001</v>
      </c>
      <c r="E1797" s="85">
        <v>322293.94549999997</v>
      </c>
      <c r="F1797" s="210">
        <f t="shared" si="84"/>
        <v>2</v>
      </c>
      <c r="G1797" s="79" t="str">
        <f t="shared" si="85"/>
        <v>D</v>
      </c>
      <c r="H1797" s="79" t="str">
        <f t="shared" si="86"/>
        <v>2IF-NWPL_ROCKY_M</v>
      </c>
    </row>
    <row r="1798" spans="1:8">
      <c r="A1798" s="80">
        <v>37196</v>
      </c>
      <c r="B1798" s="79" t="s">
        <v>81</v>
      </c>
      <c r="C1798" s="79" t="s">
        <v>68</v>
      </c>
      <c r="D1798" s="85">
        <v>-8319680.9188999999</v>
      </c>
      <c r="E1798" s="85">
        <v>83196.809189000007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2NGI-MALIN</v>
      </c>
    </row>
    <row r="1799" spans="1:8">
      <c r="A1799" s="80">
        <v>37196</v>
      </c>
      <c r="B1799" s="79" t="s">
        <v>81</v>
      </c>
      <c r="C1799" s="79" t="s">
        <v>74</v>
      </c>
      <c r="D1799" s="85">
        <v>-1473979.63</v>
      </c>
      <c r="E1799" s="85">
        <v>0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2NGI-PGE/CG</v>
      </c>
    </row>
    <row r="1800" spans="1:8">
      <c r="A1800" s="80">
        <v>37196</v>
      </c>
      <c r="B1800" s="79" t="s">
        <v>81</v>
      </c>
      <c r="C1800" s="79" t="s">
        <v>46</v>
      </c>
      <c r="D1800" s="85">
        <v>8394632.9990999997</v>
      </c>
      <c r="E1800" s="85">
        <v>-839463.29990999994</v>
      </c>
      <c r="F1800" s="210">
        <f t="shared" si="84"/>
        <v>2</v>
      </c>
      <c r="G1800" s="79" t="str">
        <f t="shared" si="85"/>
        <v>D</v>
      </c>
      <c r="H1800" s="79" t="str">
        <f t="shared" si="86"/>
        <v>2NGI-SOCAL</v>
      </c>
    </row>
    <row r="1801" spans="1:8">
      <c r="A1801" s="80">
        <v>37226</v>
      </c>
      <c r="B1801" s="79" t="s">
        <v>81</v>
      </c>
      <c r="C1801" s="79" t="s">
        <v>87</v>
      </c>
      <c r="D1801" s="85">
        <v>1545951.3718000001</v>
      </c>
      <c r="E1801" s="85">
        <v>-309190.27435999998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37226</v>
      </c>
      <c r="B1802" s="79" t="s">
        <v>81</v>
      </c>
      <c r="C1802" s="79" t="s">
        <v>88</v>
      </c>
      <c r="D1802" s="85">
        <v>77297.568599999999</v>
      </c>
      <c r="E1802" s="85">
        <v>-772.975686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37226</v>
      </c>
      <c r="B1803" s="79" t="s">
        <v>81</v>
      </c>
      <c r="C1803" s="79" t="s">
        <v>89</v>
      </c>
      <c r="D1803" s="85">
        <v>-154595.1372</v>
      </c>
      <c r="E1803" s="85">
        <v>15459.513720000001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37226</v>
      </c>
      <c r="B1804" s="79" t="s">
        <v>81</v>
      </c>
      <c r="C1804" s="79" t="s">
        <v>72</v>
      </c>
      <c r="D1804" s="85">
        <v>1545951.372</v>
      </c>
      <c r="E1804" s="85">
        <v>-154595.1372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37226</v>
      </c>
      <c r="B1805" s="79" t="s">
        <v>81</v>
      </c>
      <c r="C1805" s="79" t="s">
        <v>92</v>
      </c>
      <c r="D1805" s="85">
        <v>-1700546.5086999999</v>
      </c>
      <c r="E1805" s="85">
        <v>170054.65087000001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37226</v>
      </c>
      <c r="B1806" s="79" t="s">
        <v>81</v>
      </c>
      <c r="C1806" s="79" t="s">
        <v>67</v>
      </c>
      <c r="D1806" s="85">
        <v>-1004868.3918</v>
      </c>
      <c r="E1806" s="85">
        <v>100486.83918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37226</v>
      </c>
      <c r="B1807" s="79" t="s">
        <v>81</v>
      </c>
      <c r="C1807" s="79" t="s">
        <v>68</v>
      </c>
      <c r="D1807" s="85">
        <v>-5024341.9589</v>
      </c>
      <c r="E1807" s="85">
        <v>50243.419588999997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37226</v>
      </c>
      <c r="B1808" s="79" t="s">
        <v>81</v>
      </c>
      <c r="C1808" s="79" t="s">
        <v>74</v>
      </c>
      <c r="D1808" s="85">
        <v>1279757.4955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37226</v>
      </c>
      <c r="B1809" s="79" t="s">
        <v>81</v>
      </c>
      <c r="C1809" s="79" t="s">
        <v>46</v>
      </c>
      <c r="D1809" s="85">
        <v>3246497.8810000001</v>
      </c>
      <c r="E1809" s="85">
        <v>-324649.78810000001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37257</v>
      </c>
      <c r="B1810" s="79" t="s">
        <v>81</v>
      </c>
      <c r="C1810" s="79" t="s">
        <v>87</v>
      </c>
      <c r="D1810" s="85">
        <v>1542907.2350000001</v>
      </c>
      <c r="E1810" s="85">
        <v>-308581.44699999999</v>
      </c>
      <c r="F1810" s="210">
        <f t="shared" si="84"/>
        <v>3</v>
      </c>
      <c r="G1810" s="79" t="str">
        <f t="shared" si="85"/>
        <v>D</v>
      </c>
      <c r="H1810" s="79" t="str">
        <f t="shared" si="86"/>
        <v>3CGPR-AECO/BASIS</v>
      </c>
    </row>
    <row r="1811" spans="1:8">
      <c r="A1811" s="80">
        <v>37257</v>
      </c>
      <c r="B1811" s="79" t="s">
        <v>81</v>
      </c>
      <c r="C1811" s="79" t="s">
        <v>88</v>
      </c>
      <c r="D1811" s="85">
        <v>-101831.8775</v>
      </c>
      <c r="E1811" s="85">
        <v>1018.318775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3IF-CIG/RKYMTN</v>
      </c>
    </row>
    <row r="1812" spans="1:8">
      <c r="A1812" s="80">
        <v>37257</v>
      </c>
      <c r="B1812" s="79" t="s">
        <v>81</v>
      </c>
      <c r="C1812" s="79" t="s">
        <v>89</v>
      </c>
      <c r="D1812" s="85">
        <v>-462872.17050000001</v>
      </c>
      <c r="E1812" s="85">
        <v>46287.217049999999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3IF-ELPO/PERMIAN</v>
      </c>
    </row>
    <row r="1813" spans="1:8">
      <c r="A1813" s="80">
        <v>37257</v>
      </c>
      <c r="B1813" s="79" t="s">
        <v>81</v>
      </c>
      <c r="C1813" s="79" t="s">
        <v>72</v>
      </c>
      <c r="D1813" s="85">
        <v>1542907.2350000001</v>
      </c>
      <c r="E1813" s="85">
        <v>-154290.72349999999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3IF-ELPO/SJ</v>
      </c>
    </row>
    <row r="1814" spans="1:8">
      <c r="A1814" s="80">
        <v>37257</v>
      </c>
      <c r="B1814" s="79" t="s">
        <v>81</v>
      </c>
      <c r="C1814" s="79" t="s">
        <v>92</v>
      </c>
      <c r="D1814" s="85">
        <v>-1697197.9584999999</v>
      </c>
      <c r="E1814" s="85">
        <v>169719.79584999999</v>
      </c>
      <c r="F1814" s="210">
        <f t="shared" si="84"/>
        <v>3</v>
      </c>
      <c r="G1814" s="79" t="str">
        <f t="shared" si="85"/>
        <v>D</v>
      </c>
      <c r="H1814" s="79" t="str">
        <f t="shared" si="86"/>
        <v>3IF-NTHWST/CANBR</v>
      </c>
    </row>
    <row r="1815" spans="1:8">
      <c r="A1815" s="80">
        <v>37257</v>
      </c>
      <c r="B1815" s="79" t="s">
        <v>81</v>
      </c>
      <c r="C1815" s="79" t="s">
        <v>67</v>
      </c>
      <c r="D1815" s="85">
        <v>-540017.53220000002</v>
      </c>
      <c r="E1815" s="85">
        <v>54001.753219999999</v>
      </c>
      <c r="F1815" s="210">
        <f t="shared" si="84"/>
        <v>3</v>
      </c>
      <c r="G1815" s="79" t="str">
        <f t="shared" si="85"/>
        <v>D</v>
      </c>
      <c r="H1815" s="79" t="str">
        <f t="shared" si="86"/>
        <v>3IF-NWPL_ROCKY_M</v>
      </c>
    </row>
    <row r="1816" spans="1:8">
      <c r="A1816" s="80">
        <v>37257</v>
      </c>
      <c r="B1816" s="79" t="s">
        <v>81</v>
      </c>
      <c r="C1816" s="79" t="s">
        <v>68</v>
      </c>
      <c r="D1816" s="85">
        <v>-5014448.5137</v>
      </c>
      <c r="E1816" s="85">
        <v>50144.485137000003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3NGI-MALIN</v>
      </c>
    </row>
    <row r="1817" spans="1:8">
      <c r="A1817" s="80">
        <v>37257</v>
      </c>
      <c r="B1817" s="79" t="s">
        <v>81</v>
      </c>
      <c r="C1817" s="79" t="s">
        <v>74</v>
      </c>
      <c r="D1817" s="85">
        <v>-330225.94709999999</v>
      </c>
      <c r="E1817" s="85">
        <v>0</v>
      </c>
      <c r="F1817" s="210">
        <f t="shared" si="84"/>
        <v>3</v>
      </c>
      <c r="G1817" s="79" t="str">
        <f t="shared" si="85"/>
        <v>D</v>
      </c>
      <c r="H1817" s="79" t="str">
        <f t="shared" si="86"/>
        <v>3NGI-PGE/CG</v>
      </c>
    </row>
    <row r="1818" spans="1:8">
      <c r="A1818" s="80">
        <v>37257</v>
      </c>
      <c r="B1818" s="79" t="s">
        <v>81</v>
      </c>
      <c r="C1818" s="79" t="s">
        <v>46</v>
      </c>
      <c r="D1818" s="85">
        <v>3702977.3639000002</v>
      </c>
      <c r="E1818" s="85">
        <v>-370297.73638999998</v>
      </c>
      <c r="F1818" s="210">
        <f t="shared" si="84"/>
        <v>3</v>
      </c>
      <c r="G1818" s="79" t="str">
        <f t="shared" si="85"/>
        <v>D</v>
      </c>
      <c r="H1818" s="79" t="str">
        <f t="shared" si="86"/>
        <v>3NGI-SOCAL</v>
      </c>
    </row>
    <row r="1819" spans="1:8">
      <c r="A1819" s="80">
        <v>37288</v>
      </c>
      <c r="B1819" s="79" t="s">
        <v>81</v>
      </c>
      <c r="C1819" s="79" t="s">
        <v>87</v>
      </c>
      <c r="D1819" s="85">
        <v>1390841.0020000001</v>
      </c>
      <c r="E1819" s="85">
        <v>-278168.20039999997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37288</v>
      </c>
      <c r="B1820" s="79" t="s">
        <v>81</v>
      </c>
      <c r="C1820" s="79" t="s">
        <v>88</v>
      </c>
      <c r="D1820" s="85">
        <v>-91795.506099999999</v>
      </c>
      <c r="E1820" s="85">
        <v>917.955061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37288</v>
      </c>
      <c r="B1821" s="79" t="s">
        <v>81</v>
      </c>
      <c r="C1821" s="79" t="s">
        <v>89</v>
      </c>
      <c r="D1821" s="85">
        <v>-417252.30060000002</v>
      </c>
      <c r="E1821" s="85">
        <v>41725.230060000002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37288</v>
      </c>
      <c r="B1822" s="79" t="s">
        <v>81</v>
      </c>
      <c r="C1822" s="79" t="s">
        <v>72</v>
      </c>
      <c r="D1822" s="85">
        <v>1390841.0020000001</v>
      </c>
      <c r="E1822" s="85">
        <v>-139084.10019999999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37288</v>
      </c>
      <c r="B1823" s="79" t="s">
        <v>81</v>
      </c>
      <c r="C1823" s="79" t="s">
        <v>92</v>
      </c>
      <c r="D1823" s="85">
        <v>0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37288</v>
      </c>
      <c r="B1824" s="79" t="s">
        <v>81</v>
      </c>
      <c r="C1824" s="79" t="s">
        <v>67</v>
      </c>
      <c r="D1824" s="85">
        <v>-486794.35070000001</v>
      </c>
      <c r="E1824" s="85">
        <v>48679.43507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37288</v>
      </c>
      <c r="B1825" s="79" t="s">
        <v>81</v>
      </c>
      <c r="C1825" s="79" t="s">
        <v>68</v>
      </c>
      <c r="D1825" s="85">
        <v>-3963896.8555999999</v>
      </c>
      <c r="E1825" s="85">
        <v>39638.968556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37288</v>
      </c>
      <c r="B1826" s="79" t="s">
        <v>81</v>
      </c>
      <c r="C1826" s="79" t="s">
        <v>74</v>
      </c>
      <c r="D1826" s="85">
        <v>-1839644.5307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37288</v>
      </c>
      <c r="B1827" s="79" t="s">
        <v>81</v>
      </c>
      <c r="C1827" s="79" t="s">
        <v>46</v>
      </c>
      <c r="D1827" s="85">
        <v>3338018.4048000001</v>
      </c>
      <c r="E1827" s="85">
        <v>-333801.84048000001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37316</v>
      </c>
      <c r="B1828" s="79" t="s">
        <v>81</v>
      </c>
      <c r="C1828" s="79" t="s">
        <v>87</v>
      </c>
      <c r="D1828" s="85">
        <v>1537233.4809999999</v>
      </c>
      <c r="E1828" s="85">
        <v>-307446.69620000001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37316</v>
      </c>
      <c r="B1829" s="79" t="s">
        <v>81</v>
      </c>
      <c r="C1829" s="79" t="s">
        <v>88</v>
      </c>
      <c r="D1829" s="85">
        <v>-101457.4097</v>
      </c>
      <c r="E1829" s="85">
        <v>1014.5740970000001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37316</v>
      </c>
      <c r="B1830" s="79" t="s">
        <v>81</v>
      </c>
      <c r="C1830" s="79" t="s">
        <v>89</v>
      </c>
      <c r="D1830" s="85">
        <v>-461170.04430000001</v>
      </c>
      <c r="E1830" s="85">
        <v>46117.004430000001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37316</v>
      </c>
      <c r="B1831" s="79" t="s">
        <v>81</v>
      </c>
      <c r="C1831" s="79" t="s">
        <v>72</v>
      </c>
      <c r="D1831" s="85">
        <v>1537233.4809999999</v>
      </c>
      <c r="E1831" s="85">
        <v>-153723.3481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37316</v>
      </c>
      <c r="B1832" s="79" t="s">
        <v>81</v>
      </c>
      <c r="C1832" s="79" t="s">
        <v>92</v>
      </c>
      <c r="D1832" s="85">
        <v>0</v>
      </c>
      <c r="E1832" s="85">
        <v>0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37316</v>
      </c>
      <c r="B1833" s="79" t="s">
        <v>81</v>
      </c>
      <c r="C1833" s="79" t="s">
        <v>67</v>
      </c>
      <c r="D1833" s="85">
        <v>-538031.71829999995</v>
      </c>
      <c r="E1833" s="85">
        <v>53803.171829999999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37316</v>
      </c>
      <c r="B1834" s="79" t="s">
        <v>81</v>
      </c>
      <c r="C1834" s="79" t="s">
        <v>68</v>
      </c>
      <c r="D1834" s="85">
        <v>-3458775.3322999999</v>
      </c>
      <c r="E1834" s="85">
        <v>34587.753322999997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37316</v>
      </c>
      <c r="B1835" s="79" t="s">
        <v>81</v>
      </c>
      <c r="C1835" s="79" t="s">
        <v>74</v>
      </c>
      <c r="D1835" s="85">
        <v>-3267938.2089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37316</v>
      </c>
      <c r="B1836" s="79" t="s">
        <v>81</v>
      </c>
      <c r="C1836" s="79" t="s">
        <v>46</v>
      </c>
      <c r="D1836" s="85">
        <v>3689360.3542999998</v>
      </c>
      <c r="E1836" s="85">
        <v>-368936.03542999999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37347</v>
      </c>
      <c r="B1837" s="79" t="s">
        <v>81</v>
      </c>
      <c r="C1837" s="79" t="s">
        <v>88</v>
      </c>
      <c r="D1837" s="85">
        <v>-1856009.1839999999</v>
      </c>
      <c r="E1837" s="85">
        <v>18560.091840000001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4IF-CIG/RKYMTN</v>
      </c>
    </row>
    <row r="1838" spans="1:8">
      <c r="A1838" s="80">
        <v>37347</v>
      </c>
      <c r="B1838" s="79" t="s">
        <v>81</v>
      </c>
      <c r="C1838" s="79" t="s">
        <v>72</v>
      </c>
      <c r="D1838" s="85">
        <v>1633288.0817</v>
      </c>
      <c r="E1838" s="85">
        <v>-163328.80817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4IF-ELPO/SJ</v>
      </c>
    </row>
    <row r="1839" spans="1:8">
      <c r="A1839" s="80">
        <v>37347</v>
      </c>
      <c r="B1839" s="79" t="s">
        <v>81</v>
      </c>
      <c r="C1839" s="79" t="s">
        <v>67</v>
      </c>
      <c r="D1839" s="85">
        <v>1856009.1839999999</v>
      </c>
      <c r="E1839" s="85">
        <v>-185600.9184</v>
      </c>
      <c r="F1839" s="210">
        <f t="shared" si="84"/>
        <v>4</v>
      </c>
      <c r="G1839" s="79" t="str">
        <f t="shared" si="85"/>
        <v>D</v>
      </c>
      <c r="H1839" s="79" t="str">
        <f t="shared" si="86"/>
        <v>4IF-NWPL_ROCKY_M</v>
      </c>
    </row>
    <row r="1840" spans="1:8">
      <c r="A1840" s="80">
        <v>37347</v>
      </c>
      <c r="B1840" s="79" t="s">
        <v>81</v>
      </c>
      <c r="C1840" s="79" t="s">
        <v>68</v>
      </c>
      <c r="D1840" s="85">
        <v>-742403.67350000003</v>
      </c>
      <c r="E1840" s="85">
        <v>7424.0367349999997</v>
      </c>
      <c r="F1840" s="210">
        <f t="shared" si="84"/>
        <v>4</v>
      </c>
      <c r="G1840" s="79" t="str">
        <f t="shared" si="85"/>
        <v>D</v>
      </c>
      <c r="H1840" s="79" t="str">
        <f t="shared" si="86"/>
        <v>4NGI-MALIN</v>
      </c>
    </row>
    <row r="1841" spans="1:8">
      <c r="A1841" s="80">
        <v>37347</v>
      </c>
      <c r="B1841" s="79" t="s">
        <v>81</v>
      </c>
      <c r="C1841" s="79" t="s">
        <v>74</v>
      </c>
      <c r="D1841" s="85">
        <v>-2764057.9648000002</v>
      </c>
      <c r="E1841" s="85">
        <v>0</v>
      </c>
      <c r="F1841" s="210">
        <f t="shared" si="84"/>
        <v>4</v>
      </c>
      <c r="G1841" s="79" t="str">
        <f t="shared" si="85"/>
        <v>D</v>
      </c>
      <c r="H1841" s="79" t="str">
        <f t="shared" si="86"/>
        <v>4NGI-PGE/CG</v>
      </c>
    </row>
    <row r="1842" spans="1:8">
      <c r="A1842" s="80">
        <v>37347</v>
      </c>
      <c r="B1842" s="79" t="s">
        <v>81</v>
      </c>
      <c r="C1842" s="79" t="s">
        <v>46</v>
      </c>
      <c r="D1842" s="85">
        <v>890884.4081</v>
      </c>
      <c r="E1842" s="85">
        <v>-89088.44081</v>
      </c>
      <c r="F1842" s="210">
        <f t="shared" si="84"/>
        <v>4</v>
      </c>
      <c r="G1842" s="79" t="str">
        <f t="shared" si="85"/>
        <v>D</v>
      </c>
      <c r="H1842" s="79" t="str">
        <f t="shared" si="86"/>
        <v>4NGI-SOCAL</v>
      </c>
    </row>
    <row r="1843" spans="1:8">
      <c r="A1843" s="80">
        <v>37377</v>
      </c>
      <c r="B1843" s="79" t="s">
        <v>81</v>
      </c>
      <c r="C1843" s="79" t="s">
        <v>88</v>
      </c>
      <c r="D1843" s="85">
        <v>-1914160.5275000001</v>
      </c>
      <c r="E1843" s="85">
        <v>19141.605275000002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4IF-CIG/RKYMTN</v>
      </c>
    </row>
    <row r="1844" spans="1:8">
      <c r="A1844" s="80">
        <v>37377</v>
      </c>
      <c r="B1844" s="79" t="s">
        <v>81</v>
      </c>
      <c r="C1844" s="79" t="s">
        <v>72</v>
      </c>
      <c r="D1844" s="85">
        <v>1684461.2642000001</v>
      </c>
      <c r="E1844" s="85">
        <v>-168446.12641999999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4IF-ELPO/SJ</v>
      </c>
    </row>
    <row r="1845" spans="1:8">
      <c r="A1845" s="80">
        <v>37377</v>
      </c>
      <c r="B1845" s="79" t="s">
        <v>81</v>
      </c>
      <c r="C1845" s="79" t="s">
        <v>67</v>
      </c>
      <c r="D1845" s="85">
        <v>1914160.5275000001</v>
      </c>
      <c r="E1845" s="85">
        <v>-191416.05275</v>
      </c>
      <c r="F1845" s="210">
        <f t="shared" si="84"/>
        <v>4</v>
      </c>
      <c r="G1845" s="79" t="str">
        <f t="shared" si="85"/>
        <v>D</v>
      </c>
      <c r="H1845" s="79" t="str">
        <f t="shared" si="86"/>
        <v>4IF-NWPL_ROCKY_M</v>
      </c>
    </row>
    <row r="1846" spans="1:8">
      <c r="A1846" s="80">
        <v>37377</v>
      </c>
      <c r="B1846" s="79" t="s">
        <v>81</v>
      </c>
      <c r="C1846" s="79" t="s">
        <v>68</v>
      </c>
      <c r="D1846" s="85">
        <v>-765664.21100000001</v>
      </c>
      <c r="E1846" s="85">
        <v>7656.6421099999998</v>
      </c>
      <c r="F1846" s="210">
        <f t="shared" si="84"/>
        <v>4</v>
      </c>
      <c r="G1846" s="79" t="str">
        <f t="shared" si="85"/>
        <v>D</v>
      </c>
      <c r="H1846" s="79" t="str">
        <f t="shared" si="86"/>
        <v>4NGI-MALIN</v>
      </c>
    </row>
    <row r="1847" spans="1:8">
      <c r="A1847" s="80">
        <v>37377</v>
      </c>
      <c r="B1847" s="79" t="s">
        <v>81</v>
      </c>
      <c r="C1847" s="79" t="s">
        <v>74</v>
      </c>
      <c r="D1847" s="85">
        <v>-2859834.8643999998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4NGI-PGE/CG</v>
      </c>
    </row>
    <row r="1848" spans="1:8">
      <c r="A1848" s="80">
        <v>37377</v>
      </c>
      <c r="B1848" s="79" t="s">
        <v>81</v>
      </c>
      <c r="C1848" s="79" t="s">
        <v>46</v>
      </c>
      <c r="D1848" s="85">
        <v>918797.05319999997</v>
      </c>
      <c r="E1848" s="85">
        <v>-91879.705319999994</v>
      </c>
      <c r="F1848" s="210">
        <f t="shared" si="84"/>
        <v>4</v>
      </c>
      <c r="G1848" s="79" t="str">
        <f t="shared" si="85"/>
        <v>D</v>
      </c>
      <c r="H1848" s="79" t="str">
        <f t="shared" si="86"/>
        <v>4NGI-SOCAL</v>
      </c>
    </row>
    <row r="1849" spans="1:8">
      <c r="A1849" s="80">
        <v>37408</v>
      </c>
      <c r="B1849" s="79" t="s">
        <v>81</v>
      </c>
      <c r="C1849" s="79" t="s">
        <v>88</v>
      </c>
      <c r="D1849" s="85">
        <v>-1848686.41</v>
      </c>
      <c r="E1849" s="85">
        <v>18486.864099999999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4IF-CIG/RKYMTN</v>
      </c>
    </row>
    <row r="1850" spans="1:8">
      <c r="A1850" s="80">
        <v>37408</v>
      </c>
      <c r="B1850" s="79" t="s">
        <v>81</v>
      </c>
      <c r="C1850" s="79" t="s">
        <v>72</v>
      </c>
      <c r="D1850" s="85">
        <v>1626844.0408000001</v>
      </c>
      <c r="E1850" s="85">
        <v>-162684.40408000001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4IF-ELPO/SJ</v>
      </c>
    </row>
    <row r="1851" spans="1:8">
      <c r="A1851" s="80">
        <v>37408</v>
      </c>
      <c r="B1851" s="79" t="s">
        <v>81</v>
      </c>
      <c r="C1851" s="79" t="s">
        <v>67</v>
      </c>
      <c r="D1851" s="85">
        <v>1848686.41</v>
      </c>
      <c r="E1851" s="85">
        <v>-184868.641</v>
      </c>
      <c r="F1851" s="210">
        <f t="shared" si="84"/>
        <v>4</v>
      </c>
      <c r="G1851" s="79" t="str">
        <f t="shared" si="85"/>
        <v>D</v>
      </c>
      <c r="H1851" s="79" t="str">
        <f t="shared" si="86"/>
        <v>4IF-NWPL_ROCKY_M</v>
      </c>
    </row>
    <row r="1852" spans="1:8">
      <c r="A1852" s="80">
        <v>37408</v>
      </c>
      <c r="B1852" s="79" t="s">
        <v>81</v>
      </c>
      <c r="C1852" s="79" t="s">
        <v>68</v>
      </c>
      <c r="D1852" s="85">
        <v>-739474.56400000001</v>
      </c>
      <c r="E1852" s="85">
        <v>7394.7456400000001</v>
      </c>
      <c r="F1852" s="210">
        <f t="shared" si="84"/>
        <v>4</v>
      </c>
      <c r="G1852" s="79" t="str">
        <f t="shared" si="85"/>
        <v>D</v>
      </c>
      <c r="H1852" s="79" t="str">
        <f t="shared" si="86"/>
        <v>4NGI-MALIN</v>
      </c>
    </row>
    <row r="1853" spans="1:8">
      <c r="A1853" s="80">
        <v>37408</v>
      </c>
      <c r="B1853" s="79" t="s">
        <v>81</v>
      </c>
      <c r="C1853" s="79" t="s">
        <v>74</v>
      </c>
      <c r="D1853" s="85">
        <v>-2621962.8494000002</v>
      </c>
      <c r="E1853" s="85">
        <v>0</v>
      </c>
      <c r="F1853" s="210">
        <f t="shared" si="84"/>
        <v>4</v>
      </c>
      <c r="G1853" s="79" t="str">
        <f t="shared" si="85"/>
        <v>D</v>
      </c>
      <c r="H1853" s="79" t="str">
        <f t="shared" si="86"/>
        <v>4NGI-PGE/CG</v>
      </c>
    </row>
    <row r="1854" spans="1:8">
      <c r="A1854" s="80">
        <v>37408</v>
      </c>
      <c r="B1854" s="79" t="s">
        <v>81</v>
      </c>
      <c r="C1854" s="79" t="s">
        <v>46</v>
      </c>
      <c r="D1854" s="85">
        <v>887369.47679999995</v>
      </c>
      <c r="E1854" s="85">
        <v>-88736.947679999997</v>
      </c>
      <c r="F1854" s="210">
        <f t="shared" si="84"/>
        <v>4</v>
      </c>
      <c r="G1854" s="79" t="str">
        <f t="shared" si="85"/>
        <v>D</v>
      </c>
      <c r="H1854" s="79" t="str">
        <f t="shared" si="86"/>
        <v>4NGI-SOCAL</v>
      </c>
    </row>
    <row r="1855" spans="1:8">
      <c r="A1855" s="80">
        <v>37438</v>
      </c>
      <c r="B1855" s="79" t="s">
        <v>81</v>
      </c>
      <c r="C1855" s="79" t="s">
        <v>88</v>
      </c>
      <c r="D1855" s="85">
        <v>-1906433.3117</v>
      </c>
      <c r="E1855" s="85">
        <v>19064.333116999998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37438</v>
      </c>
      <c r="B1856" s="79" t="s">
        <v>81</v>
      </c>
      <c r="C1856" s="79" t="s">
        <v>72</v>
      </c>
      <c r="D1856" s="85">
        <v>1677661.3141999999</v>
      </c>
      <c r="E1856" s="85">
        <v>-167766.13141999999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37438</v>
      </c>
      <c r="B1857" s="79" t="s">
        <v>81</v>
      </c>
      <c r="C1857" s="79" t="s">
        <v>67</v>
      </c>
      <c r="D1857" s="85">
        <v>1906433.3117</v>
      </c>
      <c r="E1857" s="85">
        <v>-190643.33116999999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37438</v>
      </c>
      <c r="B1858" s="79" t="s">
        <v>81</v>
      </c>
      <c r="C1858" s="79" t="s">
        <v>68</v>
      </c>
      <c r="D1858" s="85">
        <v>-915087.98919999995</v>
      </c>
      <c r="E1858" s="85">
        <v>9150.8798920000008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37438</v>
      </c>
      <c r="B1859" s="79" t="s">
        <v>81</v>
      </c>
      <c r="C1859" s="79" t="s">
        <v>74</v>
      </c>
      <c r="D1859" s="85">
        <v>-3315053.8368000002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37438</v>
      </c>
      <c r="B1860" s="79" t="s">
        <v>81</v>
      </c>
      <c r="C1860" s="79" t="s">
        <v>46</v>
      </c>
      <c r="D1860" s="85">
        <v>915087.98939999996</v>
      </c>
      <c r="E1860" s="85">
        <v>-91508.798939999993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37469</v>
      </c>
      <c r="B1861" s="79" t="s">
        <v>81</v>
      </c>
      <c r="C1861" s="79" t="s">
        <v>88</v>
      </c>
      <c r="D1861" s="85">
        <v>-1902133.0188</v>
      </c>
      <c r="E1861" s="85">
        <v>19021.330188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37469</v>
      </c>
      <c r="B1862" s="79" t="s">
        <v>81</v>
      </c>
      <c r="C1862" s="79" t="s">
        <v>72</v>
      </c>
      <c r="D1862" s="85">
        <v>1673877.0564999999</v>
      </c>
      <c r="E1862" s="85">
        <v>0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37469</v>
      </c>
      <c r="B1863" s="79" t="s">
        <v>81</v>
      </c>
      <c r="C1863" s="79" t="s">
        <v>67</v>
      </c>
      <c r="D1863" s="85">
        <v>1902133.0188</v>
      </c>
      <c r="E1863" s="85">
        <v>-190213.30188000001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37469</v>
      </c>
      <c r="B1864" s="79" t="s">
        <v>81</v>
      </c>
      <c r="C1864" s="79" t="s">
        <v>68</v>
      </c>
      <c r="D1864" s="85">
        <v>-913023.84900000005</v>
      </c>
      <c r="E1864" s="85">
        <v>9130.2384899999997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37469</v>
      </c>
      <c r="B1865" s="79" t="s">
        <v>81</v>
      </c>
      <c r="C1865" s="79" t="s">
        <v>74</v>
      </c>
      <c r="D1865" s="85">
        <v>-3308194.6549999998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37469</v>
      </c>
      <c r="B1866" s="79" t="s">
        <v>81</v>
      </c>
      <c r="C1866" s="79" t="s">
        <v>46</v>
      </c>
      <c r="D1866" s="85">
        <v>913023.84900000005</v>
      </c>
      <c r="E1866" s="85">
        <v>0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37500</v>
      </c>
      <c r="B1867" s="79" t="s">
        <v>81</v>
      </c>
      <c r="C1867" s="79" t="s">
        <v>88</v>
      </c>
      <c r="D1867" s="85">
        <v>-1836516.0711999999</v>
      </c>
      <c r="E1867" s="85">
        <v>18365.160712000001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37500</v>
      </c>
      <c r="B1868" s="79" t="s">
        <v>81</v>
      </c>
      <c r="C1868" s="79" t="s">
        <v>72</v>
      </c>
      <c r="D1868" s="85">
        <v>1616134.1427</v>
      </c>
      <c r="E1868" s="85">
        <v>-161613.41427000001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37500</v>
      </c>
      <c r="B1869" s="79" t="s">
        <v>81</v>
      </c>
      <c r="C1869" s="79" t="s">
        <v>67</v>
      </c>
      <c r="D1869" s="85">
        <v>1836516.0711999999</v>
      </c>
      <c r="E1869" s="85">
        <v>-183651.60712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37500</v>
      </c>
      <c r="B1870" s="79" t="s">
        <v>81</v>
      </c>
      <c r="C1870" s="79" t="s">
        <v>68</v>
      </c>
      <c r="D1870" s="85">
        <v>-881527.71420000005</v>
      </c>
      <c r="E1870" s="85">
        <v>8815.2771420000008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37500</v>
      </c>
      <c r="B1871" s="79" t="s">
        <v>81</v>
      </c>
      <c r="C1871" s="79" t="s">
        <v>74</v>
      </c>
      <c r="D1871" s="85">
        <v>-3194804.3369999998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37500</v>
      </c>
      <c r="B1872" s="79" t="s">
        <v>81</v>
      </c>
      <c r="C1872" s="79" t="s">
        <v>46</v>
      </c>
      <c r="D1872" s="85">
        <v>881527.71420000005</v>
      </c>
      <c r="E1872" s="85">
        <v>-88152.771420000005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37530</v>
      </c>
      <c r="B1873" s="79" t="s">
        <v>81</v>
      </c>
      <c r="C1873" s="79" t="s">
        <v>88</v>
      </c>
      <c r="D1873" s="85">
        <v>-1893250.6074999999</v>
      </c>
      <c r="E1873" s="85">
        <v>18932.506075000001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37530</v>
      </c>
      <c r="B1874" s="79" t="s">
        <v>81</v>
      </c>
      <c r="C1874" s="79" t="s">
        <v>72</v>
      </c>
      <c r="D1874" s="85">
        <v>1666060.5345999999</v>
      </c>
      <c r="E1874" s="85">
        <v>0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37530</v>
      </c>
      <c r="B1875" s="79" t="s">
        <v>81</v>
      </c>
      <c r="C1875" s="79" t="s">
        <v>67</v>
      </c>
      <c r="D1875" s="85">
        <v>2044710.6561</v>
      </c>
      <c r="E1875" s="85">
        <v>-204471.06560999999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37530</v>
      </c>
      <c r="B1876" s="79" t="s">
        <v>81</v>
      </c>
      <c r="C1876" s="79" t="s">
        <v>68</v>
      </c>
      <c r="D1876" s="85">
        <v>-908760.2916</v>
      </c>
      <c r="E1876" s="85">
        <v>9087.6029159999998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37530</v>
      </c>
      <c r="B1877" s="79" t="s">
        <v>81</v>
      </c>
      <c r="C1877" s="79" t="s">
        <v>74</v>
      </c>
      <c r="D1877" s="85">
        <v>-3432106.1987999999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37530</v>
      </c>
      <c r="B1878" s="79" t="s">
        <v>81</v>
      </c>
      <c r="C1878" s="79" t="s">
        <v>46</v>
      </c>
      <c r="D1878" s="85">
        <v>908760.2916</v>
      </c>
      <c r="E1878" s="85">
        <v>0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37561</v>
      </c>
      <c r="B1879" s="79" t="s">
        <v>81</v>
      </c>
      <c r="C1879" s="79" t="s">
        <v>72</v>
      </c>
      <c r="D1879" s="85">
        <v>0</v>
      </c>
      <c r="E1879" s="85">
        <v>0</v>
      </c>
      <c r="F1879" s="210">
        <f t="shared" si="87"/>
        <v>5</v>
      </c>
      <c r="G1879" s="79" t="str">
        <f t="shared" si="88"/>
        <v>D</v>
      </c>
      <c r="H1879" s="79" t="str">
        <f t="shared" si="89"/>
        <v>5IF-ELPO/SJ</v>
      </c>
    </row>
    <row r="1880" spans="1:8">
      <c r="A1880" s="80">
        <v>37561</v>
      </c>
      <c r="B1880" s="79" t="s">
        <v>81</v>
      </c>
      <c r="C1880" s="79" t="s">
        <v>74</v>
      </c>
      <c r="D1880" s="85">
        <v>8339.6935000000012</v>
      </c>
      <c r="E1880" s="85">
        <v>0</v>
      </c>
      <c r="F1880" s="210">
        <f t="shared" si="87"/>
        <v>5</v>
      </c>
      <c r="G1880" s="79" t="str">
        <f t="shared" si="88"/>
        <v>D</v>
      </c>
      <c r="H1880" s="79" t="str">
        <f t="shared" si="89"/>
        <v>5NGI-PGE/CG</v>
      </c>
    </row>
    <row r="1881" spans="1:8">
      <c r="A1881" s="80">
        <v>37591</v>
      </c>
      <c r="B1881" s="79" t="s">
        <v>81</v>
      </c>
      <c r="C1881" s="79" t="s">
        <v>72</v>
      </c>
      <c r="D1881" s="85">
        <v>0</v>
      </c>
      <c r="E1881" s="85">
        <v>0</v>
      </c>
      <c r="F1881" s="210">
        <f t="shared" si="87"/>
        <v>5</v>
      </c>
      <c r="G1881" s="79" t="str">
        <f t="shared" si="88"/>
        <v>D</v>
      </c>
      <c r="H1881" s="79" t="str">
        <f t="shared" si="89"/>
        <v>5IF-ELPO/SJ</v>
      </c>
    </row>
    <row r="1882" spans="1:8">
      <c r="A1882" s="80">
        <v>37591</v>
      </c>
      <c r="B1882" s="79" t="s">
        <v>81</v>
      </c>
      <c r="C1882" s="79" t="s">
        <v>74</v>
      </c>
      <c r="D1882" s="85">
        <v>29170.410799999998</v>
      </c>
      <c r="E1882" s="85">
        <v>0</v>
      </c>
      <c r="F1882" s="210">
        <f t="shared" si="87"/>
        <v>5</v>
      </c>
      <c r="G1882" s="79" t="str">
        <f t="shared" si="88"/>
        <v>D</v>
      </c>
      <c r="H1882" s="79" t="str">
        <f t="shared" si="89"/>
        <v>5NGI-PGE/CG</v>
      </c>
    </row>
    <row r="1883" spans="1:8">
      <c r="A1883" s="80">
        <v>37622</v>
      </c>
      <c r="B1883" s="79" t="s">
        <v>81</v>
      </c>
      <c r="C1883" s="79" t="s">
        <v>72</v>
      </c>
      <c r="D1883" s="85">
        <v>0</v>
      </c>
      <c r="E1883" s="85">
        <v>0</v>
      </c>
      <c r="F1883" s="210">
        <f t="shared" si="87"/>
        <v>5</v>
      </c>
      <c r="G1883" s="79" t="str">
        <f t="shared" si="88"/>
        <v>D</v>
      </c>
      <c r="H1883" s="79" t="str">
        <f t="shared" si="89"/>
        <v>5IF-ELPO/SJ</v>
      </c>
    </row>
    <row r="1884" spans="1:8">
      <c r="A1884" s="80">
        <v>37622</v>
      </c>
      <c r="B1884" s="79" t="s">
        <v>81</v>
      </c>
      <c r="C1884" s="79" t="s">
        <v>67</v>
      </c>
      <c r="D1884" s="85">
        <v>75119.463499999998</v>
      </c>
      <c r="E1884" s="85">
        <v>-7511.9463500000002</v>
      </c>
      <c r="F1884" s="210">
        <f t="shared" si="87"/>
        <v>5</v>
      </c>
      <c r="G1884" s="79" t="str">
        <f t="shared" si="88"/>
        <v>D</v>
      </c>
      <c r="H1884" s="79" t="str">
        <f t="shared" si="89"/>
        <v>5IF-NWPL_ROCKY_M</v>
      </c>
    </row>
    <row r="1885" spans="1:8">
      <c r="A1885" s="80">
        <v>37622</v>
      </c>
      <c r="B1885" s="79" t="s">
        <v>81</v>
      </c>
      <c r="C1885" s="79" t="s">
        <v>74</v>
      </c>
      <c r="D1885" s="85">
        <v>64250.888700000003</v>
      </c>
      <c r="E1885" s="85">
        <v>0</v>
      </c>
      <c r="F1885" s="210">
        <f t="shared" si="87"/>
        <v>5</v>
      </c>
      <c r="G1885" s="79" t="str">
        <f t="shared" si="88"/>
        <v>D</v>
      </c>
      <c r="H1885" s="79" t="str">
        <f t="shared" si="89"/>
        <v>5NGI-PGE/CG</v>
      </c>
    </row>
    <row r="1886" spans="1:8">
      <c r="A1886" s="80">
        <v>37622</v>
      </c>
      <c r="B1886" s="79" t="s">
        <v>81</v>
      </c>
      <c r="C1886" s="79" t="s">
        <v>46</v>
      </c>
      <c r="D1886" s="85">
        <v>0</v>
      </c>
      <c r="E1886" s="85">
        <v>0</v>
      </c>
      <c r="F1886" s="210">
        <f t="shared" si="87"/>
        <v>5</v>
      </c>
      <c r="G1886" s="79" t="str">
        <f t="shared" si="88"/>
        <v>D</v>
      </c>
      <c r="H1886" s="79" t="str">
        <f t="shared" si="89"/>
        <v>5NGI-SOCAL</v>
      </c>
    </row>
    <row r="1887" spans="1:8">
      <c r="A1887" s="80">
        <v>37653</v>
      </c>
      <c r="B1887" s="79" t="s">
        <v>81</v>
      </c>
      <c r="C1887" s="79" t="s">
        <v>72</v>
      </c>
      <c r="D1887" s="85">
        <v>0</v>
      </c>
      <c r="E1887" s="85">
        <v>0</v>
      </c>
      <c r="F1887" s="210">
        <f t="shared" si="87"/>
        <v>5</v>
      </c>
      <c r="G1887" s="79" t="str">
        <f t="shared" si="88"/>
        <v>D</v>
      </c>
      <c r="H1887" s="79" t="str">
        <f t="shared" si="89"/>
        <v>5IF-ELPO/SJ</v>
      </c>
    </row>
    <row r="1888" spans="1:8">
      <c r="A1888" s="80">
        <v>37653</v>
      </c>
      <c r="B1888" s="79" t="s">
        <v>81</v>
      </c>
      <c r="C1888" s="79" t="s">
        <v>67</v>
      </c>
      <c r="D1888" s="85">
        <v>67644.289999999994</v>
      </c>
      <c r="E1888" s="85">
        <v>-6764.4290000000001</v>
      </c>
      <c r="F1888" s="210">
        <f t="shared" si="87"/>
        <v>5</v>
      </c>
      <c r="G1888" s="79" t="str">
        <f t="shared" si="88"/>
        <v>D</v>
      </c>
      <c r="H1888" s="79" t="str">
        <f t="shared" si="89"/>
        <v>5IF-NWPL_ROCKY_M</v>
      </c>
    </row>
    <row r="1889" spans="1:8">
      <c r="A1889" s="80">
        <v>37653</v>
      </c>
      <c r="B1889" s="79" t="s">
        <v>81</v>
      </c>
      <c r="C1889" s="79" t="s">
        <v>74</v>
      </c>
      <c r="D1889" s="85">
        <v>51797.165500000003</v>
      </c>
      <c r="E1889" s="85">
        <v>0</v>
      </c>
      <c r="F1889" s="210">
        <f t="shared" si="87"/>
        <v>5</v>
      </c>
      <c r="G1889" s="79" t="str">
        <f t="shared" si="88"/>
        <v>D</v>
      </c>
      <c r="H1889" s="79" t="str">
        <f t="shared" si="89"/>
        <v>5NGI-PGE/CG</v>
      </c>
    </row>
    <row r="1890" spans="1:8">
      <c r="A1890" s="80">
        <v>37653</v>
      </c>
      <c r="B1890" s="79" t="s">
        <v>81</v>
      </c>
      <c r="C1890" s="79" t="s">
        <v>46</v>
      </c>
      <c r="D1890" s="85">
        <v>0</v>
      </c>
      <c r="E1890" s="85">
        <v>0</v>
      </c>
      <c r="F1890" s="210">
        <f t="shared" si="87"/>
        <v>5</v>
      </c>
      <c r="G1890" s="79" t="str">
        <f t="shared" si="88"/>
        <v>D</v>
      </c>
      <c r="H1890" s="79" t="str">
        <f t="shared" si="89"/>
        <v>5NGI-SOCAL</v>
      </c>
    </row>
    <row r="1891" spans="1:8">
      <c r="A1891" s="80">
        <v>37681</v>
      </c>
      <c r="B1891" s="79" t="s">
        <v>81</v>
      </c>
      <c r="C1891" s="79" t="s">
        <v>72</v>
      </c>
      <c r="D1891" s="85">
        <v>0</v>
      </c>
      <c r="E1891" s="85">
        <v>0</v>
      </c>
      <c r="F1891" s="210">
        <f t="shared" si="87"/>
        <v>5</v>
      </c>
      <c r="G1891" s="79" t="str">
        <f t="shared" si="88"/>
        <v>D</v>
      </c>
      <c r="H1891" s="79" t="str">
        <f t="shared" si="89"/>
        <v>5IF-ELPO/SJ</v>
      </c>
    </row>
    <row r="1892" spans="1:8">
      <c r="A1892" s="80">
        <v>37681</v>
      </c>
      <c r="B1892" s="79" t="s">
        <v>81</v>
      </c>
      <c r="C1892" s="79" t="s">
        <v>67</v>
      </c>
      <c r="D1892" s="85">
        <v>74680.030299999999</v>
      </c>
      <c r="E1892" s="85">
        <v>-7468.0030299999999</v>
      </c>
      <c r="F1892" s="210">
        <f t="shared" si="87"/>
        <v>5</v>
      </c>
      <c r="G1892" s="79" t="str">
        <f t="shared" si="88"/>
        <v>D</v>
      </c>
      <c r="H1892" s="79" t="str">
        <f t="shared" si="89"/>
        <v>5IF-NWPL_ROCKY_M</v>
      </c>
    </row>
    <row r="1893" spans="1:8">
      <c r="A1893" s="80">
        <v>37681</v>
      </c>
      <c r="B1893" s="79" t="s">
        <v>81</v>
      </c>
      <c r="C1893" s="79" t="s">
        <v>74</v>
      </c>
      <c r="D1893" s="85">
        <v>47404.955999999998</v>
      </c>
      <c r="E1893" s="85">
        <v>0</v>
      </c>
      <c r="F1893" s="210">
        <f t="shared" si="87"/>
        <v>5</v>
      </c>
      <c r="G1893" s="79" t="str">
        <f t="shared" si="88"/>
        <v>D</v>
      </c>
      <c r="H1893" s="79" t="str">
        <f t="shared" si="89"/>
        <v>5NGI-PGE/CG</v>
      </c>
    </row>
    <row r="1894" spans="1:8">
      <c r="A1894" s="80">
        <v>37681</v>
      </c>
      <c r="B1894" s="79" t="s">
        <v>81</v>
      </c>
      <c r="C1894" s="79" t="s">
        <v>46</v>
      </c>
      <c r="D1894" s="85">
        <v>0</v>
      </c>
      <c r="E1894" s="85">
        <v>0</v>
      </c>
      <c r="F1894" s="210">
        <f t="shared" si="87"/>
        <v>5</v>
      </c>
      <c r="G1894" s="79" t="str">
        <f t="shared" si="88"/>
        <v>D</v>
      </c>
      <c r="H1894" s="79" t="str">
        <f t="shared" si="89"/>
        <v>5NGI-SOCAL</v>
      </c>
    </row>
    <row r="1895" spans="1:8">
      <c r="A1895" s="80">
        <v>37712</v>
      </c>
      <c r="B1895" s="79" t="s">
        <v>81</v>
      </c>
      <c r="C1895" s="79" t="s">
        <v>67</v>
      </c>
      <c r="D1895" s="85">
        <v>72037.566200000001</v>
      </c>
      <c r="E1895" s="85">
        <v>-7203.7566200000001</v>
      </c>
      <c r="F1895" s="210">
        <f t="shared" si="87"/>
        <v>6</v>
      </c>
      <c r="G1895" s="79" t="str">
        <f t="shared" si="88"/>
        <v>D</v>
      </c>
      <c r="H1895" s="79" t="str">
        <f t="shared" si="89"/>
        <v>6IF-NWPL_ROCKY_M</v>
      </c>
    </row>
    <row r="1896" spans="1:8">
      <c r="A1896" s="80">
        <v>37712</v>
      </c>
      <c r="B1896" s="79" t="s">
        <v>81</v>
      </c>
      <c r="C1896" s="79" t="s">
        <v>74</v>
      </c>
      <c r="D1896" s="85">
        <v>32665.674500000001</v>
      </c>
      <c r="E1896" s="85">
        <v>0</v>
      </c>
      <c r="F1896" s="210">
        <f t="shared" si="87"/>
        <v>6</v>
      </c>
      <c r="G1896" s="79" t="str">
        <f t="shared" si="88"/>
        <v>D</v>
      </c>
      <c r="H1896" s="79" t="str">
        <f t="shared" si="89"/>
        <v>6NGI-PGE/CG</v>
      </c>
    </row>
    <row r="1897" spans="1:8">
      <c r="A1897" s="80">
        <v>37712</v>
      </c>
      <c r="B1897" s="79" t="s">
        <v>81</v>
      </c>
      <c r="C1897" s="79" t="s">
        <v>46</v>
      </c>
      <c r="D1897" s="85">
        <v>0</v>
      </c>
      <c r="E1897" s="85">
        <v>0</v>
      </c>
      <c r="F1897" s="210">
        <f t="shared" si="87"/>
        <v>6</v>
      </c>
      <c r="G1897" s="79" t="str">
        <f t="shared" si="88"/>
        <v>D</v>
      </c>
      <c r="H1897" s="79" t="str">
        <f t="shared" si="89"/>
        <v>6NGI-SOCAL</v>
      </c>
    </row>
    <row r="1898" spans="1:8">
      <c r="A1898" s="80">
        <v>37742</v>
      </c>
      <c r="B1898" s="79" t="s">
        <v>81</v>
      </c>
      <c r="C1898" s="79" t="s">
        <v>67</v>
      </c>
      <c r="D1898" s="85">
        <v>74199.858299999993</v>
      </c>
      <c r="E1898" s="85">
        <v>-7419.9858299999996</v>
      </c>
      <c r="F1898" s="210">
        <f t="shared" si="87"/>
        <v>6</v>
      </c>
      <c r="G1898" s="79" t="str">
        <f t="shared" si="88"/>
        <v>D</v>
      </c>
      <c r="H1898" s="79" t="str">
        <f t="shared" si="89"/>
        <v>6IF-NWPL_ROCKY_M</v>
      </c>
    </row>
    <row r="1899" spans="1:8">
      <c r="A1899" s="80">
        <v>37742</v>
      </c>
      <c r="B1899" s="79" t="s">
        <v>81</v>
      </c>
      <c r="C1899" s="79" t="s">
        <v>74</v>
      </c>
      <c r="D1899" s="85">
        <v>24410.317300000002</v>
      </c>
      <c r="E1899" s="85">
        <v>0</v>
      </c>
      <c r="F1899" s="210">
        <f t="shared" si="87"/>
        <v>6</v>
      </c>
      <c r="G1899" s="79" t="str">
        <f t="shared" si="88"/>
        <v>D</v>
      </c>
      <c r="H1899" s="79" t="str">
        <f t="shared" si="89"/>
        <v>6NGI-PGE/CG</v>
      </c>
    </row>
    <row r="1900" spans="1:8">
      <c r="A1900" s="80">
        <v>37742</v>
      </c>
      <c r="B1900" s="79" t="s">
        <v>81</v>
      </c>
      <c r="C1900" s="79" t="s">
        <v>46</v>
      </c>
      <c r="D1900" s="85">
        <v>593598.86679999996</v>
      </c>
      <c r="E1900" s="85">
        <v>-59359.886680000003</v>
      </c>
      <c r="F1900" s="210">
        <f t="shared" si="87"/>
        <v>6</v>
      </c>
      <c r="G1900" s="79" t="str">
        <f t="shared" si="88"/>
        <v>D</v>
      </c>
      <c r="H1900" s="79" t="str">
        <f t="shared" si="89"/>
        <v>6NGI-SOCAL</v>
      </c>
    </row>
    <row r="1901" spans="1:8">
      <c r="A1901" s="80">
        <v>37773</v>
      </c>
      <c r="B1901" s="79" t="s">
        <v>81</v>
      </c>
      <c r="C1901" s="79" t="s">
        <v>67</v>
      </c>
      <c r="D1901" s="85">
        <v>71560.7399</v>
      </c>
      <c r="E1901" s="85">
        <v>-7156.0739899999999</v>
      </c>
      <c r="F1901" s="210">
        <f t="shared" si="87"/>
        <v>6</v>
      </c>
      <c r="G1901" s="79" t="str">
        <f t="shared" si="88"/>
        <v>D</v>
      </c>
      <c r="H1901" s="79" t="str">
        <f t="shared" si="89"/>
        <v>6IF-NWPL_ROCKY_M</v>
      </c>
    </row>
    <row r="1902" spans="1:8">
      <c r="A1902" s="80">
        <v>37773</v>
      </c>
      <c r="B1902" s="79" t="s">
        <v>81</v>
      </c>
      <c r="C1902" s="79" t="s">
        <v>74</v>
      </c>
      <c r="D1902" s="85">
        <v>18004.682199999999</v>
      </c>
      <c r="E1902" s="85">
        <v>0</v>
      </c>
      <c r="F1902" s="210">
        <f t="shared" si="87"/>
        <v>6</v>
      </c>
      <c r="G1902" s="79" t="str">
        <f t="shared" si="88"/>
        <v>D</v>
      </c>
      <c r="H1902" s="79" t="str">
        <f t="shared" si="89"/>
        <v>6NGI-PGE/CG</v>
      </c>
    </row>
    <row r="1903" spans="1:8">
      <c r="A1903" s="80">
        <v>37773</v>
      </c>
      <c r="B1903" s="79" t="s">
        <v>81</v>
      </c>
      <c r="C1903" s="79" t="s">
        <v>46</v>
      </c>
      <c r="D1903" s="85">
        <v>0</v>
      </c>
      <c r="E1903" s="85">
        <v>0</v>
      </c>
      <c r="F1903" s="210">
        <f t="shared" si="87"/>
        <v>6</v>
      </c>
      <c r="G1903" s="79" t="str">
        <f t="shared" si="88"/>
        <v>D</v>
      </c>
      <c r="H1903" s="79" t="str">
        <f t="shared" si="89"/>
        <v>6NGI-SOCAL</v>
      </c>
    </row>
    <row r="1904" spans="1:8">
      <c r="A1904" s="80">
        <v>37803</v>
      </c>
      <c r="B1904" s="79" t="s">
        <v>81</v>
      </c>
      <c r="C1904" s="79" t="s">
        <v>67</v>
      </c>
      <c r="D1904" s="85">
        <v>73693.875100000005</v>
      </c>
      <c r="E1904" s="85">
        <v>-7369.3875099999996</v>
      </c>
      <c r="F1904" s="210">
        <f t="shared" si="87"/>
        <v>6</v>
      </c>
      <c r="G1904" s="79" t="str">
        <f t="shared" si="88"/>
        <v>D</v>
      </c>
      <c r="H1904" s="79" t="str">
        <f t="shared" si="89"/>
        <v>6IF-NWPL_ROCKY_M</v>
      </c>
    </row>
    <row r="1905" spans="1:8">
      <c r="A1905" s="80">
        <v>37803</v>
      </c>
      <c r="B1905" s="79" t="s">
        <v>81</v>
      </c>
      <c r="C1905" s="79" t="s">
        <v>74</v>
      </c>
      <c r="D1905" s="85">
        <v>1802.885</v>
      </c>
      <c r="E1905" s="85">
        <v>0</v>
      </c>
      <c r="F1905" s="210">
        <f t="shared" si="87"/>
        <v>6</v>
      </c>
      <c r="G1905" s="79" t="str">
        <f t="shared" si="88"/>
        <v>D</v>
      </c>
      <c r="H1905" s="79" t="str">
        <f t="shared" si="89"/>
        <v>6NGI-PGE/CG</v>
      </c>
    </row>
    <row r="1906" spans="1:8">
      <c r="A1906" s="80">
        <v>37803</v>
      </c>
      <c r="B1906" s="79" t="s">
        <v>81</v>
      </c>
      <c r="C1906" s="79" t="s">
        <v>46</v>
      </c>
      <c r="D1906" s="85">
        <v>0</v>
      </c>
      <c r="E1906" s="85">
        <v>0</v>
      </c>
      <c r="F1906" s="210">
        <f t="shared" si="87"/>
        <v>6</v>
      </c>
      <c r="G1906" s="79" t="str">
        <f t="shared" si="88"/>
        <v>D</v>
      </c>
      <c r="H1906" s="79" t="str">
        <f t="shared" si="89"/>
        <v>6NGI-SOCAL</v>
      </c>
    </row>
    <row r="1907" spans="1:8">
      <c r="A1907" s="80">
        <v>37834</v>
      </c>
      <c r="B1907" s="79" t="s">
        <v>81</v>
      </c>
      <c r="C1907" s="79" t="s">
        <v>67</v>
      </c>
      <c r="D1907" s="85">
        <v>73426.393500000006</v>
      </c>
      <c r="E1907" s="85">
        <v>-7342.6393500000004</v>
      </c>
      <c r="F1907" s="210">
        <f t="shared" si="87"/>
        <v>6</v>
      </c>
      <c r="G1907" s="79" t="str">
        <f t="shared" si="88"/>
        <v>D</v>
      </c>
      <c r="H1907" s="79" t="str">
        <f t="shared" si="89"/>
        <v>6IF-NWPL_ROCKY_M</v>
      </c>
    </row>
    <row r="1908" spans="1:8">
      <c r="A1908" s="80">
        <v>37834</v>
      </c>
      <c r="B1908" s="79" t="s">
        <v>81</v>
      </c>
      <c r="C1908" s="79" t="s">
        <v>74</v>
      </c>
      <c r="D1908" s="85">
        <v>-7056.5133000000005</v>
      </c>
      <c r="E1908" s="85">
        <v>0</v>
      </c>
      <c r="F1908" s="210">
        <f t="shared" si="87"/>
        <v>6</v>
      </c>
      <c r="G1908" s="79" t="str">
        <f t="shared" si="88"/>
        <v>D</v>
      </c>
      <c r="H1908" s="79" t="str">
        <f t="shared" si="89"/>
        <v>6NGI-PGE/CG</v>
      </c>
    </row>
    <row r="1909" spans="1:8">
      <c r="A1909" s="80">
        <v>37834</v>
      </c>
      <c r="B1909" s="79" t="s">
        <v>81</v>
      </c>
      <c r="C1909" s="79" t="s">
        <v>46</v>
      </c>
      <c r="D1909" s="85">
        <v>0</v>
      </c>
      <c r="E1909" s="85">
        <v>0</v>
      </c>
      <c r="F1909" s="210">
        <f t="shared" si="87"/>
        <v>6</v>
      </c>
      <c r="G1909" s="79" t="str">
        <f t="shared" si="88"/>
        <v>D</v>
      </c>
      <c r="H1909" s="79" t="str">
        <f t="shared" si="89"/>
        <v>6NGI-SOCAL</v>
      </c>
    </row>
    <row r="1910" spans="1:8">
      <c r="A1910" s="80">
        <v>37865</v>
      </c>
      <c r="B1910" s="79" t="s">
        <v>81</v>
      </c>
      <c r="C1910" s="79" t="s">
        <v>67</v>
      </c>
      <c r="D1910" s="85">
        <v>70792.435800000007</v>
      </c>
      <c r="E1910" s="85">
        <v>-7079.2435800000003</v>
      </c>
      <c r="F1910" s="210">
        <f t="shared" si="87"/>
        <v>6</v>
      </c>
      <c r="G1910" s="79" t="str">
        <f t="shared" si="88"/>
        <v>D</v>
      </c>
      <c r="H1910" s="79" t="str">
        <f t="shared" si="89"/>
        <v>6IF-NWPL_ROCKY_M</v>
      </c>
    </row>
    <row r="1911" spans="1:8">
      <c r="A1911" s="80">
        <v>37865</v>
      </c>
      <c r="B1911" s="79" t="s">
        <v>81</v>
      </c>
      <c r="C1911" s="79" t="s">
        <v>74</v>
      </c>
      <c r="D1911" s="85">
        <v>-9914.7165999999997</v>
      </c>
      <c r="E1911" s="85">
        <v>0</v>
      </c>
      <c r="F1911" s="210">
        <f t="shared" si="87"/>
        <v>6</v>
      </c>
      <c r="G1911" s="79" t="str">
        <f t="shared" si="88"/>
        <v>D</v>
      </c>
      <c r="H1911" s="79" t="str">
        <f t="shared" si="89"/>
        <v>6NGI-PGE/CG</v>
      </c>
    </row>
    <row r="1912" spans="1:8">
      <c r="A1912" s="80">
        <v>37865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6</v>
      </c>
      <c r="G1912" s="79" t="str">
        <f t="shared" si="88"/>
        <v>D</v>
      </c>
      <c r="H1912" s="79" t="str">
        <f t="shared" si="89"/>
        <v>6NGI-SOCAL</v>
      </c>
    </row>
    <row r="1913" spans="1:8">
      <c r="A1913" s="80">
        <v>37895</v>
      </c>
      <c r="B1913" s="79" t="s">
        <v>81</v>
      </c>
      <c r="C1913" s="79" t="s">
        <v>67</v>
      </c>
      <c r="D1913" s="85">
        <v>72881.864799999996</v>
      </c>
      <c r="E1913" s="85">
        <v>-7288.1864800000003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37895</v>
      </c>
      <c r="B1914" s="79" t="s">
        <v>81</v>
      </c>
      <c r="C1914" s="79" t="s">
        <v>74</v>
      </c>
      <c r="D1914" s="85">
        <v>-8772.1553000000004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37895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37926</v>
      </c>
      <c r="B1916" s="79" t="s">
        <v>81</v>
      </c>
      <c r="C1916" s="79" t="s">
        <v>67</v>
      </c>
      <c r="D1916" s="85">
        <v>70256.107399999994</v>
      </c>
      <c r="E1916" s="85">
        <v>-7025.6107400000001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37926</v>
      </c>
      <c r="B1917" s="79" t="s">
        <v>81</v>
      </c>
      <c r="C1917" s="79" t="s">
        <v>74</v>
      </c>
      <c r="D1917" s="85">
        <v>-2698.7713000000003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37926</v>
      </c>
      <c r="B1918" s="79" t="s">
        <v>81</v>
      </c>
      <c r="C1918" s="79" t="s">
        <v>46</v>
      </c>
      <c r="D1918" s="85">
        <v>0</v>
      </c>
      <c r="E1918" s="85">
        <v>0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37956</v>
      </c>
      <c r="B1919" s="79" t="s">
        <v>81</v>
      </c>
      <c r="C1919" s="79" t="s">
        <v>67</v>
      </c>
      <c r="D1919" s="85">
        <v>72317.321299999996</v>
      </c>
      <c r="E1919" s="85">
        <v>-7231.7321300000003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37956</v>
      </c>
      <c r="B1920" s="79" t="s">
        <v>81</v>
      </c>
      <c r="C1920" s="79" t="s">
        <v>46</v>
      </c>
      <c r="D1920" s="85">
        <v>0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6NGI-SOCAL</v>
      </c>
    </row>
    <row r="1921" spans="1:8">
      <c r="A1921" s="80">
        <v>37188</v>
      </c>
      <c r="B1921" s="79" t="s">
        <v>162</v>
      </c>
      <c r="C1921" s="79" t="s">
        <v>121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1GDP-CAL BORDER</v>
      </c>
    </row>
    <row r="1922" spans="1:8">
      <c r="A1922" s="80">
        <v>37188</v>
      </c>
      <c r="B1922" s="79" t="s">
        <v>162</v>
      </c>
      <c r="C1922" s="79" t="s">
        <v>135</v>
      </c>
      <c r="D1922" s="85">
        <v>0</v>
      </c>
      <c r="E1922" s="85">
        <v>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1GDP-ELPO/SANJUA</v>
      </c>
    </row>
    <row r="1923" spans="1:8">
      <c r="A1923" s="80">
        <v>37188</v>
      </c>
      <c r="B1923" s="79" t="s">
        <v>162</v>
      </c>
      <c r="C1923" s="79" t="s">
        <v>125</v>
      </c>
      <c r="D1923" s="85">
        <v>0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1GDP-KERN/OPAL</v>
      </c>
    </row>
    <row r="1924" spans="1:8">
      <c r="A1924" s="80">
        <v>37188</v>
      </c>
      <c r="B1924" s="79" t="s">
        <v>162</v>
      </c>
      <c r="C1924" s="79" t="s">
        <v>118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1GDP-PG&amp;E/CITIGA</v>
      </c>
    </row>
    <row r="1925" spans="1:8">
      <c r="A1925" s="80">
        <v>37189</v>
      </c>
      <c r="B1925" s="79" t="s">
        <v>162</v>
      </c>
      <c r="C1925" s="79" t="s">
        <v>121</v>
      </c>
      <c r="D1925" s="85">
        <v>-25000</v>
      </c>
      <c r="E1925" s="85">
        <v>-25000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1GDP-CAL BORDER</v>
      </c>
    </row>
    <row r="1926" spans="1:8">
      <c r="A1926" s="80">
        <v>37189</v>
      </c>
      <c r="B1926" s="79" t="s">
        <v>162</v>
      </c>
      <c r="C1926" s="79" t="s">
        <v>135</v>
      </c>
      <c r="D1926" s="85">
        <v>0</v>
      </c>
      <c r="E1926" s="85">
        <v>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1GDP-ELPO/SANJUA</v>
      </c>
    </row>
    <row r="1927" spans="1:8">
      <c r="A1927" s="80">
        <v>37189</v>
      </c>
      <c r="B1927" s="79" t="s">
        <v>162</v>
      </c>
      <c r="C1927" s="79" t="s">
        <v>125</v>
      </c>
      <c r="D1927" s="85">
        <v>10000</v>
      </c>
      <c r="E1927" s="85">
        <v>10000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1GDP-KERN/OPAL</v>
      </c>
    </row>
    <row r="1928" spans="1:8">
      <c r="A1928" s="80">
        <v>37189</v>
      </c>
      <c r="B1928" s="79" t="s">
        <v>162</v>
      </c>
      <c r="C1928" s="79" t="s">
        <v>118</v>
      </c>
      <c r="D1928" s="85">
        <v>-49797</v>
      </c>
      <c r="E1928" s="85">
        <v>-49797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1GDP-PG&amp;E/CITIGA</v>
      </c>
    </row>
    <row r="1929" spans="1:8">
      <c r="A1929" s="80">
        <v>37190</v>
      </c>
      <c r="B1929" s="79" t="s">
        <v>162</v>
      </c>
      <c r="C1929" s="79" t="s">
        <v>121</v>
      </c>
      <c r="D1929" s="85">
        <v>-25000</v>
      </c>
      <c r="E1929" s="85">
        <v>-25000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1GDP-CAL BORDER</v>
      </c>
    </row>
    <row r="1930" spans="1:8">
      <c r="A1930" s="80">
        <v>37190</v>
      </c>
      <c r="B1930" s="79" t="s">
        <v>162</v>
      </c>
      <c r="C1930" s="79" t="s">
        <v>135</v>
      </c>
      <c r="D1930" s="85">
        <v>0</v>
      </c>
      <c r="E1930" s="85">
        <v>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1GDP-ELPO/SANJUA</v>
      </c>
    </row>
    <row r="1931" spans="1:8">
      <c r="A1931" s="80">
        <v>37190</v>
      </c>
      <c r="B1931" s="79" t="s">
        <v>162</v>
      </c>
      <c r="C1931" s="79" t="s">
        <v>125</v>
      </c>
      <c r="D1931" s="85">
        <v>10000</v>
      </c>
      <c r="E1931" s="85">
        <v>10000</v>
      </c>
      <c r="F1931" s="210">
        <f t="shared" si="90"/>
        <v>1</v>
      </c>
      <c r="G1931" s="79" t="str">
        <f t="shared" si="91"/>
        <v>M</v>
      </c>
      <c r="H1931" s="79" t="str">
        <f t="shared" si="92"/>
        <v>1GDP-KERN/OPAL</v>
      </c>
    </row>
    <row r="1932" spans="1:8">
      <c r="A1932" s="80">
        <v>37190</v>
      </c>
      <c r="B1932" s="79" t="s">
        <v>162</v>
      </c>
      <c r="C1932" s="79" t="s">
        <v>118</v>
      </c>
      <c r="D1932" s="85">
        <v>-49797</v>
      </c>
      <c r="E1932" s="85">
        <v>-49797</v>
      </c>
      <c r="F1932" s="210">
        <f t="shared" si="90"/>
        <v>1</v>
      </c>
      <c r="G1932" s="79" t="str">
        <f t="shared" si="91"/>
        <v>M</v>
      </c>
      <c r="H1932" s="79" t="str">
        <f t="shared" si="92"/>
        <v>1GDP-PG&amp;E/CITIGA</v>
      </c>
    </row>
    <row r="1933" spans="1:8">
      <c r="A1933" s="80">
        <v>37191</v>
      </c>
      <c r="B1933" s="79" t="s">
        <v>162</v>
      </c>
      <c r="C1933" s="79" t="s">
        <v>121</v>
      </c>
      <c r="D1933" s="85">
        <v>-25000</v>
      </c>
      <c r="E1933" s="85">
        <v>-25000</v>
      </c>
      <c r="F1933" s="210">
        <f t="shared" si="90"/>
        <v>1</v>
      </c>
      <c r="G1933" s="79" t="str">
        <f t="shared" si="91"/>
        <v>M</v>
      </c>
      <c r="H1933" s="79" t="str">
        <f t="shared" si="92"/>
        <v>1GDP-CAL BORDER</v>
      </c>
    </row>
    <row r="1934" spans="1:8">
      <c r="A1934" s="80">
        <v>37191</v>
      </c>
      <c r="B1934" s="79" t="s">
        <v>162</v>
      </c>
      <c r="C1934" s="79" t="s">
        <v>135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M</v>
      </c>
      <c r="H1934" s="79" t="str">
        <f t="shared" si="92"/>
        <v>1GDP-ELPO/SANJUA</v>
      </c>
    </row>
    <row r="1935" spans="1:8">
      <c r="A1935" s="80">
        <v>37191</v>
      </c>
      <c r="B1935" s="79" t="s">
        <v>162</v>
      </c>
      <c r="C1935" s="79" t="s">
        <v>125</v>
      </c>
      <c r="D1935" s="85">
        <v>10000</v>
      </c>
      <c r="E1935" s="85">
        <v>10000</v>
      </c>
      <c r="F1935" s="210">
        <f t="shared" si="90"/>
        <v>1</v>
      </c>
      <c r="G1935" s="79" t="str">
        <f t="shared" si="91"/>
        <v>M</v>
      </c>
      <c r="H1935" s="79" t="str">
        <f t="shared" si="92"/>
        <v>1GDP-KERN/OPAL</v>
      </c>
    </row>
    <row r="1936" spans="1:8">
      <c r="A1936" s="80">
        <v>37191</v>
      </c>
      <c r="B1936" s="79" t="s">
        <v>162</v>
      </c>
      <c r="C1936" s="79" t="s">
        <v>118</v>
      </c>
      <c r="D1936" s="85">
        <v>-49797</v>
      </c>
      <c r="E1936" s="85">
        <v>-49797</v>
      </c>
      <c r="F1936" s="210">
        <f t="shared" si="90"/>
        <v>1</v>
      </c>
      <c r="G1936" s="79" t="str">
        <f t="shared" si="91"/>
        <v>M</v>
      </c>
      <c r="H1936" s="79" t="str">
        <f t="shared" si="92"/>
        <v>1GDP-PG&amp;E/CITIGA</v>
      </c>
    </row>
    <row r="1937" spans="1:8">
      <c r="A1937" s="80">
        <v>37192</v>
      </c>
      <c r="B1937" s="79" t="s">
        <v>162</v>
      </c>
      <c r="C1937" s="79" t="s">
        <v>121</v>
      </c>
      <c r="D1937" s="85">
        <v>-25000</v>
      </c>
      <c r="E1937" s="85">
        <v>-25000</v>
      </c>
      <c r="F1937" s="210">
        <f t="shared" si="90"/>
        <v>1</v>
      </c>
      <c r="G1937" s="79" t="str">
        <f t="shared" si="91"/>
        <v>M</v>
      </c>
      <c r="H1937" s="79" t="str">
        <f t="shared" si="92"/>
        <v>1GDP-CAL BORDER</v>
      </c>
    </row>
    <row r="1938" spans="1:8">
      <c r="A1938" s="80">
        <v>37192</v>
      </c>
      <c r="B1938" s="79" t="s">
        <v>162</v>
      </c>
      <c r="C1938" s="79" t="s">
        <v>135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M</v>
      </c>
      <c r="H1938" s="79" t="str">
        <f t="shared" si="92"/>
        <v>1GDP-ELPO/SANJUA</v>
      </c>
    </row>
    <row r="1939" spans="1:8">
      <c r="A1939" s="80">
        <v>37192</v>
      </c>
      <c r="B1939" s="79" t="s">
        <v>162</v>
      </c>
      <c r="C1939" s="79" t="s">
        <v>125</v>
      </c>
      <c r="D1939" s="85">
        <v>10000</v>
      </c>
      <c r="E1939" s="85">
        <v>10000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1GDP-KERN/OPAL</v>
      </c>
    </row>
    <row r="1940" spans="1:8">
      <c r="A1940" s="80">
        <v>37192</v>
      </c>
      <c r="B1940" s="79" t="s">
        <v>162</v>
      </c>
      <c r="C1940" s="79" t="s">
        <v>118</v>
      </c>
      <c r="D1940" s="85">
        <v>-49797</v>
      </c>
      <c r="E1940" s="85">
        <v>-49797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1GDP-PG&amp;E/CITIGA</v>
      </c>
    </row>
    <row r="1941" spans="1:8">
      <c r="A1941" s="80">
        <v>37193</v>
      </c>
      <c r="B1941" s="79" t="s">
        <v>162</v>
      </c>
      <c r="C1941" s="79" t="s">
        <v>121</v>
      </c>
      <c r="D1941" s="85">
        <v>-25000</v>
      </c>
      <c r="E1941" s="85">
        <v>-25000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1GDP-CAL BORDER</v>
      </c>
    </row>
    <row r="1942" spans="1:8">
      <c r="A1942" s="80">
        <v>37193</v>
      </c>
      <c r="B1942" s="79" t="s">
        <v>162</v>
      </c>
      <c r="C1942" s="79" t="s">
        <v>135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1GDP-ELPO/SANJUA</v>
      </c>
    </row>
    <row r="1943" spans="1:8">
      <c r="A1943" s="80">
        <v>37193</v>
      </c>
      <c r="B1943" s="79" t="s">
        <v>162</v>
      </c>
      <c r="C1943" s="79" t="s">
        <v>125</v>
      </c>
      <c r="D1943" s="85">
        <v>10000</v>
      </c>
      <c r="E1943" s="85">
        <v>10000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1GDP-KERN/OPAL</v>
      </c>
    </row>
    <row r="1944" spans="1:8">
      <c r="A1944" s="80">
        <v>37193</v>
      </c>
      <c r="B1944" s="79" t="s">
        <v>162</v>
      </c>
      <c r="C1944" s="79" t="s">
        <v>118</v>
      </c>
      <c r="D1944" s="85">
        <v>-49797</v>
      </c>
      <c r="E1944" s="85">
        <v>-49797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1GDP-PG&amp;E/CITIGA</v>
      </c>
    </row>
    <row r="1945" spans="1:8">
      <c r="A1945" s="80">
        <v>37194</v>
      </c>
      <c r="B1945" s="79" t="s">
        <v>162</v>
      </c>
      <c r="C1945" s="79" t="s">
        <v>121</v>
      </c>
      <c r="D1945" s="85">
        <v>-25000</v>
      </c>
      <c r="E1945" s="85">
        <v>-25000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1GDP-CAL BORDER</v>
      </c>
    </row>
    <row r="1946" spans="1:8">
      <c r="A1946" s="80">
        <v>37194</v>
      </c>
      <c r="B1946" s="79" t="s">
        <v>162</v>
      </c>
      <c r="C1946" s="79" t="s">
        <v>135</v>
      </c>
      <c r="D1946" s="85">
        <v>0</v>
      </c>
      <c r="E1946" s="85">
        <v>0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1GDP-ELPO/SANJUA</v>
      </c>
    </row>
    <row r="1947" spans="1:8">
      <c r="A1947" s="80">
        <v>37194</v>
      </c>
      <c r="B1947" s="79" t="s">
        <v>162</v>
      </c>
      <c r="C1947" s="79" t="s">
        <v>125</v>
      </c>
      <c r="D1947" s="85">
        <v>10000</v>
      </c>
      <c r="E1947" s="85">
        <v>10000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1GDP-KERN/OPAL</v>
      </c>
    </row>
    <row r="1948" spans="1:8">
      <c r="A1948" s="80">
        <v>37194</v>
      </c>
      <c r="B1948" s="79" t="s">
        <v>162</v>
      </c>
      <c r="C1948" s="79" t="s">
        <v>118</v>
      </c>
      <c r="D1948" s="85">
        <v>-49797</v>
      </c>
      <c r="E1948" s="85">
        <v>-49797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1GDP-PG&amp;E/CITIGA</v>
      </c>
    </row>
    <row r="1949" spans="1:8">
      <c r="A1949" s="80">
        <v>37195</v>
      </c>
      <c r="B1949" s="79" t="s">
        <v>162</v>
      </c>
      <c r="C1949" s="79" t="s">
        <v>121</v>
      </c>
      <c r="D1949" s="85">
        <v>-25000</v>
      </c>
      <c r="E1949" s="85">
        <v>-25000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1GDP-CAL BORDER</v>
      </c>
    </row>
    <row r="1950" spans="1:8">
      <c r="A1950" s="80">
        <v>37195</v>
      </c>
      <c r="B1950" s="79" t="s">
        <v>162</v>
      </c>
      <c r="C1950" s="79" t="s">
        <v>135</v>
      </c>
      <c r="D1950" s="85">
        <v>0</v>
      </c>
      <c r="E1950" s="85">
        <v>0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1GDP-ELPO/SANJUA</v>
      </c>
    </row>
    <row r="1951" spans="1:8">
      <c r="A1951" s="80">
        <v>37195</v>
      </c>
      <c r="B1951" s="79" t="s">
        <v>162</v>
      </c>
      <c r="C1951" s="79" t="s">
        <v>125</v>
      </c>
      <c r="D1951" s="85">
        <v>10000</v>
      </c>
      <c r="E1951" s="85">
        <v>10000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1GDP-KERN/OPAL</v>
      </c>
    </row>
    <row r="1952" spans="1:8">
      <c r="A1952" s="80">
        <v>37195</v>
      </c>
      <c r="B1952" s="79" t="s">
        <v>162</v>
      </c>
      <c r="C1952" s="79" t="s">
        <v>118</v>
      </c>
      <c r="D1952" s="85">
        <v>-49797</v>
      </c>
      <c r="E1952" s="85">
        <v>-49797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1GDP-PG&amp;E/CITIGA</v>
      </c>
    </row>
    <row r="1953" spans="1:8">
      <c r="A1953" s="80">
        <v>37188</v>
      </c>
      <c r="B1953" s="79" t="s">
        <v>166</v>
      </c>
      <c r="C1953" s="79" t="s">
        <v>147</v>
      </c>
      <c r="D1953" s="85">
        <v>0</v>
      </c>
      <c r="E1953" s="85">
        <v>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1GD-AECOUSD-DAIL</v>
      </c>
    </row>
    <row r="1954" spans="1:8">
      <c r="A1954" s="80">
        <v>37189</v>
      </c>
      <c r="B1954" s="79" t="s">
        <v>166</v>
      </c>
      <c r="C1954" s="79" t="s">
        <v>147</v>
      </c>
      <c r="D1954" s="85">
        <v>40000</v>
      </c>
      <c r="E1954" s="85">
        <v>40000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1GD-AECOUSD-DAIL</v>
      </c>
    </row>
    <row r="1955" spans="1:8">
      <c r="A1955" s="80">
        <v>37190</v>
      </c>
      <c r="B1955" s="79" t="s">
        <v>166</v>
      </c>
      <c r="C1955" s="79" t="s">
        <v>147</v>
      </c>
      <c r="D1955" s="85">
        <v>40000</v>
      </c>
      <c r="E1955" s="85">
        <v>40000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1GD-AECOUSD-DAIL</v>
      </c>
    </row>
    <row r="1956" spans="1:8">
      <c r="A1956" s="80">
        <v>37191</v>
      </c>
      <c r="B1956" s="79" t="s">
        <v>166</v>
      </c>
      <c r="C1956" s="79" t="s">
        <v>147</v>
      </c>
      <c r="D1956" s="85">
        <v>40000</v>
      </c>
      <c r="E1956" s="85">
        <v>40000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1GD-AECOUSD-DAIL</v>
      </c>
    </row>
    <row r="1957" spans="1:8">
      <c r="A1957" s="80">
        <v>37192</v>
      </c>
      <c r="B1957" s="79" t="s">
        <v>166</v>
      </c>
      <c r="C1957" s="79" t="s">
        <v>147</v>
      </c>
      <c r="D1957" s="85">
        <v>40000</v>
      </c>
      <c r="E1957" s="85">
        <v>40000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1GD-AECOUSD-DAIL</v>
      </c>
    </row>
    <row r="1958" spans="1:8">
      <c r="A1958" s="80">
        <v>37193</v>
      </c>
      <c r="B1958" s="79" t="s">
        <v>166</v>
      </c>
      <c r="C1958" s="79" t="s">
        <v>147</v>
      </c>
      <c r="D1958" s="85">
        <v>40000</v>
      </c>
      <c r="E1958" s="85">
        <v>40000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1GD-AECOUSD-DAIL</v>
      </c>
    </row>
    <row r="1959" spans="1:8">
      <c r="A1959" s="80">
        <v>37194</v>
      </c>
      <c r="B1959" s="79" t="s">
        <v>166</v>
      </c>
      <c r="C1959" s="79" t="s">
        <v>147</v>
      </c>
      <c r="D1959" s="85">
        <v>40000</v>
      </c>
      <c r="E1959" s="85">
        <v>40000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1GD-AECOUSD-DAIL</v>
      </c>
    </row>
    <row r="1960" spans="1:8">
      <c r="A1960" s="80">
        <v>37195</v>
      </c>
      <c r="B1960" s="79" t="s">
        <v>166</v>
      </c>
      <c r="C1960" s="79" t="s">
        <v>147</v>
      </c>
      <c r="D1960" s="85">
        <v>40000</v>
      </c>
      <c r="E1960" s="85">
        <v>40000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1GD-AECOUSD-DAIL</v>
      </c>
    </row>
    <row r="1961" spans="1:8">
      <c r="A1961" s="80">
        <v>37165</v>
      </c>
      <c r="B1961" s="79" t="s">
        <v>82</v>
      </c>
      <c r="C1961" s="79" t="s">
        <v>88</v>
      </c>
      <c r="D1961" s="85">
        <v>0</v>
      </c>
      <c r="E1961" s="85">
        <v>0</v>
      </c>
      <c r="F1961" s="210">
        <f t="shared" si="90"/>
        <v>1</v>
      </c>
      <c r="G1961" s="79" t="str">
        <f t="shared" si="91"/>
        <v>D</v>
      </c>
      <c r="H1961" s="79" t="str">
        <f t="shared" si="92"/>
        <v>1IF-CIG/RKYMTN</v>
      </c>
    </row>
    <row r="1962" spans="1:8">
      <c r="A1962" s="80">
        <v>37165</v>
      </c>
      <c r="B1962" s="79" t="s">
        <v>82</v>
      </c>
      <c r="C1962" s="79" t="s">
        <v>89</v>
      </c>
      <c r="D1962" s="85">
        <v>0</v>
      </c>
      <c r="E1962" s="85">
        <v>0</v>
      </c>
      <c r="F1962" s="210">
        <f t="shared" si="90"/>
        <v>1</v>
      </c>
      <c r="G1962" s="79" t="str">
        <f t="shared" si="91"/>
        <v>D</v>
      </c>
      <c r="H1962" s="79" t="str">
        <f t="shared" si="92"/>
        <v>1IF-ELPO/PERMIAN</v>
      </c>
    </row>
    <row r="1963" spans="1:8">
      <c r="A1963" s="80">
        <v>37165</v>
      </c>
      <c r="B1963" s="79" t="s">
        <v>82</v>
      </c>
      <c r="C1963" s="79" t="s">
        <v>72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D</v>
      </c>
      <c r="H1963" s="79" t="str">
        <f t="shared" si="92"/>
        <v>1IF-ELPO/SJ</v>
      </c>
    </row>
    <row r="1964" spans="1:8">
      <c r="A1964" s="80">
        <v>37165</v>
      </c>
      <c r="B1964" s="79" t="s">
        <v>82</v>
      </c>
      <c r="C1964" s="79" t="s">
        <v>90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D</v>
      </c>
      <c r="H1964" s="79" t="str">
        <f t="shared" si="92"/>
        <v>1IF-HEHUB</v>
      </c>
    </row>
    <row r="1965" spans="1:8">
      <c r="A1965" s="80">
        <v>37165</v>
      </c>
      <c r="B1965" s="79" t="s">
        <v>82</v>
      </c>
      <c r="C1965" s="79" t="s">
        <v>67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D</v>
      </c>
      <c r="H1965" s="79" t="str">
        <f t="shared" si="92"/>
        <v>1IF-NWPL_ROCKY_M</v>
      </c>
    </row>
    <row r="1966" spans="1:8">
      <c r="A1966" s="80">
        <v>37165</v>
      </c>
      <c r="B1966" s="79" t="s">
        <v>82</v>
      </c>
      <c r="C1966" s="79" t="s">
        <v>73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D</v>
      </c>
      <c r="H1966" s="79" t="str">
        <f t="shared" si="92"/>
        <v>1IF-WAHA-TX</v>
      </c>
    </row>
    <row r="1967" spans="1:8">
      <c r="A1967" s="80">
        <v>37165</v>
      </c>
      <c r="B1967" s="79" t="s">
        <v>82</v>
      </c>
      <c r="C1967" s="79" t="s">
        <v>68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D</v>
      </c>
      <c r="H1967" s="79" t="str">
        <f t="shared" si="92"/>
        <v>1NGI-MALIN</v>
      </c>
    </row>
    <row r="1968" spans="1:8">
      <c r="A1968" s="80">
        <v>37165</v>
      </c>
      <c r="B1968" s="79" t="s">
        <v>82</v>
      </c>
      <c r="C1968" s="79" t="s">
        <v>46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D</v>
      </c>
      <c r="H1968" s="79" t="str">
        <f t="shared" si="92"/>
        <v>1NGI-SOCAL</v>
      </c>
    </row>
    <row r="1969" spans="1:8">
      <c r="A1969" s="80">
        <v>37196</v>
      </c>
      <c r="B1969" s="79" t="s">
        <v>82</v>
      </c>
      <c r="C1969" s="79" t="s">
        <v>87</v>
      </c>
      <c r="D1969" s="85">
        <v>149904.16070000001</v>
      </c>
      <c r="E1969" s="85">
        <v>-29980.832139999999</v>
      </c>
      <c r="F1969" s="210">
        <f t="shared" si="90"/>
        <v>2</v>
      </c>
      <c r="G1969" s="79" t="str">
        <f t="shared" si="91"/>
        <v>D</v>
      </c>
      <c r="H1969" s="79" t="str">
        <f t="shared" si="92"/>
        <v>2CGPR-AECO/BASIS</v>
      </c>
    </row>
    <row r="1970" spans="1:8">
      <c r="A1970" s="80">
        <v>37196</v>
      </c>
      <c r="B1970" s="79" t="s">
        <v>82</v>
      </c>
      <c r="C1970" s="79" t="s">
        <v>88</v>
      </c>
      <c r="D1970" s="85">
        <v>149904.16070000001</v>
      </c>
      <c r="E1970" s="85">
        <v>-1499.0416070000001</v>
      </c>
      <c r="F1970" s="210">
        <f t="shared" si="90"/>
        <v>2</v>
      </c>
      <c r="G1970" s="79" t="str">
        <f t="shared" si="91"/>
        <v>D</v>
      </c>
      <c r="H1970" s="79" t="str">
        <f t="shared" si="92"/>
        <v>2IF-CIG/RKYMTN</v>
      </c>
    </row>
    <row r="1971" spans="1:8">
      <c r="A1971" s="80">
        <v>37196</v>
      </c>
      <c r="B1971" s="79" t="s">
        <v>82</v>
      </c>
      <c r="C1971" s="79" t="s">
        <v>89</v>
      </c>
      <c r="D1971" s="85">
        <v>749520.80350000004</v>
      </c>
      <c r="E1971" s="85">
        <v>-74952.080350000004</v>
      </c>
      <c r="F1971" s="210">
        <f t="shared" si="90"/>
        <v>2</v>
      </c>
      <c r="G1971" s="79" t="str">
        <f t="shared" si="91"/>
        <v>D</v>
      </c>
      <c r="H1971" s="79" t="str">
        <f t="shared" si="92"/>
        <v>2IF-ELPO/PERMIAN</v>
      </c>
    </row>
    <row r="1972" spans="1:8">
      <c r="A1972" s="80">
        <v>37196</v>
      </c>
      <c r="B1972" s="79" t="s">
        <v>82</v>
      </c>
      <c r="C1972" s="79" t="s">
        <v>72</v>
      </c>
      <c r="D1972" s="85">
        <v>1212224.9794999999</v>
      </c>
      <c r="E1972" s="85">
        <v>-121222.49795</v>
      </c>
      <c r="F1972" s="210">
        <f t="shared" si="90"/>
        <v>2</v>
      </c>
      <c r="G1972" s="79" t="str">
        <f t="shared" si="91"/>
        <v>D</v>
      </c>
      <c r="H1972" s="79" t="str">
        <f t="shared" si="92"/>
        <v>2IF-ELPO/SJ</v>
      </c>
    </row>
    <row r="1973" spans="1:8">
      <c r="A1973" s="80">
        <v>37196</v>
      </c>
      <c r="B1973" s="79" t="s">
        <v>82</v>
      </c>
      <c r="C1973" s="79" t="s">
        <v>92</v>
      </c>
      <c r="D1973" s="85">
        <v>0</v>
      </c>
      <c r="E1973" s="85">
        <v>0</v>
      </c>
      <c r="F1973" s="210">
        <f t="shared" si="90"/>
        <v>2</v>
      </c>
      <c r="G1973" s="79" t="str">
        <f t="shared" si="91"/>
        <v>D</v>
      </c>
      <c r="H1973" s="79" t="str">
        <f t="shared" si="92"/>
        <v>2IF-NTHWST/CANBR</v>
      </c>
    </row>
    <row r="1974" spans="1:8">
      <c r="A1974" s="80">
        <v>37196</v>
      </c>
      <c r="B1974" s="79" t="s">
        <v>82</v>
      </c>
      <c r="C1974" s="79" t="s">
        <v>67</v>
      </c>
      <c r="D1974" s="85">
        <v>599616.64280000003</v>
      </c>
      <c r="E1974" s="85">
        <v>-59961.664279999997</v>
      </c>
      <c r="F1974" s="210">
        <f t="shared" si="90"/>
        <v>2</v>
      </c>
      <c r="G1974" s="79" t="str">
        <f t="shared" si="91"/>
        <v>D</v>
      </c>
      <c r="H1974" s="79" t="str">
        <f t="shared" si="92"/>
        <v>2IF-NWPL_ROCKY_M</v>
      </c>
    </row>
    <row r="1975" spans="1:8">
      <c r="A1975" s="80">
        <v>37196</v>
      </c>
      <c r="B1975" s="79" t="s">
        <v>82</v>
      </c>
      <c r="C1975" s="79" t="s">
        <v>68</v>
      </c>
      <c r="D1975" s="85">
        <v>-299808.32140000002</v>
      </c>
      <c r="E1975" s="85">
        <v>2998.0832140000002</v>
      </c>
      <c r="F1975" s="210">
        <f t="shared" si="90"/>
        <v>2</v>
      </c>
      <c r="G1975" s="79" t="str">
        <f t="shared" si="91"/>
        <v>D</v>
      </c>
      <c r="H1975" s="79" t="str">
        <f t="shared" si="92"/>
        <v>2NGI-MALIN</v>
      </c>
    </row>
    <row r="1976" spans="1:8">
      <c r="A1976" s="80">
        <v>37196</v>
      </c>
      <c r="B1976" s="79" t="s">
        <v>82</v>
      </c>
      <c r="C1976" s="79" t="s">
        <v>74</v>
      </c>
      <c r="D1976" s="85">
        <v>0</v>
      </c>
      <c r="E1976" s="85">
        <v>0</v>
      </c>
      <c r="F1976" s="210">
        <f t="shared" si="90"/>
        <v>2</v>
      </c>
      <c r="G1976" s="79" t="str">
        <f t="shared" si="91"/>
        <v>D</v>
      </c>
      <c r="H1976" s="79" t="str">
        <f t="shared" si="92"/>
        <v>2NGI-PGE/CG</v>
      </c>
    </row>
    <row r="1977" spans="1:8">
      <c r="A1977" s="80">
        <v>37196</v>
      </c>
      <c r="B1977" s="79" t="s">
        <v>82</v>
      </c>
      <c r="C1977" s="79" t="s">
        <v>46</v>
      </c>
      <c r="D1977" s="85">
        <v>-149904.1606</v>
      </c>
      <c r="E1977" s="85">
        <v>14990.41606</v>
      </c>
      <c r="F1977" s="210">
        <f t="shared" si="90"/>
        <v>2</v>
      </c>
      <c r="G1977" s="79" t="str">
        <f t="shared" si="91"/>
        <v>D</v>
      </c>
      <c r="H1977" s="79" t="str">
        <f t="shared" si="92"/>
        <v>2NGI-SOCAL</v>
      </c>
    </row>
    <row r="1978" spans="1:8">
      <c r="A1978" s="80">
        <v>37226</v>
      </c>
      <c r="B1978" s="79" t="s">
        <v>82</v>
      </c>
      <c r="C1978" s="79" t="s">
        <v>87</v>
      </c>
      <c r="D1978" s="85">
        <v>154595.1372</v>
      </c>
      <c r="E1978" s="85">
        <v>-30919.027440000002</v>
      </c>
      <c r="F1978" s="210">
        <f t="shared" si="90"/>
        <v>3</v>
      </c>
      <c r="G1978" s="79" t="str">
        <f t="shared" si="91"/>
        <v>D</v>
      </c>
      <c r="H1978" s="79" t="str">
        <f t="shared" si="92"/>
        <v>3CGPR-AECO/BASIS</v>
      </c>
    </row>
    <row r="1979" spans="1:8">
      <c r="A1979" s="80">
        <v>37226</v>
      </c>
      <c r="B1979" s="79" t="s">
        <v>82</v>
      </c>
      <c r="C1979" s="79" t="s">
        <v>88</v>
      </c>
      <c r="D1979" s="85">
        <v>-154595.1372</v>
      </c>
      <c r="E1979" s="85">
        <v>1545.951372</v>
      </c>
      <c r="F1979" s="210">
        <f t="shared" si="90"/>
        <v>3</v>
      </c>
      <c r="G1979" s="79" t="str">
        <f t="shared" si="91"/>
        <v>D</v>
      </c>
      <c r="H1979" s="79" t="str">
        <f t="shared" si="92"/>
        <v>3IF-CIG/RKYMTN</v>
      </c>
    </row>
    <row r="1980" spans="1:8">
      <c r="A1980" s="80">
        <v>37226</v>
      </c>
      <c r="B1980" s="79" t="s">
        <v>82</v>
      </c>
      <c r="C1980" s="79" t="s">
        <v>89</v>
      </c>
      <c r="D1980" s="85">
        <v>1082165.96</v>
      </c>
      <c r="E1980" s="85">
        <v>-108216.59600000001</v>
      </c>
      <c r="F1980" s="210">
        <f t="shared" si="90"/>
        <v>3</v>
      </c>
      <c r="G1980" s="79" t="str">
        <f t="shared" si="91"/>
        <v>D</v>
      </c>
      <c r="H1980" s="79" t="str">
        <f t="shared" si="92"/>
        <v>3IF-ELPO/PERMIAN</v>
      </c>
    </row>
    <row r="1981" spans="1:8">
      <c r="A1981" s="80">
        <v>37226</v>
      </c>
      <c r="B1981" s="79" t="s">
        <v>82</v>
      </c>
      <c r="C1981" s="79" t="s">
        <v>72</v>
      </c>
      <c r="D1981" s="85">
        <v>770731.56319999998</v>
      </c>
      <c r="E1981" s="85">
        <v>-77073.156319999995</v>
      </c>
      <c r="F1981" s="210">
        <f t="shared" si="90"/>
        <v>3</v>
      </c>
      <c r="G1981" s="79" t="str">
        <f t="shared" si="91"/>
        <v>D</v>
      </c>
      <c r="H1981" s="79" t="str">
        <f t="shared" si="92"/>
        <v>3IF-ELPO/SJ</v>
      </c>
    </row>
    <row r="1982" spans="1:8">
      <c r="A1982" s="80">
        <v>37226</v>
      </c>
      <c r="B1982" s="79" t="s">
        <v>82</v>
      </c>
      <c r="C1982" s="79" t="s">
        <v>67</v>
      </c>
      <c r="D1982" s="85">
        <v>-927570.82310000004</v>
      </c>
      <c r="E1982" s="85">
        <v>92757.082309999998</v>
      </c>
      <c r="F1982" s="210">
        <f t="shared" si="90"/>
        <v>3</v>
      </c>
      <c r="G1982" s="79" t="str">
        <f t="shared" si="91"/>
        <v>D</v>
      </c>
      <c r="H1982" s="79" t="str">
        <f t="shared" si="92"/>
        <v>3IF-NWPL_ROCKY_M</v>
      </c>
    </row>
    <row r="1983" spans="1:8">
      <c r="A1983" s="80">
        <v>37226</v>
      </c>
      <c r="B1983" s="79" t="s">
        <v>82</v>
      </c>
      <c r="C1983" s="79" t="s">
        <v>68</v>
      </c>
      <c r="D1983" s="85">
        <v>-309190.27439999999</v>
      </c>
      <c r="E1983" s="85">
        <v>3091.902744</v>
      </c>
      <c r="F1983" s="210">
        <f t="shared" si="90"/>
        <v>3</v>
      </c>
      <c r="G1983" s="79" t="str">
        <f t="shared" si="91"/>
        <v>D</v>
      </c>
      <c r="H1983" s="79" t="str">
        <f t="shared" si="92"/>
        <v>3NGI-MALIN</v>
      </c>
    </row>
    <row r="1984" spans="1:8">
      <c r="A1984" s="80">
        <v>37226</v>
      </c>
      <c r="B1984" s="79" t="s">
        <v>82</v>
      </c>
      <c r="C1984" s="79" t="s">
        <v>74</v>
      </c>
      <c r="D1984" s="85">
        <v>0</v>
      </c>
      <c r="E1984" s="85">
        <v>0</v>
      </c>
      <c r="F1984" s="210">
        <f t="shared" si="90"/>
        <v>3</v>
      </c>
      <c r="G1984" s="79" t="str">
        <f t="shared" si="91"/>
        <v>D</v>
      </c>
      <c r="H1984" s="79" t="str">
        <f t="shared" si="92"/>
        <v>3NGI-PGE/CG</v>
      </c>
    </row>
    <row r="1985" spans="1:8">
      <c r="A1985" s="80">
        <v>37226</v>
      </c>
      <c r="B1985" s="79" t="s">
        <v>82</v>
      </c>
      <c r="C1985" s="79" t="s">
        <v>46</v>
      </c>
      <c r="D1985" s="85">
        <v>-309190.27439999999</v>
      </c>
      <c r="E1985" s="85">
        <v>30919.027440000002</v>
      </c>
      <c r="F1985" s="210">
        <f t="shared" si="90"/>
        <v>3</v>
      </c>
      <c r="G1985" s="79" t="str">
        <f t="shared" si="91"/>
        <v>D</v>
      </c>
      <c r="H1985" s="79" t="str">
        <f t="shared" si="92"/>
        <v>3NGI-SOCAL</v>
      </c>
    </row>
    <row r="1986" spans="1:8">
      <c r="A1986" s="80">
        <v>37257</v>
      </c>
      <c r="B1986" s="79" t="s">
        <v>82</v>
      </c>
      <c r="C1986" s="79" t="s">
        <v>87</v>
      </c>
      <c r="D1986" s="85">
        <v>154290.72349999999</v>
      </c>
      <c r="E1986" s="85">
        <v>-30858.144700000001</v>
      </c>
      <c r="F1986" s="210">
        <f t="shared" si="90"/>
        <v>3</v>
      </c>
      <c r="G1986" s="79" t="str">
        <f t="shared" si="91"/>
        <v>D</v>
      </c>
      <c r="H1986" s="79" t="str">
        <f t="shared" si="92"/>
        <v>3CGPR-AECO/BASIS</v>
      </c>
    </row>
    <row r="1987" spans="1:8">
      <c r="A1987" s="80">
        <v>37257</v>
      </c>
      <c r="B1987" s="79" t="s">
        <v>82</v>
      </c>
      <c r="C1987" s="79" t="s">
        <v>88</v>
      </c>
      <c r="D1987" s="85">
        <v>-154290.72349999999</v>
      </c>
      <c r="E1987" s="85">
        <v>1542.9072349999999</v>
      </c>
      <c r="F1987" s="210">
        <f t="shared" ref="F1987:F2050" si="93">IF(REF_DT&lt;=LastDay,INDEX(IntraMonth_Buckets,MATCH($A1987,IntraSumMonths,0),1),INDEX(BucketTable,MATCH($A1987,SumMonths,0),1))</f>
        <v>3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3IF-CIG/RKYMTN</v>
      </c>
    </row>
    <row r="1988" spans="1:8">
      <c r="A1988" s="80">
        <v>37257</v>
      </c>
      <c r="B1988" s="79" t="s">
        <v>82</v>
      </c>
      <c r="C1988" s="79" t="s">
        <v>89</v>
      </c>
      <c r="D1988" s="85">
        <v>925744.34100000001</v>
      </c>
      <c r="E1988" s="85">
        <v>-92574.434099999999</v>
      </c>
      <c r="F1988" s="210">
        <f t="shared" si="93"/>
        <v>3</v>
      </c>
      <c r="G1988" s="79" t="str">
        <f t="shared" si="94"/>
        <v>D</v>
      </c>
      <c r="H1988" s="79" t="str">
        <f t="shared" si="95"/>
        <v>3IF-ELPO/PERMIAN</v>
      </c>
    </row>
    <row r="1989" spans="1:8">
      <c r="A1989" s="80">
        <v>37257</v>
      </c>
      <c r="B1989" s="79" t="s">
        <v>82</v>
      </c>
      <c r="C1989" s="79" t="s">
        <v>72</v>
      </c>
      <c r="D1989" s="85">
        <v>459637.04220000003</v>
      </c>
      <c r="E1989" s="85">
        <v>-45963.70422</v>
      </c>
      <c r="F1989" s="210">
        <f t="shared" si="93"/>
        <v>3</v>
      </c>
      <c r="G1989" s="79" t="str">
        <f t="shared" si="94"/>
        <v>D</v>
      </c>
      <c r="H1989" s="79" t="str">
        <f t="shared" si="95"/>
        <v>3IF-ELPO/SJ</v>
      </c>
    </row>
    <row r="1990" spans="1:8">
      <c r="A1990" s="80">
        <v>37257</v>
      </c>
      <c r="B1990" s="79" t="s">
        <v>82</v>
      </c>
      <c r="C1990" s="79" t="s">
        <v>67</v>
      </c>
      <c r="D1990" s="85">
        <v>-1388616.5112999999</v>
      </c>
      <c r="E1990" s="85">
        <v>138861.65113000001</v>
      </c>
      <c r="F1990" s="210">
        <f t="shared" si="93"/>
        <v>3</v>
      </c>
      <c r="G1990" s="79" t="str">
        <f t="shared" si="94"/>
        <v>D</v>
      </c>
      <c r="H1990" s="79" t="str">
        <f t="shared" si="95"/>
        <v>3IF-NWPL_ROCKY_M</v>
      </c>
    </row>
    <row r="1991" spans="1:8">
      <c r="A1991" s="80">
        <v>37257</v>
      </c>
      <c r="B1991" s="79" t="s">
        <v>82</v>
      </c>
      <c r="C1991" s="79" t="s">
        <v>68</v>
      </c>
      <c r="D1991" s="85">
        <v>-308581.44699999999</v>
      </c>
      <c r="E1991" s="85">
        <v>3085.8144699999998</v>
      </c>
      <c r="F1991" s="210">
        <f t="shared" si="93"/>
        <v>3</v>
      </c>
      <c r="G1991" s="79" t="str">
        <f t="shared" si="94"/>
        <v>D</v>
      </c>
      <c r="H1991" s="79" t="str">
        <f t="shared" si="95"/>
        <v>3NGI-MALIN</v>
      </c>
    </row>
    <row r="1992" spans="1:8">
      <c r="A1992" s="80">
        <v>37257</v>
      </c>
      <c r="B1992" s="79" t="s">
        <v>82</v>
      </c>
      <c r="C1992" s="79" t="s">
        <v>74</v>
      </c>
      <c r="D1992" s="85">
        <v>0</v>
      </c>
      <c r="E1992" s="85">
        <v>0</v>
      </c>
      <c r="F1992" s="210">
        <f t="shared" si="93"/>
        <v>3</v>
      </c>
      <c r="G1992" s="79" t="str">
        <f t="shared" si="94"/>
        <v>D</v>
      </c>
      <c r="H1992" s="79" t="str">
        <f t="shared" si="95"/>
        <v>3NGI-PGE/CG</v>
      </c>
    </row>
    <row r="1993" spans="1:8">
      <c r="A1993" s="80">
        <v>37257</v>
      </c>
      <c r="B1993" s="79" t="s">
        <v>82</v>
      </c>
      <c r="C1993" s="79" t="s">
        <v>46</v>
      </c>
      <c r="D1993" s="85">
        <v>-308581.44689999998</v>
      </c>
      <c r="E1993" s="85">
        <v>30858.144690000001</v>
      </c>
      <c r="F1993" s="210">
        <f t="shared" si="93"/>
        <v>3</v>
      </c>
      <c r="G1993" s="79" t="str">
        <f t="shared" si="94"/>
        <v>D</v>
      </c>
      <c r="H1993" s="79" t="str">
        <f t="shared" si="95"/>
        <v>3NGI-SOCAL</v>
      </c>
    </row>
    <row r="1994" spans="1:8">
      <c r="A1994" s="80">
        <v>37288</v>
      </c>
      <c r="B1994" s="79" t="s">
        <v>82</v>
      </c>
      <c r="C1994" s="79" t="s">
        <v>87</v>
      </c>
      <c r="D1994" s="85">
        <v>139084.10019999999</v>
      </c>
      <c r="E1994" s="85">
        <v>-27816.820039999999</v>
      </c>
      <c r="F1994" s="210">
        <f t="shared" si="93"/>
        <v>3</v>
      </c>
      <c r="G1994" s="79" t="str">
        <f t="shared" si="94"/>
        <v>D</v>
      </c>
      <c r="H1994" s="79" t="str">
        <f t="shared" si="95"/>
        <v>3CGPR-AECO/BASIS</v>
      </c>
    </row>
    <row r="1995" spans="1:8">
      <c r="A1995" s="80">
        <v>37288</v>
      </c>
      <c r="B1995" s="79" t="s">
        <v>82</v>
      </c>
      <c r="C1995" s="79" t="s">
        <v>88</v>
      </c>
      <c r="D1995" s="85">
        <v>-139084.10019999999</v>
      </c>
      <c r="E1995" s="85">
        <v>1390.8410019999999</v>
      </c>
      <c r="F1995" s="210">
        <f t="shared" si="93"/>
        <v>3</v>
      </c>
      <c r="G1995" s="79" t="str">
        <f t="shared" si="94"/>
        <v>D</v>
      </c>
      <c r="H1995" s="79" t="str">
        <f t="shared" si="95"/>
        <v>3IF-CIG/RKYMTN</v>
      </c>
    </row>
    <row r="1996" spans="1:8">
      <c r="A1996" s="80">
        <v>37288</v>
      </c>
      <c r="B1996" s="79" t="s">
        <v>82</v>
      </c>
      <c r="C1996" s="79" t="s">
        <v>89</v>
      </c>
      <c r="D1996" s="85">
        <v>556336.40079999994</v>
      </c>
      <c r="E1996" s="85">
        <v>-55633.640079999997</v>
      </c>
      <c r="F1996" s="210">
        <f t="shared" si="93"/>
        <v>3</v>
      </c>
      <c r="G1996" s="79" t="str">
        <f t="shared" si="94"/>
        <v>D</v>
      </c>
      <c r="H1996" s="79" t="str">
        <f t="shared" si="95"/>
        <v>3IF-ELPO/PERMIAN</v>
      </c>
    </row>
    <row r="1997" spans="1:8">
      <c r="A1997" s="80">
        <v>37288</v>
      </c>
      <c r="B1997" s="79" t="s">
        <v>82</v>
      </c>
      <c r="C1997" s="79" t="s">
        <v>72</v>
      </c>
      <c r="D1997" s="85">
        <v>425696.69209999999</v>
      </c>
      <c r="E1997" s="85">
        <v>-42569.66921</v>
      </c>
      <c r="F1997" s="210">
        <f t="shared" si="93"/>
        <v>3</v>
      </c>
      <c r="G1997" s="79" t="str">
        <f t="shared" si="94"/>
        <v>D</v>
      </c>
      <c r="H1997" s="79" t="str">
        <f t="shared" si="95"/>
        <v>3IF-ELPO/SJ</v>
      </c>
    </row>
    <row r="1998" spans="1:8">
      <c r="A1998" s="80">
        <v>37288</v>
      </c>
      <c r="B1998" s="79" t="s">
        <v>82</v>
      </c>
      <c r="C1998" s="79" t="s">
        <v>67</v>
      </c>
      <c r="D1998" s="85">
        <v>-1251756.9017</v>
      </c>
      <c r="E1998" s="85">
        <v>125175.69017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3IF-NWPL_ROCKY_M</v>
      </c>
    </row>
    <row r="1999" spans="1:8">
      <c r="A1999" s="80">
        <v>37288</v>
      </c>
      <c r="B1999" s="79" t="s">
        <v>82</v>
      </c>
      <c r="C1999" s="79" t="s">
        <v>68</v>
      </c>
      <c r="D1999" s="85">
        <v>-278168.20039999997</v>
      </c>
      <c r="E1999" s="85">
        <v>2781.6820039999998</v>
      </c>
      <c r="F1999" s="210">
        <f t="shared" si="93"/>
        <v>3</v>
      </c>
      <c r="G1999" s="79" t="str">
        <f t="shared" si="94"/>
        <v>D</v>
      </c>
      <c r="H1999" s="79" t="str">
        <f t="shared" si="95"/>
        <v>3NGI-MALIN</v>
      </c>
    </row>
    <row r="2000" spans="1:8">
      <c r="A2000" s="80">
        <v>37288</v>
      </c>
      <c r="B2000" s="79" t="s">
        <v>82</v>
      </c>
      <c r="C2000" s="79" t="s">
        <v>74</v>
      </c>
      <c r="D2000" s="85">
        <v>0</v>
      </c>
      <c r="E2000" s="85">
        <v>0</v>
      </c>
      <c r="F2000" s="210">
        <f t="shared" si="93"/>
        <v>3</v>
      </c>
      <c r="G2000" s="79" t="str">
        <f t="shared" si="94"/>
        <v>D</v>
      </c>
      <c r="H2000" s="79" t="str">
        <f t="shared" si="95"/>
        <v>3NGI-PGE/CG</v>
      </c>
    </row>
    <row r="2001" spans="1:8">
      <c r="A2001" s="80">
        <v>37288</v>
      </c>
      <c r="B2001" s="79" t="s">
        <v>82</v>
      </c>
      <c r="C2001" s="79" t="s">
        <v>46</v>
      </c>
      <c r="D2001" s="85">
        <v>-278168.20039999997</v>
      </c>
      <c r="E2001" s="85">
        <v>27816.820039999999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3NGI-SOCAL</v>
      </c>
    </row>
    <row r="2002" spans="1:8">
      <c r="A2002" s="80">
        <v>37316</v>
      </c>
      <c r="B2002" s="79" t="s">
        <v>82</v>
      </c>
      <c r="C2002" s="79" t="s">
        <v>87</v>
      </c>
      <c r="D2002" s="85">
        <v>153723.3481</v>
      </c>
      <c r="E2002" s="85">
        <v>-30744.669620000001</v>
      </c>
      <c r="F2002" s="210">
        <f t="shared" si="93"/>
        <v>3</v>
      </c>
      <c r="G2002" s="79" t="str">
        <f t="shared" si="94"/>
        <v>D</v>
      </c>
      <c r="H2002" s="79" t="str">
        <f t="shared" si="95"/>
        <v>3CGPR-AECO/BASIS</v>
      </c>
    </row>
    <row r="2003" spans="1:8">
      <c r="A2003" s="80">
        <v>37316</v>
      </c>
      <c r="B2003" s="79" t="s">
        <v>82</v>
      </c>
      <c r="C2003" s="79" t="s">
        <v>88</v>
      </c>
      <c r="D2003" s="85">
        <v>-153723.3481</v>
      </c>
      <c r="E2003" s="85">
        <v>1537.233481</v>
      </c>
      <c r="F2003" s="210">
        <f t="shared" si="93"/>
        <v>3</v>
      </c>
      <c r="G2003" s="79" t="str">
        <f t="shared" si="94"/>
        <v>D</v>
      </c>
      <c r="H2003" s="79" t="str">
        <f t="shared" si="95"/>
        <v>3IF-CIG/RKYMTN</v>
      </c>
    </row>
    <row r="2004" spans="1:8">
      <c r="A2004" s="80">
        <v>37316</v>
      </c>
      <c r="B2004" s="79" t="s">
        <v>82</v>
      </c>
      <c r="C2004" s="79" t="s">
        <v>89</v>
      </c>
      <c r="D2004" s="85">
        <v>614893.39240000001</v>
      </c>
      <c r="E2004" s="85">
        <v>-61489.339240000001</v>
      </c>
      <c r="F2004" s="210">
        <f t="shared" si="93"/>
        <v>3</v>
      </c>
      <c r="G2004" s="79" t="str">
        <f t="shared" si="94"/>
        <v>D</v>
      </c>
      <c r="H2004" s="79" t="str">
        <f t="shared" si="95"/>
        <v>3IF-ELPO/PERMIAN</v>
      </c>
    </row>
    <row r="2005" spans="1:8">
      <c r="A2005" s="80">
        <v>37316</v>
      </c>
      <c r="B2005" s="79" t="s">
        <v>82</v>
      </c>
      <c r="C2005" s="79" t="s">
        <v>72</v>
      </c>
      <c r="D2005" s="85">
        <v>615141.33310000005</v>
      </c>
      <c r="E2005" s="85">
        <v>-61514.133309999997</v>
      </c>
      <c r="F2005" s="210">
        <f t="shared" si="93"/>
        <v>3</v>
      </c>
      <c r="G2005" s="79" t="str">
        <f t="shared" si="94"/>
        <v>D</v>
      </c>
      <c r="H2005" s="79" t="str">
        <f t="shared" si="95"/>
        <v>3IF-ELPO/SJ</v>
      </c>
    </row>
    <row r="2006" spans="1:8">
      <c r="A2006" s="80">
        <v>37316</v>
      </c>
      <c r="B2006" s="79" t="s">
        <v>82</v>
      </c>
      <c r="C2006" s="79" t="s">
        <v>67</v>
      </c>
      <c r="D2006" s="85">
        <v>-1383510.1327</v>
      </c>
      <c r="E2006" s="85">
        <v>138351.01327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3IF-NWPL_ROCKY_M</v>
      </c>
    </row>
    <row r="2007" spans="1:8">
      <c r="A2007" s="80">
        <v>37316</v>
      </c>
      <c r="B2007" s="79" t="s">
        <v>82</v>
      </c>
      <c r="C2007" s="79" t="s">
        <v>68</v>
      </c>
      <c r="D2007" s="85">
        <v>-307446.69620000001</v>
      </c>
      <c r="E2007" s="85">
        <v>3074.466962</v>
      </c>
      <c r="F2007" s="210">
        <f t="shared" si="93"/>
        <v>3</v>
      </c>
      <c r="G2007" s="79" t="str">
        <f t="shared" si="94"/>
        <v>D</v>
      </c>
      <c r="H2007" s="79" t="str">
        <f t="shared" si="95"/>
        <v>3NGI-MALIN</v>
      </c>
    </row>
    <row r="2008" spans="1:8">
      <c r="A2008" s="80">
        <v>37316</v>
      </c>
      <c r="B2008" s="79" t="s">
        <v>82</v>
      </c>
      <c r="C2008" s="79" t="s">
        <v>74</v>
      </c>
      <c r="D2008" s="85">
        <v>0</v>
      </c>
      <c r="E2008" s="85">
        <v>0</v>
      </c>
      <c r="F2008" s="210">
        <f t="shared" si="93"/>
        <v>3</v>
      </c>
      <c r="G2008" s="79" t="str">
        <f t="shared" si="94"/>
        <v>D</v>
      </c>
      <c r="H2008" s="79" t="str">
        <f t="shared" si="95"/>
        <v>3NGI-PGE/CG</v>
      </c>
    </row>
    <row r="2009" spans="1:8">
      <c r="A2009" s="80">
        <v>37316</v>
      </c>
      <c r="B2009" s="79" t="s">
        <v>82</v>
      </c>
      <c r="C2009" s="79" t="s">
        <v>46</v>
      </c>
      <c r="D2009" s="85">
        <v>-307446.6961</v>
      </c>
      <c r="E2009" s="85">
        <v>30744.669610000001</v>
      </c>
      <c r="F2009" s="210">
        <f t="shared" si="93"/>
        <v>3</v>
      </c>
      <c r="G2009" s="79" t="str">
        <f t="shared" si="94"/>
        <v>D</v>
      </c>
      <c r="H2009" s="79" t="str">
        <f t="shared" si="95"/>
        <v>3NGI-SOCAL</v>
      </c>
    </row>
    <row r="2010" spans="1:8">
      <c r="A2010" s="80">
        <v>37347</v>
      </c>
      <c r="B2010" s="79" t="s">
        <v>82</v>
      </c>
      <c r="C2010" s="79" t="s">
        <v>87</v>
      </c>
      <c r="D2010" s="85">
        <v>148480.7346</v>
      </c>
      <c r="E2010" s="85">
        <v>0</v>
      </c>
      <c r="F2010" s="210">
        <f t="shared" si="93"/>
        <v>4</v>
      </c>
      <c r="G2010" s="79" t="str">
        <f t="shared" si="94"/>
        <v>D</v>
      </c>
      <c r="H2010" s="79" t="str">
        <f t="shared" si="95"/>
        <v>4CGPR-AECO/BASIS</v>
      </c>
    </row>
    <row r="2011" spans="1:8">
      <c r="A2011" s="80">
        <v>37347</v>
      </c>
      <c r="B2011" s="79" t="s">
        <v>82</v>
      </c>
      <c r="C2011" s="79" t="s">
        <v>72</v>
      </c>
      <c r="D2011" s="85">
        <v>1529351.5676</v>
      </c>
      <c r="E2011" s="85">
        <v>-152935.15676000001</v>
      </c>
      <c r="F2011" s="210">
        <f t="shared" si="93"/>
        <v>4</v>
      </c>
      <c r="G2011" s="79" t="str">
        <f t="shared" si="94"/>
        <v>D</v>
      </c>
      <c r="H2011" s="79" t="str">
        <f t="shared" si="95"/>
        <v>4IF-ELPO/SJ</v>
      </c>
    </row>
    <row r="2012" spans="1:8">
      <c r="A2012" s="80">
        <v>37347</v>
      </c>
      <c r="B2012" s="79" t="s">
        <v>82</v>
      </c>
      <c r="C2012" s="79" t="s">
        <v>67</v>
      </c>
      <c r="D2012" s="85">
        <v>-1410566.9798000001</v>
      </c>
      <c r="E2012" s="85">
        <v>141056.69798</v>
      </c>
      <c r="F2012" s="210">
        <f t="shared" si="93"/>
        <v>4</v>
      </c>
      <c r="G2012" s="79" t="str">
        <f t="shared" si="94"/>
        <v>D</v>
      </c>
      <c r="H2012" s="79" t="str">
        <f t="shared" si="95"/>
        <v>4IF-NWPL_ROCKY_M</v>
      </c>
    </row>
    <row r="2013" spans="1:8">
      <c r="A2013" s="80">
        <v>37347</v>
      </c>
      <c r="B2013" s="79" t="s">
        <v>82</v>
      </c>
      <c r="C2013" s="79" t="s">
        <v>46</v>
      </c>
      <c r="D2013" s="85">
        <v>0</v>
      </c>
      <c r="E2013" s="85">
        <v>0</v>
      </c>
      <c r="F2013" s="210">
        <f t="shared" si="93"/>
        <v>4</v>
      </c>
      <c r="G2013" s="79" t="str">
        <f t="shared" si="94"/>
        <v>D</v>
      </c>
      <c r="H2013" s="79" t="str">
        <f t="shared" si="95"/>
        <v>4NGI-SOCAL</v>
      </c>
    </row>
    <row r="2014" spans="1:8">
      <c r="A2014" s="80">
        <v>37377</v>
      </c>
      <c r="B2014" s="79" t="s">
        <v>82</v>
      </c>
      <c r="C2014" s="79" t="s">
        <v>87</v>
      </c>
      <c r="D2014" s="85">
        <v>153132.84220000001</v>
      </c>
      <c r="E2014" s="85">
        <v>0</v>
      </c>
      <c r="F2014" s="210">
        <f t="shared" si="93"/>
        <v>4</v>
      </c>
      <c r="G2014" s="79" t="str">
        <f t="shared" si="94"/>
        <v>D</v>
      </c>
      <c r="H2014" s="79" t="str">
        <f t="shared" si="95"/>
        <v>4CGPR-AECO/BASIS</v>
      </c>
    </row>
    <row r="2015" spans="1:8">
      <c r="A2015" s="80">
        <v>37377</v>
      </c>
      <c r="B2015" s="79" t="s">
        <v>82</v>
      </c>
      <c r="C2015" s="79" t="s">
        <v>72</v>
      </c>
      <c r="D2015" s="85">
        <v>1880570.0976</v>
      </c>
      <c r="E2015" s="85">
        <v>-188057.00975999999</v>
      </c>
      <c r="F2015" s="210">
        <f t="shared" si="93"/>
        <v>4</v>
      </c>
      <c r="G2015" s="79" t="str">
        <f t="shared" si="94"/>
        <v>D</v>
      </c>
      <c r="H2015" s="79" t="str">
        <f t="shared" si="95"/>
        <v>4IF-ELPO/SJ</v>
      </c>
    </row>
    <row r="2016" spans="1:8">
      <c r="A2016" s="80">
        <v>37377</v>
      </c>
      <c r="B2016" s="79" t="s">
        <v>82</v>
      </c>
      <c r="C2016" s="79" t="s">
        <v>67</v>
      </c>
      <c r="D2016" s="85">
        <v>-1454762.0009000001</v>
      </c>
      <c r="E2016" s="85">
        <v>145476.20009</v>
      </c>
      <c r="F2016" s="210">
        <f t="shared" si="93"/>
        <v>4</v>
      </c>
      <c r="G2016" s="79" t="str">
        <f t="shared" si="94"/>
        <v>D</v>
      </c>
      <c r="H2016" s="79" t="str">
        <f t="shared" si="95"/>
        <v>4IF-NWPL_ROCKY_M</v>
      </c>
    </row>
    <row r="2017" spans="1:8">
      <c r="A2017" s="80">
        <v>37377</v>
      </c>
      <c r="B2017" s="79" t="s">
        <v>82</v>
      </c>
      <c r="C2017" s="79" t="s">
        <v>46</v>
      </c>
      <c r="D2017" s="85">
        <v>0</v>
      </c>
      <c r="E2017" s="85">
        <v>0</v>
      </c>
      <c r="F2017" s="210">
        <f t="shared" si="93"/>
        <v>4</v>
      </c>
      <c r="G2017" s="79" t="str">
        <f t="shared" si="94"/>
        <v>D</v>
      </c>
      <c r="H2017" s="79" t="str">
        <f t="shared" si="95"/>
        <v>4NGI-SOCAL</v>
      </c>
    </row>
    <row r="2018" spans="1:8">
      <c r="A2018" s="80">
        <v>37408</v>
      </c>
      <c r="B2018" s="79" t="s">
        <v>82</v>
      </c>
      <c r="C2018" s="79" t="s">
        <v>87</v>
      </c>
      <c r="D2018" s="85">
        <v>147894.91279999999</v>
      </c>
      <c r="E2018" s="85">
        <v>0</v>
      </c>
      <c r="F2018" s="210">
        <f t="shared" si="93"/>
        <v>4</v>
      </c>
      <c r="G2018" s="79" t="str">
        <f t="shared" si="94"/>
        <v>D</v>
      </c>
      <c r="H2018" s="79" t="str">
        <f t="shared" si="95"/>
        <v>4CGPR-AECO/BASIS</v>
      </c>
    </row>
    <row r="2019" spans="1:8">
      <c r="A2019" s="80">
        <v>37408</v>
      </c>
      <c r="B2019" s="79" t="s">
        <v>82</v>
      </c>
      <c r="C2019" s="79" t="s">
        <v>72</v>
      </c>
      <c r="D2019" s="85">
        <v>1819107.4275</v>
      </c>
      <c r="E2019" s="85">
        <v>-181910.74275</v>
      </c>
      <c r="F2019" s="210">
        <f t="shared" si="93"/>
        <v>4</v>
      </c>
      <c r="G2019" s="79" t="str">
        <f t="shared" si="94"/>
        <v>D</v>
      </c>
      <c r="H2019" s="79" t="str">
        <f t="shared" si="95"/>
        <v>4IF-ELPO/SJ</v>
      </c>
    </row>
    <row r="2020" spans="1:8">
      <c r="A2020" s="80">
        <v>37408</v>
      </c>
      <c r="B2020" s="79" t="s">
        <v>82</v>
      </c>
      <c r="C2020" s="79" t="s">
        <v>67</v>
      </c>
      <c r="D2020" s="85">
        <v>-1405001.6716</v>
      </c>
      <c r="E2020" s="85">
        <v>140500.16716000001</v>
      </c>
      <c r="F2020" s="210">
        <f t="shared" si="93"/>
        <v>4</v>
      </c>
      <c r="G2020" s="79" t="str">
        <f t="shared" si="94"/>
        <v>D</v>
      </c>
      <c r="H2020" s="79" t="str">
        <f t="shared" si="95"/>
        <v>4IF-NWPL_ROCKY_M</v>
      </c>
    </row>
    <row r="2021" spans="1:8">
      <c r="A2021" s="80">
        <v>37408</v>
      </c>
      <c r="B2021" s="79" t="s">
        <v>82</v>
      </c>
      <c r="C2021" s="79" t="s">
        <v>46</v>
      </c>
      <c r="D2021" s="85">
        <v>0</v>
      </c>
      <c r="E2021" s="85">
        <v>0</v>
      </c>
      <c r="F2021" s="210">
        <f t="shared" si="93"/>
        <v>4</v>
      </c>
      <c r="G2021" s="79" t="str">
        <f t="shared" si="94"/>
        <v>D</v>
      </c>
      <c r="H2021" s="79" t="str">
        <f t="shared" si="95"/>
        <v>4NGI-SOCAL</v>
      </c>
    </row>
    <row r="2022" spans="1:8">
      <c r="A2022" s="80">
        <v>37438</v>
      </c>
      <c r="B2022" s="79" t="s">
        <v>82</v>
      </c>
      <c r="C2022" s="79" t="s">
        <v>87</v>
      </c>
      <c r="D2022" s="85">
        <v>152514.6648</v>
      </c>
      <c r="E2022" s="85">
        <v>0</v>
      </c>
      <c r="F2022" s="210">
        <f t="shared" si="93"/>
        <v>4</v>
      </c>
      <c r="G2022" s="79" t="str">
        <f t="shared" si="94"/>
        <v>D</v>
      </c>
      <c r="H2022" s="79" t="str">
        <f t="shared" si="95"/>
        <v>4CGPR-AECO/BASIS</v>
      </c>
    </row>
    <row r="2023" spans="1:8">
      <c r="A2023" s="80">
        <v>37438</v>
      </c>
      <c r="B2023" s="79" t="s">
        <v>82</v>
      </c>
      <c r="C2023" s="79" t="s">
        <v>72</v>
      </c>
      <c r="D2023" s="85">
        <v>2330522.4769000001</v>
      </c>
      <c r="E2023" s="85">
        <v>-233052.24768999999</v>
      </c>
      <c r="F2023" s="210">
        <f t="shared" si="93"/>
        <v>4</v>
      </c>
      <c r="G2023" s="79" t="str">
        <f t="shared" si="94"/>
        <v>D</v>
      </c>
      <c r="H2023" s="79" t="str">
        <f t="shared" si="95"/>
        <v>4IF-ELPO/SJ</v>
      </c>
    </row>
    <row r="2024" spans="1:8">
      <c r="A2024" s="80">
        <v>37438</v>
      </c>
      <c r="B2024" s="79" t="s">
        <v>82</v>
      </c>
      <c r="C2024" s="79" t="s">
        <v>67</v>
      </c>
      <c r="D2024" s="85">
        <v>-1448889.3169</v>
      </c>
      <c r="E2024" s="85">
        <v>144888.93169</v>
      </c>
      <c r="F2024" s="210">
        <f t="shared" si="93"/>
        <v>4</v>
      </c>
      <c r="G2024" s="79" t="str">
        <f t="shared" si="94"/>
        <v>D</v>
      </c>
      <c r="H2024" s="79" t="str">
        <f t="shared" si="95"/>
        <v>4IF-NWPL_ROCKY_M</v>
      </c>
    </row>
    <row r="2025" spans="1:8">
      <c r="A2025" s="80">
        <v>37438</v>
      </c>
      <c r="B2025" s="79" t="s">
        <v>82</v>
      </c>
      <c r="C2025" s="79" t="s">
        <v>46</v>
      </c>
      <c r="D2025" s="85">
        <v>0</v>
      </c>
      <c r="E2025" s="85">
        <v>0</v>
      </c>
      <c r="F2025" s="210">
        <f t="shared" si="93"/>
        <v>4</v>
      </c>
      <c r="G2025" s="79" t="str">
        <f t="shared" si="94"/>
        <v>D</v>
      </c>
      <c r="H2025" s="79" t="str">
        <f t="shared" si="95"/>
        <v>4NGI-SOCAL</v>
      </c>
    </row>
    <row r="2026" spans="1:8">
      <c r="A2026" s="80">
        <v>37469</v>
      </c>
      <c r="B2026" s="79" t="s">
        <v>82</v>
      </c>
      <c r="C2026" s="79" t="s">
        <v>87</v>
      </c>
      <c r="D2026" s="85">
        <v>152170.64139999999</v>
      </c>
      <c r="E2026" s="85">
        <v>0</v>
      </c>
      <c r="F2026" s="210">
        <f t="shared" si="93"/>
        <v>4</v>
      </c>
      <c r="G2026" s="79" t="str">
        <f t="shared" si="94"/>
        <v>D</v>
      </c>
      <c r="H2026" s="79" t="str">
        <f t="shared" si="95"/>
        <v>4CGPR-AECO/BASIS</v>
      </c>
    </row>
    <row r="2027" spans="1:8">
      <c r="A2027" s="80">
        <v>37469</v>
      </c>
      <c r="B2027" s="79" t="s">
        <v>82</v>
      </c>
      <c r="C2027" s="79" t="s">
        <v>72</v>
      </c>
      <c r="D2027" s="85">
        <v>2325265.5767999999</v>
      </c>
      <c r="E2027" s="85">
        <v>0</v>
      </c>
      <c r="F2027" s="210">
        <f t="shared" si="93"/>
        <v>4</v>
      </c>
      <c r="G2027" s="79" t="str">
        <f t="shared" si="94"/>
        <v>D</v>
      </c>
      <c r="H2027" s="79" t="str">
        <f t="shared" si="95"/>
        <v>4IF-ELPO/SJ</v>
      </c>
    </row>
    <row r="2028" spans="1:8">
      <c r="A2028" s="80">
        <v>37469</v>
      </c>
      <c r="B2028" s="79" t="s">
        <v>82</v>
      </c>
      <c r="C2028" s="79" t="s">
        <v>67</v>
      </c>
      <c r="D2028" s="85">
        <v>-1445621.0943</v>
      </c>
      <c r="E2028" s="85">
        <v>144562.10943000001</v>
      </c>
      <c r="F2028" s="210">
        <f t="shared" si="93"/>
        <v>4</v>
      </c>
      <c r="G2028" s="79" t="str">
        <f t="shared" si="94"/>
        <v>D</v>
      </c>
      <c r="H2028" s="79" t="str">
        <f t="shared" si="95"/>
        <v>4IF-NWPL_ROCKY_M</v>
      </c>
    </row>
    <row r="2029" spans="1:8">
      <c r="A2029" s="80">
        <v>37469</v>
      </c>
      <c r="B2029" s="79" t="s">
        <v>82</v>
      </c>
      <c r="C2029" s="79" t="s">
        <v>46</v>
      </c>
      <c r="D2029" s="85">
        <v>0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4NGI-SOCAL</v>
      </c>
    </row>
    <row r="2030" spans="1:8">
      <c r="A2030" s="80">
        <v>37500</v>
      </c>
      <c r="B2030" s="79" t="s">
        <v>82</v>
      </c>
      <c r="C2030" s="79" t="s">
        <v>87</v>
      </c>
      <c r="D2030" s="85">
        <v>146921.28580000001</v>
      </c>
      <c r="E2030" s="85">
        <v>0</v>
      </c>
      <c r="F2030" s="210">
        <f t="shared" si="93"/>
        <v>4</v>
      </c>
      <c r="G2030" s="79" t="str">
        <f t="shared" si="94"/>
        <v>D</v>
      </c>
      <c r="H2030" s="79" t="str">
        <f t="shared" si="95"/>
        <v>4CGPR-AECO/BASIS</v>
      </c>
    </row>
    <row r="2031" spans="1:8">
      <c r="A2031" s="80">
        <v>37500</v>
      </c>
      <c r="B2031" s="79" t="s">
        <v>82</v>
      </c>
      <c r="C2031" s="79" t="s">
        <v>72</v>
      </c>
      <c r="D2031" s="85">
        <v>2247895.6710999999</v>
      </c>
      <c r="E2031" s="85">
        <v>-224789.56711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4IF-ELPO/SJ</v>
      </c>
    </row>
    <row r="2032" spans="1:8">
      <c r="A2032" s="80">
        <v>37500</v>
      </c>
      <c r="B2032" s="79" t="s">
        <v>82</v>
      </c>
      <c r="C2032" s="79" t="s">
        <v>67</v>
      </c>
      <c r="D2032" s="85">
        <v>-1395752.2141</v>
      </c>
      <c r="E2032" s="85">
        <v>139575.22141</v>
      </c>
      <c r="F2032" s="210">
        <f t="shared" si="93"/>
        <v>4</v>
      </c>
      <c r="G2032" s="79" t="str">
        <f t="shared" si="94"/>
        <v>D</v>
      </c>
      <c r="H2032" s="79" t="str">
        <f t="shared" si="95"/>
        <v>4IF-NWPL_ROCKY_M</v>
      </c>
    </row>
    <row r="2033" spans="1:8">
      <c r="A2033" s="80">
        <v>37500</v>
      </c>
      <c r="B2033" s="79" t="s">
        <v>82</v>
      </c>
      <c r="C2033" s="79" t="s">
        <v>46</v>
      </c>
      <c r="D2033" s="85">
        <v>0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4NGI-SOCAL</v>
      </c>
    </row>
    <row r="2034" spans="1:8">
      <c r="A2034" s="80">
        <v>37530</v>
      </c>
      <c r="B2034" s="79" t="s">
        <v>82</v>
      </c>
      <c r="C2034" s="79" t="s">
        <v>87</v>
      </c>
      <c r="D2034" s="85">
        <v>151460.04860000001</v>
      </c>
      <c r="E2034" s="85">
        <v>0</v>
      </c>
      <c r="F2034" s="210">
        <f t="shared" si="93"/>
        <v>4</v>
      </c>
      <c r="G2034" s="79" t="str">
        <f t="shared" si="94"/>
        <v>D</v>
      </c>
      <c r="H2034" s="79" t="str">
        <f t="shared" si="95"/>
        <v>4CGPR-AECO/BASIS</v>
      </c>
    </row>
    <row r="2035" spans="1:8">
      <c r="A2035" s="80">
        <v>37530</v>
      </c>
      <c r="B2035" s="79" t="s">
        <v>82</v>
      </c>
      <c r="C2035" s="79" t="s">
        <v>72</v>
      </c>
      <c r="D2035" s="85">
        <v>1523785.8052000001</v>
      </c>
      <c r="E2035" s="85">
        <v>0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4IF-ELPO/SJ</v>
      </c>
    </row>
    <row r="2036" spans="1:8">
      <c r="A2036" s="80">
        <v>37530</v>
      </c>
      <c r="B2036" s="79" t="s">
        <v>82</v>
      </c>
      <c r="C2036" s="79" t="s">
        <v>67</v>
      </c>
      <c r="D2036" s="85">
        <v>-1438870.4617999999</v>
      </c>
      <c r="E2036" s="85">
        <v>143887.04618</v>
      </c>
      <c r="F2036" s="210">
        <f t="shared" si="93"/>
        <v>4</v>
      </c>
      <c r="G2036" s="79" t="str">
        <f t="shared" si="94"/>
        <v>D</v>
      </c>
      <c r="H2036" s="79" t="str">
        <f t="shared" si="95"/>
        <v>4IF-NWPL_ROCKY_M</v>
      </c>
    </row>
    <row r="2037" spans="1:8">
      <c r="A2037" s="80">
        <v>37530</v>
      </c>
      <c r="B2037" s="79" t="s">
        <v>82</v>
      </c>
      <c r="C2037" s="79" t="s">
        <v>46</v>
      </c>
      <c r="D2037" s="85">
        <v>0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4NGI-SOCAL</v>
      </c>
    </row>
    <row r="2038" spans="1:8">
      <c r="A2038" s="80">
        <v>37561</v>
      </c>
      <c r="B2038" s="79" t="s">
        <v>82</v>
      </c>
      <c r="C2038" s="79" t="s">
        <v>72</v>
      </c>
      <c r="D2038" s="85">
        <v>1078887.5386999999</v>
      </c>
      <c r="E2038" s="85">
        <v>-107888.75387</v>
      </c>
      <c r="F2038" s="210">
        <f t="shared" si="93"/>
        <v>5</v>
      </c>
      <c r="G2038" s="79" t="str">
        <f t="shared" si="94"/>
        <v>D</v>
      </c>
      <c r="H2038" s="79" t="str">
        <f t="shared" si="95"/>
        <v>5IF-ELPO/SJ</v>
      </c>
    </row>
    <row r="2039" spans="1:8">
      <c r="A2039" s="80">
        <v>37561</v>
      </c>
      <c r="B2039" s="79" t="s">
        <v>82</v>
      </c>
      <c r="C2039" s="79" t="s">
        <v>67</v>
      </c>
      <c r="D2039" s="85">
        <v>-584762.89359999995</v>
      </c>
      <c r="E2039" s="85">
        <v>58476.289360000002</v>
      </c>
      <c r="F2039" s="210">
        <f t="shared" si="93"/>
        <v>5</v>
      </c>
      <c r="G2039" s="79" t="str">
        <f t="shared" si="94"/>
        <v>D</v>
      </c>
      <c r="H2039" s="79" t="str">
        <f t="shared" si="95"/>
        <v>5IF-NWPL_ROCKY_M</v>
      </c>
    </row>
    <row r="2040" spans="1:8">
      <c r="A2040" s="80">
        <v>37591</v>
      </c>
      <c r="B2040" s="79" t="s">
        <v>82</v>
      </c>
      <c r="C2040" s="79" t="s">
        <v>72</v>
      </c>
      <c r="D2040" s="85">
        <v>1021533.0307</v>
      </c>
      <c r="E2040" s="85">
        <v>-102153.30306999999</v>
      </c>
      <c r="F2040" s="210">
        <f t="shared" si="93"/>
        <v>5</v>
      </c>
      <c r="G2040" s="79" t="str">
        <f t="shared" si="94"/>
        <v>D</v>
      </c>
      <c r="H2040" s="79" t="str">
        <f t="shared" si="95"/>
        <v>5IF-ELPO/SJ</v>
      </c>
    </row>
    <row r="2041" spans="1:8">
      <c r="A2041" s="80">
        <v>37591</v>
      </c>
      <c r="B2041" s="79" t="s">
        <v>82</v>
      </c>
      <c r="C2041" s="79" t="s">
        <v>67</v>
      </c>
      <c r="D2041" s="85">
        <v>-602674.35439999995</v>
      </c>
      <c r="E2041" s="85">
        <v>60267.435440000001</v>
      </c>
      <c r="F2041" s="210">
        <f t="shared" si="93"/>
        <v>5</v>
      </c>
      <c r="G2041" s="79" t="str">
        <f t="shared" si="94"/>
        <v>D</v>
      </c>
      <c r="H2041" s="79" t="str">
        <f t="shared" si="95"/>
        <v>5IF-NWPL_ROCKY_M</v>
      </c>
    </row>
    <row r="2042" spans="1:8">
      <c r="A2042" s="80">
        <v>37622</v>
      </c>
      <c r="B2042" s="79" t="s">
        <v>82</v>
      </c>
      <c r="C2042" s="79" t="s">
        <v>72</v>
      </c>
      <c r="D2042" s="85">
        <v>1018619.9253999999</v>
      </c>
      <c r="E2042" s="85">
        <v>-101861.99254000001</v>
      </c>
      <c r="F2042" s="210">
        <f t="shared" si="93"/>
        <v>5</v>
      </c>
      <c r="G2042" s="79" t="str">
        <f t="shared" si="94"/>
        <v>D</v>
      </c>
      <c r="H2042" s="79" t="str">
        <f t="shared" si="95"/>
        <v>5IF-ELPO/SJ</v>
      </c>
    </row>
    <row r="2043" spans="1:8">
      <c r="A2043" s="80">
        <v>37622</v>
      </c>
      <c r="B2043" s="79" t="s">
        <v>82</v>
      </c>
      <c r="C2043" s="79" t="s">
        <v>67</v>
      </c>
      <c r="D2043" s="85">
        <v>-600955.70810000005</v>
      </c>
      <c r="E2043" s="85">
        <v>60095.570809999997</v>
      </c>
      <c r="F2043" s="210">
        <f t="shared" si="93"/>
        <v>5</v>
      </c>
      <c r="G2043" s="79" t="str">
        <f t="shared" si="94"/>
        <v>D</v>
      </c>
      <c r="H2043" s="79" t="str">
        <f t="shared" si="95"/>
        <v>5IF-NWPL_ROCKY_M</v>
      </c>
    </row>
    <row r="2044" spans="1:8">
      <c r="A2044" s="80">
        <v>37653</v>
      </c>
      <c r="B2044" s="79" t="s">
        <v>82</v>
      </c>
      <c r="C2044" s="79" t="s">
        <v>72</v>
      </c>
      <c r="D2044" s="85">
        <v>917256.57140000002</v>
      </c>
      <c r="E2044" s="85">
        <v>-91725.657139999996</v>
      </c>
      <c r="F2044" s="210">
        <f t="shared" si="93"/>
        <v>5</v>
      </c>
      <c r="G2044" s="79" t="str">
        <f t="shared" si="94"/>
        <v>D</v>
      </c>
      <c r="H2044" s="79" t="str">
        <f t="shared" si="95"/>
        <v>5IF-ELPO/SJ</v>
      </c>
    </row>
    <row r="2045" spans="1:8">
      <c r="A2045" s="80">
        <v>37653</v>
      </c>
      <c r="B2045" s="79" t="s">
        <v>82</v>
      </c>
      <c r="C2045" s="79" t="s">
        <v>67</v>
      </c>
      <c r="D2045" s="85">
        <v>-541154.31940000004</v>
      </c>
      <c r="E2045" s="85">
        <v>54115.431940000002</v>
      </c>
      <c r="F2045" s="210">
        <f t="shared" si="93"/>
        <v>5</v>
      </c>
      <c r="G2045" s="79" t="str">
        <f t="shared" si="94"/>
        <v>D</v>
      </c>
      <c r="H2045" s="79" t="str">
        <f t="shared" si="95"/>
        <v>5IF-NWPL_ROCKY_M</v>
      </c>
    </row>
    <row r="2046" spans="1:8">
      <c r="A2046" s="80">
        <v>37681</v>
      </c>
      <c r="B2046" s="79" t="s">
        <v>82</v>
      </c>
      <c r="C2046" s="79" t="s">
        <v>72</v>
      </c>
      <c r="D2046" s="85">
        <v>1012661.2115</v>
      </c>
      <c r="E2046" s="85">
        <v>-101266.12115000001</v>
      </c>
      <c r="F2046" s="210">
        <f t="shared" si="93"/>
        <v>5</v>
      </c>
      <c r="G2046" s="79" t="str">
        <f t="shared" si="94"/>
        <v>D</v>
      </c>
      <c r="H2046" s="79" t="str">
        <f t="shared" si="95"/>
        <v>5IF-ELPO/SJ</v>
      </c>
    </row>
    <row r="2047" spans="1:8">
      <c r="A2047" s="80">
        <v>37681</v>
      </c>
      <c r="B2047" s="79" t="s">
        <v>82</v>
      </c>
      <c r="C2047" s="79" t="s">
        <v>67</v>
      </c>
      <c r="D2047" s="85">
        <v>-597440.24289999995</v>
      </c>
      <c r="E2047" s="85">
        <v>59744.024290000001</v>
      </c>
      <c r="F2047" s="210">
        <f t="shared" si="93"/>
        <v>5</v>
      </c>
      <c r="G2047" s="79" t="str">
        <f t="shared" si="94"/>
        <v>D</v>
      </c>
      <c r="H2047" s="79" t="str">
        <f t="shared" si="95"/>
        <v>5IF-NWPL_ROCKY_M</v>
      </c>
    </row>
    <row r="2048" spans="1:8">
      <c r="A2048" s="80">
        <v>37712</v>
      </c>
      <c r="B2048" s="79" t="s">
        <v>82</v>
      </c>
      <c r="C2048" s="79" t="s">
        <v>72</v>
      </c>
      <c r="D2048" s="85">
        <v>144075.1324</v>
      </c>
      <c r="E2048" s="85">
        <v>-14407.51324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6IF-ELPO/SJ</v>
      </c>
    </row>
    <row r="2049" spans="1:8">
      <c r="A2049" s="80">
        <v>37742</v>
      </c>
      <c r="B2049" s="79" t="s">
        <v>82</v>
      </c>
      <c r="C2049" s="79" t="s">
        <v>72</v>
      </c>
      <c r="D2049" s="85">
        <v>148399.71669999999</v>
      </c>
      <c r="E2049" s="85">
        <v>-14839.971670000001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37773</v>
      </c>
      <c r="B2050" s="79" t="s">
        <v>82</v>
      </c>
      <c r="C2050" s="79" t="s">
        <v>72</v>
      </c>
      <c r="D2050" s="85">
        <v>143121.4798</v>
      </c>
      <c r="E2050" s="85">
        <v>-14312.14798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6IF-ELPO/SJ</v>
      </c>
    </row>
    <row r="2051" spans="1:8">
      <c r="A2051" s="80">
        <v>37803</v>
      </c>
      <c r="B2051" s="79" t="s">
        <v>82</v>
      </c>
      <c r="C2051" s="79" t="s">
        <v>72</v>
      </c>
      <c r="D2051" s="85">
        <v>147387.75030000001</v>
      </c>
      <c r="E2051" s="85">
        <v>-14738.775030000001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6IF-ELPO/SJ</v>
      </c>
    </row>
    <row r="2052" spans="1:8">
      <c r="A2052" s="80">
        <v>37834</v>
      </c>
      <c r="B2052" s="79" t="s">
        <v>82</v>
      </c>
      <c r="C2052" s="79" t="s">
        <v>72</v>
      </c>
      <c r="D2052" s="85">
        <v>146852.78700000001</v>
      </c>
      <c r="E2052" s="85">
        <v>-14685.278699999999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6IF-ELPO/SJ</v>
      </c>
    </row>
    <row r="2053" spans="1:8">
      <c r="A2053" s="80">
        <v>37865</v>
      </c>
      <c r="B2053" s="79" t="s">
        <v>82</v>
      </c>
      <c r="C2053" s="79" t="s">
        <v>72</v>
      </c>
      <c r="D2053" s="85">
        <v>141584.87169999999</v>
      </c>
      <c r="E2053" s="85">
        <v>-14158.48717</v>
      </c>
      <c r="F2053" s="210">
        <f t="shared" si="96"/>
        <v>6</v>
      </c>
      <c r="G2053" s="79" t="str">
        <f t="shared" si="97"/>
        <v>D</v>
      </c>
      <c r="H2053" s="79" t="str">
        <f t="shared" si="98"/>
        <v>6IF-ELPO/SJ</v>
      </c>
    </row>
    <row r="2054" spans="1:8">
      <c r="A2054" s="80">
        <v>37895</v>
      </c>
      <c r="B2054" s="79" t="s">
        <v>82</v>
      </c>
      <c r="C2054" s="79" t="s">
        <v>72</v>
      </c>
      <c r="D2054" s="85">
        <v>145763.7297</v>
      </c>
      <c r="E2054" s="85">
        <v>-14576.37297</v>
      </c>
      <c r="F2054" s="210">
        <f t="shared" si="96"/>
        <v>6</v>
      </c>
      <c r="G2054" s="79" t="str">
        <f t="shared" si="97"/>
        <v>D</v>
      </c>
      <c r="H2054" s="79" t="str">
        <f t="shared" si="98"/>
        <v>6IF-ELPO/SJ</v>
      </c>
    </row>
    <row r="2055" spans="1:8">
      <c r="A2055" s="80">
        <v>37188</v>
      </c>
      <c r="B2055" s="79" t="s">
        <v>160</v>
      </c>
      <c r="C2055" s="79" t="s">
        <v>131</v>
      </c>
      <c r="D2055" s="85">
        <v>0</v>
      </c>
      <c r="E2055" s="85">
        <v>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37188</v>
      </c>
      <c r="B2056" s="79" t="s">
        <v>160</v>
      </c>
      <c r="C2056" s="79" t="s">
        <v>135</v>
      </c>
      <c r="D2056" s="85">
        <v>0</v>
      </c>
      <c r="E2056" s="85">
        <v>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37188</v>
      </c>
      <c r="B2057" s="79" t="s">
        <v>160</v>
      </c>
      <c r="C2057" s="79" t="s">
        <v>171</v>
      </c>
      <c r="D2057" s="85">
        <v>0</v>
      </c>
      <c r="E2057" s="85">
        <v>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37188</v>
      </c>
      <c r="B2058" s="79" t="s">
        <v>160</v>
      </c>
      <c r="C2058" s="79" t="s">
        <v>125</v>
      </c>
      <c r="D2058" s="85">
        <v>0</v>
      </c>
      <c r="E2058" s="85">
        <v>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37188</v>
      </c>
      <c r="B2059" s="79" t="s">
        <v>160</v>
      </c>
      <c r="C2059" s="79" t="s">
        <v>119</v>
      </c>
      <c r="D2059" s="85">
        <v>0</v>
      </c>
      <c r="E2059" s="85">
        <v>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37189</v>
      </c>
      <c r="B2060" s="79" t="s">
        <v>160</v>
      </c>
      <c r="C2060" s="79" t="s">
        <v>131</v>
      </c>
      <c r="D2060" s="85">
        <v>20000</v>
      </c>
      <c r="E2060" s="85">
        <v>20000</v>
      </c>
      <c r="F2060" s="210">
        <f t="shared" si="96"/>
        <v>1</v>
      </c>
      <c r="G2060" s="79" t="str">
        <f t="shared" si="97"/>
        <v>M</v>
      </c>
      <c r="H2060" s="79" t="str">
        <f t="shared" si="98"/>
        <v>1GDP-ELPO/PERM2</v>
      </c>
    </row>
    <row r="2061" spans="1:8">
      <c r="A2061" s="80">
        <v>37189</v>
      </c>
      <c r="B2061" s="79" t="s">
        <v>160</v>
      </c>
      <c r="C2061" s="79" t="s">
        <v>135</v>
      </c>
      <c r="D2061" s="85">
        <v>-85000</v>
      </c>
      <c r="E2061" s="85">
        <v>-85000</v>
      </c>
      <c r="F2061" s="210">
        <f t="shared" si="96"/>
        <v>1</v>
      </c>
      <c r="G2061" s="79" t="str">
        <f t="shared" si="97"/>
        <v>M</v>
      </c>
      <c r="H2061" s="79" t="str">
        <f t="shared" si="98"/>
        <v>1GDP-ELPO/SANJUA</v>
      </c>
    </row>
    <row r="2062" spans="1:8">
      <c r="A2062" s="80">
        <v>37189</v>
      </c>
      <c r="B2062" s="79" t="s">
        <v>160</v>
      </c>
      <c r="C2062" s="79" t="s">
        <v>171</v>
      </c>
      <c r="D2062" s="85">
        <v>40000</v>
      </c>
      <c r="E2062" s="85">
        <v>40000</v>
      </c>
      <c r="F2062" s="210">
        <f t="shared" si="96"/>
        <v>1</v>
      </c>
      <c r="G2062" s="79" t="str">
        <f t="shared" si="97"/>
        <v>M</v>
      </c>
      <c r="H2062" s="79" t="str">
        <f t="shared" si="98"/>
        <v>1GDP-HEHUB</v>
      </c>
    </row>
    <row r="2063" spans="1:8">
      <c r="A2063" s="80">
        <v>37189</v>
      </c>
      <c r="B2063" s="79" t="s">
        <v>160</v>
      </c>
      <c r="C2063" s="79" t="s">
        <v>125</v>
      </c>
      <c r="D2063" s="85">
        <v>30000</v>
      </c>
      <c r="E2063" s="85">
        <v>30000</v>
      </c>
      <c r="F2063" s="210">
        <f t="shared" si="96"/>
        <v>1</v>
      </c>
      <c r="G2063" s="79" t="str">
        <f t="shared" si="97"/>
        <v>M</v>
      </c>
      <c r="H2063" s="79" t="str">
        <f t="shared" si="98"/>
        <v>1GDP-KERN/OPAL</v>
      </c>
    </row>
    <row r="2064" spans="1:8">
      <c r="A2064" s="80">
        <v>37189</v>
      </c>
      <c r="B2064" s="79" t="s">
        <v>160</v>
      </c>
      <c r="C2064" s="79" t="s">
        <v>119</v>
      </c>
      <c r="D2064" s="85">
        <v>-10000</v>
      </c>
      <c r="E2064" s="85">
        <v>-10000</v>
      </c>
      <c r="F2064" s="210">
        <f t="shared" si="96"/>
        <v>1</v>
      </c>
      <c r="G2064" s="79" t="str">
        <f t="shared" si="97"/>
        <v>M</v>
      </c>
      <c r="H2064" s="79" t="str">
        <f t="shared" si="98"/>
        <v>1GDP-MALIN-CTYGA</v>
      </c>
    </row>
    <row r="2065" spans="1:8">
      <c r="A2065" s="80">
        <v>37190</v>
      </c>
      <c r="B2065" s="79" t="s">
        <v>160</v>
      </c>
      <c r="C2065" s="79" t="s">
        <v>131</v>
      </c>
      <c r="D2065" s="85">
        <v>20000</v>
      </c>
      <c r="E2065" s="85">
        <v>20000</v>
      </c>
      <c r="F2065" s="210">
        <f t="shared" si="96"/>
        <v>1</v>
      </c>
      <c r="G2065" s="79" t="str">
        <f t="shared" si="97"/>
        <v>M</v>
      </c>
      <c r="H2065" s="79" t="str">
        <f t="shared" si="98"/>
        <v>1GDP-ELPO/PERM2</v>
      </c>
    </row>
    <row r="2066" spans="1:8">
      <c r="A2066" s="80">
        <v>37190</v>
      </c>
      <c r="B2066" s="79" t="s">
        <v>160</v>
      </c>
      <c r="C2066" s="79" t="s">
        <v>135</v>
      </c>
      <c r="D2066" s="85">
        <v>-85000</v>
      </c>
      <c r="E2066" s="85">
        <v>-85000</v>
      </c>
      <c r="F2066" s="210">
        <f t="shared" si="96"/>
        <v>1</v>
      </c>
      <c r="G2066" s="79" t="str">
        <f t="shared" si="97"/>
        <v>M</v>
      </c>
      <c r="H2066" s="79" t="str">
        <f t="shared" si="98"/>
        <v>1GDP-ELPO/SANJUA</v>
      </c>
    </row>
    <row r="2067" spans="1:8">
      <c r="A2067" s="80">
        <v>37190</v>
      </c>
      <c r="B2067" s="79" t="s">
        <v>160</v>
      </c>
      <c r="C2067" s="79" t="s">
        <v>171</v>
      </c>
      <c r="D2067" s="85">
        <v>40000</v>
      </c>
      <c r="E2067" s="85">
        <v>40000</v>
      </c>
      <c r="F2067" s="210">
        <f t="shared" si="96"/>
        <v>1</v>
      </c>
      <c r="G2067" s="79" t="str">
        <f t="shared" si="97"/>
        <v>M</v>
      </c>
      <c r="H2067" s="79" t="str">
        <f t="shared" si="98"/>
        <v>1GDP-HEHUB</v>
      </c>
    </row>
    <row r="2068" spans="1:8">
      <c r="A2068" s="80">
        <v>37190</v>
      </c>
      <c r="B2068" s="79" t="s">
        <v>160</v>
      </c>
      <c r="C2068" s="79" t="s">
        <v>125</v>
      </c>
      <c r="D2068" s="85">
        <v>30000</v>
      </c>
      <c r="E2068" s="85">
        <v>30000</v>
      </c>
      <c r="F2068" s="210">
        <f t="shared" si="96"/>
        <v>1</v>
      </c>
      <c r="G2068" s="79" t="str">
        <f t="shared" si="97"/>
        <v>M</v>
      </c>
      <c r="H2068" s="79" t="str">
        <f t="shared" si="98"/>
        <v>1GDP-KERN/OPAL</v>
      </c>
    </row>
    <row r="2069" spans="1:8">
      <c r="A2069" s="80">
        <v>37190</v>
      </c>
      <c r="B2069" s="79" t="s">
        <v>160</v>
      </c>
      <c r="C2069" s="79" t="s">
        <v>119</v>
      </c>
      <c r="D2069" s="85">
        <v>-10000</v>
      </c>
      <c r="E2069" s="85">
        <v>-10000</v>
      </c>
      <c r="F2069" s="210">
        <f t="shared" si="96"/>
        <v>1</v>
      </c>
      <c r="G2069" s="79" t="str">
        <f t="shared" si="97"/>
        <v>M</v>
      </c>
      <c r="H2069" s="79" t="str">
        <f t="shared" si="98"/>
        <v>1GDP-MALIN-CTYGA</v>
      </c>
    </row>
    <row r="2070" spans="1:8">
      <c r="A2070" s="80">
        <v>37191</v>
      </c>
      <c r="B2070" s="79" t="s">
        <v>160</v>
      </c>
      <c r="C2070" s="79" t="s">
        <v>131</v>
      </c>
      <c r="D2070" s="85">
        <v>20000</v>
      </c>
      <c r="E2070" s="85">
        <v>20000</v>
      </c>
      <c r="F2070" s="210">
        <f t="shared" si="96"/>
        <v>1</v>
      </c>
      <c r="G2070" s="79" t="str">
        <f t="shared" si="97"/>
        <v>M</v>
      </c>
      <c r="H2070" s="79" t="str">
        <f t="shared" si="98"/>
        <v>1GDP-ELPO/PERM2</v>
      </c>
    </row>
    <row r="2071" spans="1:8">
      <c r="A2071" s="80">
        <v>37191</v>
      </c>
      <c r="B2071" s="79" t="s">
        <v>160</v>
      </c>
      <c r="C2071" s="79" t="s">
        <v>135</v>
      </c>
      <c r="D2071" s="85">
        <v>-85000</v>
      </c>
      <c r="E2071" s="85">
        <v>-85000</v>
      </c>
      <c r="F2071" s="210">
        <f t="shared" si="96"/>
        <v>1</v>
      </c>
      <c r="G2071" s="79" t="str">
        <f t="shared" si="97"/>
        <v>M</v>
      </c>
      <c r="H2071" s="79" t="str">
        <f t="shared" si="98"/>
        <v>1GDP-ELPO/SANJUA</v>
      </c>
    </row>
    <row r="2072" spans="1:8">
      <c r="A2072" s="80">
        <v>37191</v>
      </c>
      <c r="B2072" s="79" t="s">
        <v>160</v>
      </c>
      <c r="C2072" s="79" t="s">
        <v>171</v>
      </c>
      <c r="D2072" s="85">
        <v>40000</v>
      </c>
      <c r="E2072" s="85">
        <v>40000</v>
      </c>
      <c r="F2072" s="210">
        <f t="shared" si="96"/>
        <v>1</v>
      </c>
      <c r="G2072" s="79" t="str">
        <f t="shared" si="97"/>
        <v>M</v>
      </c>
      <c r="H2072" s="79" t="str">
        <f t="shared" si="98"/>
        <v>1GDP-HEHUB</v>
      </c>
    </row>
    <row r="2073" spans="1:8">
      <c r="A2073" s="80">
        <v>37191</v>
      </c>
      <c r="B2073" s="79" t="s">
        <v>160</v>
      </c>
      <c r="C2073" s="79" t="s">
        <v>125</v>
      </c>
      <c r="D2073" s="85">
        <v>30000</v>
      </c>
      <c r="E2073" s="85">
        <v>30000</v>
      </c>
      <c r="F2073" s="210">
        <f t="shared" si="96"/>
        <v>1</v>
      </c>
      <c r="G2073" s="79" t="str">
        <f t="shared" si="97"/>
        <v>M</v>
      </c>
      <c r="H2073" s="79" t="str">
        <f t="shared" si="98"/>
        <v>1GDP-KERN/OPAL</v>
      </c>
    </row>
    <row r="2074" spans="1:8">
      <c r="A2074" s="80">
        <v>37191</v>
      </c>
      <c r="B2074" s="79" t="s">
        <v>160</v>
      </c>
      <c r="C2074" s="79" t="s">
        <v>119</v>
      </c>
      <c r="D2074" s="85">
        <v>-10000</v>
      </c>
      <c r="E2074" s="85">
        <v>-10000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1GDP-MALIN-CTYGA</v>
      </c>
    </row>
    <row r="2075" spans="1:8">
      <c r="A2075" s="80">
        <v>37192</v>
      </c>
      <c r="B2075" s="79" t="s">
        <v>160</v>
      </c>
      <c r="C2075" s="79" t="s">
        <v>131</v>
      </c>
      <c r="D2075" s="85">
        <v>20000</v>
      </c>
      <c r="E2075" s="85">
        <v>20000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1GDP-ELPO/PERM2</v>
      </c>
    </row>
    <row r="2076" spans="1:8">
      <c r="A2076" s="80">
        <v>37192</v>
      </c>
      <c r="B2076" s="79" t="s">
        <v>160</v>
      </c>
      <c r="C2076" s="79" t="s">
        <v>135</v>
      </c>
      <c r="D2076" s="85">
        <v>-85000</v>
      </c>
      <c r="E2076" s="85">
        <v>-85000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1GDP-ELPO/SANJUA</v>
      </c>
    </row>
    <row r="2077" spans="1:8">
      <c r="A2077" s="80">
        <v>37192</v>
      </c>
      <c r="B2077" s="79" t="s">
        <v>160</v>
      </c>
      <c r="C2077" s="79" t="s">
        <v>171</v>
      </c>
      <c r="D2077" s="85">
        <v>40000</v>
      </c>
      <c r="E2077" s="85">
        <v>40000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1GDP-HEHUB</v>
      </c>
    </row>
    <row r="2078" spans="1:8">
      <c r="A2078" s="80">
        <v>37192</v>
      </c>
      <c r="B2078" s="79" t="s">
        <v>160</v>
      </c>
      <c r="C2078" s="79" t="s">
        <v>125</v>
      </c>
      <c r="D2078" s="85">
        <v>30000</v>
      </c>
      <c r="E2078" s="85">
        <v>30000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1GDP-KERN/OPAL</v>
      </c>
    </row>
    <row r="2079" spans="1:8">
      <c r="A2079" s="80">
        <v>37192</v>
      </c>
      <c r="B2079" s="79" t="s">
        <v>160</v>
      </c>
      <c r="C2079" s="79" t="s">
        <v>119</v>
      </c>
      <c r="D2079" s="85">
        <v>-10000</v>
      </c>
      <c r="E2079" s="85">
        <v>-10000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1GDP-MALIN-CTYGA</v>
      </c>
    </row>
    <row r="2080" spans="1:8">
      <c r="A2080" s="80">
        <v>37193</v>
      </c>
      <c r="B2080" s="79" t="s">
        <v>160</v>
      </c>
      <c r="C2080" s="79" t="s">
        <v>131</v>
      </c>
      <c r="D2080" s="85">
        <v>20000</v>
      </c>
      <c r="E2080" s="85">
        <v>20000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1GDP-ELPO/PERM2</v>
      </c>
    </row>
    <row r="2081" spans="1:8">
      <c r="A2081" s="80">
        <v>37193</v>
      </c>
      <c r="B2081" s="79" t="s">
        <v>160</v>
      </c>
      <c r="C2081" s="79" t="s">
        <v>135</v>
      </c>
      <c r="D2081" s="85">
        <v>-85000</v>
      </c>
      <c r="E2081" s="85">
        <v>-85000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1GDP-ELPO/SANJUA</v>
      </c>
    </row>
    <row r="2082" spans="1:8">
      <c r="A2082" s="80">
        <v>37193</v>
      </c>
      <c r="B2082" s="79" t="s">
        <v>160</v>
      </c>
      <c r="C2082" s="79" t="s">
        <v>171</v>
      </c>
      <c r="D2082" s="85">
        <v>40000</v>
      </c>
      <c r="E2082" s="85">
        <v>40000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1GDP-HEHUB</v>
      </c>
    </row>
    <row r="2083" spans="1:8">
      <c r="A2083" s="80">
        <v>37193</v>
      </c>
      <c r="B2083" s="79" t="s">
        <v>160</v>
      </c>
      <c r="C2083" s="79" t="s">
        <v>125</v>
      </c>
      <c r="D2083" s="85">
        <v>30000</v>
      </c>
      <c r="E2083" s="85">
        <v>30000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1GDP-KERN/OPAL</v>
      </c>
    </row>
    <row r="2084" spans="1:8">
      <c r="A2084" s="80">
        <v>37193</v>
      </c>
      <c r="B2084" s="79" t="s">
        <v>160</v>
      </c>
      <c r="C2084" s="79" t="s">
        <v>119</v>
      </c>
      <c r="D2084" s="85">
        <v>-10000</v>
      </c>
      <c r="E2084" s="85">
        <v>-10000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1GDP-MALIN-CTYGA</v>
      </c>
    </row>
    <row r="2085" spans="1:8">
      <c r="A2085" s="80">
        <v>37194</v>
      </c>
      <c r="B2085" s="79" t="s">
        <v>160</v>
      </c>
      <c r="C2085" s="79" t="s">
        <v>131</v>
      </c>
      <c r="D2085" s="85">
        <v>20000</v>
      </c>
      <c r="E2085" s="85">
        <v>20000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1GDP-ELPO/PERM2</v>
      </c>
    </row>
    <row r="2086" spans="1:8">
      <c r="A2086" s="80">
        <v>37194</v>
      </c>
      <c r="B2086" s="79" t="s">
        <v>160</v>
      </c>
      <c r="C2086" s="79" t="s">
        <v>135</v>
      </c>
      <c r="D2086" s="85">
        <v>-85000</v>
      </c>
      <c r="E2086" s="85">
        <v>-85000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1GDP-ELPO/SANJUA</v>
      </c>
    </row>
    <row r="2087" spans="1:8">
      <c r="A2087" s="80">
        <v>37194</v>
      </c>
      <c r="B2087" s="79" t="s">
        <v>160</v>
      </c>
      <c r="C2087" s="79" t="s">
        <v>171</v>
      </c>
      <c r="D2087" s="85">
        <v>40000</v>
      </c>
      <c r="E2087" s="85">
        <v>40000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1GDP-HEHUB</v>
      </c>
    </row>
    <row r="2088" spans="1:8">
      <c r="A2088" s="80">
        <v>37194</v>
      </c>
      <c r="B2088" s="79" t="s">
        <v>160</v>
      </c>
      <c r="C2088" s="79" t="s">
        <v>125</v>
      </c>
      <c r="D2088" s="85">
        <v>30000</v>
      </c>
      <c r="E2088" s="85">
        <v>30000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1GDP-KERN/OPAL</v>
      </c>
    </row>
    <row r="2089" spans="1:8">
      <c r="A2089" s="80">
        <v>37194</v>
      </c>
      <c r="B2089" s="79" t="s">
        <v>160</v>
      </c>
      <c r="C2089" s="79" t="s">
        <v>119</v>
      </c>
      <c r="D2089" s="85">
        <v>-10000</v>
      </c>
      <c r="E2089" s="85">
        <v>-10000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1GDP-MALIN-CTYGA</v>
      </c>
    </row>
    <row r="2090" spans="1:8">
      <c r="A2090" s="80">
        <v>37195</v>
      </c>
      <c r="B2090" s="79" t="s">
        <v>160</v>
      </c>
      <c r="C2090" s="79" t="s">
        <v>131</v>
      </c>
      <c r="D2090" s="85">
        <v>20000</v>
      </c>
      <c r="E2090" s="85">
        <v>20000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1GDP-ELPO/PERM2</v>
      </c>
    </row>
    <row r="2091" spans="1:8">
      <c r="A2091" s="80">
        <v>37195</v>
      </c>
      <c r="B2091" s="79" t="s">
        <v>160</v>
      </c>
      <c r="C2091" s="79" t="s">
        <v>135</v>
      </c>
      <c r="D2091" s="85">
        <v>-85000</v>
      </c>
      <c r="E2091" s="85">
        <v>-85000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1GDP-ELPO/SANJUA</v>
      </c>
    </row>
    <row r="2092" spans="1:8">
      <c r="A2092" s="80">
        <v>37195</v>
      </c>
      <c r="B2092" s="79" t="s">
        <v>160</v>
      </c>
      <c r="C2092" s="79" t="s">
        <v>171</v>
      </c>
      <c r="D2092" s="85">
        <v>40000</v>
      </c>
      <c r="E2092" s="85">
        <v>40000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1GDP-HEHUB</v>
      </c>
    </row>
    <row r="2093" spans="1:8">
      <c r="A2093" s="80">
        <v>37195</v>
      </c>
      <c r="B2093" s="79" t="s">
        <v>160</v>
      </c>
      <c r="C2093" s="79" t="s">
        <v>125</v>
      </c>
      <c r="D2093" s="85">
        <v>30000</v>
      </c>
      <c r="E2093" s="85">
        <v>30000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1GDP-KERN/OPAL</v>
      </c>
    </row>
    <row r="2094" spans="1:8">
      <c r="A2094" s="80">
        <v>37195</v>
      </c>
      <c r="B2094" s="79" t="s">
        <v>160</v>
      </c>
      <c r="C2094" s="79" t="s">
        <v>119</v>
      </c>
      <c r="D2094" s="85">
        <v>-10000</v>
      </c>
      <c r="E2094" s="85">
        <v>-10000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1GDP-MALIN-CTYGA</v>
      </c>
    </row>
    <row r="2095" spans="1:8">
      <c r="A2095" s="80">
        <v>37165</v>
      </c>
      <c r="B2095" s="79" t="s">
        <v>86</v>
      </c>
      <c r="C2095" s="79" t="s">
        <v>87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1CGPR-AECO/BASIS</v>
      </c>
    </row>
    <row r="2096" spans="1:8">
      <c r="A2096" s="80">
        <v>37165</v>
      </c>
      <c r="B2096" s="79" t="s">
        <v>86</v>
      </c>
      <c r="C2096" s="79" t="s">
        <v>100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1DJ/BASIN/CIG</v>
      </c>
    </row>
    <row r="2097" spans="1:8">
      <c r="A2097" s="80">
        <v>37165</v>
      </c>
      <c r="B2097" s="79" t="s">
        <v>86</v>
      </c>
      <c r="C2097" s="79" t="s">
        <v>88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1IF-CIG/RKYMTN</v>
      </c>
    </row>
    <row r="2098" spans="1:8">
      <c r="A2098" s="80">
        <v>37165</v>
      </c>
      <c r="B2098" s="79" t="s">
        <v>86</v>
      </c>
      <c r="C2098" s="79" t="s">
        <v>101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1IF-CIG/WIC</v>
      </c>
    </row>
    <row r="2099" spans="1:8">
      <c r="A2099" s="80">
        <v>37165</v>
      </c>
      <c r="B2099" s="79" t="s">
        <v>86</v>
      </c>
      <c r="C2099" s="79" t="s">
        <v>89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1IF-ELPO/PERMIAN</v>
      </c>
    </row>
    <row r="2100" spans="1:8">
      <c r="A2100" s="80">
        <v>37165</v>
      </c>
      <c r="B2100" s="79" t="s">
        <v>86</v>
      </c>
      <c r="C2100" s="79" t="s">
        <v>72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1IF-ELPO/SJ</v>
      </c>
    </row>
    <row r="2101" spans="1:8">
      <c r="A2101" s="80">
        <v>37165</v>
      </c>
      <c r="B2101" s="79" t="s">
        <v>86</v>
      </c>
      <c r="C2101" s="79" t="s">
        <v>90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1IF-HEHUB</v>
      </c>
    </row>
    <row r="2102" spans="1:8">
      <c r="A2102" s="80">
        <v>37165</v>
      </c>
      <c r="B2102" s="79" t="s">
        <v>86</v>
      </c>
      <c r="C2102" s="79" t="s">
        <v>102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1IF-KERN/RIVER</v>
      </c>
    </row>
    <row r="2103" spans="1:8">
      <c r="A2103" s="80">
        <v>37165</v>
      </c>
      <c r="B2103" s="79" t="s">
        <v>86</v>
      </c>
      <c r="C2103" s="79" t="s">
        <v>92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1IF-NTHWST/CANBR</v>
      </c>
    </row>
    <row r="2104" spans="1:8">
      <c r="A2104" s="80">
        <v>37165</v>
      </c>
      <c r="B2104" s="79" t="s">
        <v>86</v>
      </c>
      <c r="C2104" s="79" t="s">
        <v>67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1IF-NWPL_ROCKY_M</v>
      </c>
    </row>
    <row r="2105" spans="1:8">
      <c r="A2105" s="80">
        <v>37165</v>
      </c>
      <c r="B2105" s="79" t="s">
        <v>86</v>
      </c>
      <c r="C2105" s="79" t="s">
        <v>99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1IF-PAN/TX/OK</v>
      </c>
    </row>
    <row r="2106" spans="1:8">
      <c r="A2106" s="80">
        <v>37165</v>
      </c>
      <c r="B2106" s="79" t="s">
        <v>86</v>
      </c>
      <c r="C2106" s="79" t="s">
        <v>73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1IF-WAHA-TX</v>
      </c>
    </row>
    <row r="2107" spans="1:8">
      <c r="A2107" s="80">
        <v>37165</v>
      </c>
      <c r="B2107" s="79" t="s">
        <v>86</v>
      </c>
      <c r="C2107" s="79" t="s">
        <v>68</v>
      </c>
      <c r="D2107" s="85">
        <v>0</v>
      </c>
      <c r="E2107" s="85">
        <v>0</v>
      </c>
      <c r="F2107" s="210">
        <f t="shared" si="96"/>
        <v>1</v>
      </c>
      <c r="G2107" s="79" t="str">
        <f t="shared" si="97"/>
        <v>D</v>
      </c>
      <c r="H2107" s="79" t="str">
        <f t="shared" si="98"/>
        <v>1NGI-MALIN</v>
      </c>
    </row>
    <row r="2108" spans="1:8">
      <c r="A2108" s="80">
        <v>37165</v>
      </c>
      <c r="B2108" s="79" t="s">
        <v>86</v>
      </c>
      <c r="C2108" s="79" t="s">
        <v>74</v>
      </c>
      <c r="D2108" s="85">
        <v>0</v>
      </c>
      <c r="E2108" s="85">
        <v>0</v>
      </c>
      <c r="F2108" s="210">
        <f t="shared" si="96"/>
        <v>1</v>
      </c>
      <c r="G2108" s="79" t="str">
        <f t="shared" si="97"/>
        <v>D</v>
      </c>
      <c r="H2108" s="79" t="str">
        <f t="shared" si="98"/>
        <v>1NGI-PGE/CG</v>
      </c>
    </row>
    <row r="2109" spans="1:8">
      <c r="A2109" s="80">
        <v>37165</v>
      </c>
      <c r="B2109" s="79" t="s">
        <v>86</v>
      </c>
      <c r="C2109" s="79" t="s">
        <v>46</v>
      </c>
      <c r="D2109" s="85">
        <v>0</v>
      </c>
      <c r="E2109" s="85">
        <v>0</v>
      </c>
      <c r="F2109" s="210">
        <f t="shared" si="96"/>
        <v>1</v>
      </c>
      <c r="G2109" s="79" t="str">
        <f t="shared" si="97"/>
        <v>D</v>
      </c>
      <c r="H2109" s="79" t="str">
        <f t="shared" si="98"/>
        <v>1NGI-SOCAL</v>
      </c>
    </row>
    <row r="2110" spans="1:8">
      <c r="A2110" s="80">
        <v>37165</v>
      </c>
      <c r="B2110" s="79" t="s">
        <v>86</v>
      </c>
      <c r="C2110" s="79" t="s">
        <v>103</v>
      </c>
      <c r="D2110" s="85">
        <v>0</v>
      </c>
      <c r="E2110" s="85">
        <v>0</v>
      </c>
      <c r="F2110" s="210">
        <f t="shared" si="96"/>
        <v>1</v>
      </c>
      <c r="G2110" s="79" t="str">
        <f t="shared" si="97"/>
        <v>D</v>
      </c>
      <c r="H2110" s="79" t="str">
        <f t="shared" si="98"/>
        <v>1NGW/OPAL</v>
      </c>
    </row>
    <row r="2111" spans="1:8">
      <c r="A2111" s="80">
        <v>37165</v>
      </c>
      <c r="B2111" s="79" t="s">
        <v>86</v>
      </c>
      <c r="C2111" s="79" t="s">
        <v>104</v>
      </c>
      <c r="D2111" s="85">
        <v>0</v>
      </c>
      <c r="E2111" s="85">
        <v>0</v>
      </c>
      <c r="F2111" s="210">
        <f t="shared" si="96"/>
        <v>1</v>
      </c>
      <c r="G2111" s="79" t="str">
        <f t="shared" si="97"/>
        <v>D</v>
      </c>
      <c r="H2111" s="79" t="str">
        <f t="shared" si="98"/>
        <v>1NW STANF/1ST-GD</v>
      </c>
    </row>
    <row r="2112" spans="1:8">
      <c r="A2112" s="80">
        <v>37196</v>
      </c>
      <c r="B2112" s="79" t="s">
        <v>86</v>
      </c>
      <c r="C2112" s="79" t="s">
        <v>100</v>
      </c>
      <c r="D2112" s="85">
        <v>0</v>
      </c>
      <c r="E2112" s="85">
        <v>0</v>
      </c>
      <c r="F2112" s="210">
        <f t="shared" si="96"/>
        <v>2</v>
      </c>
      <c r="G2112" s="79" t="str">
        <f t="shared" si="97"/>
        <v>D</v>
      </c>
      <c r="H2112" s="79" t="str">
        <f t="shared" si="98"/>
        <v>2DJ/BASIN/CIG</v>
      </c>
    </row>
    <row r="2113" spans="1:8">
      <c r="A2113" s="80">
        <v>37196</v>
      </c>
      <c r="B2113" s="79" t="s">
        <v>86</v>
      </c>
      <c r="C2113" s="79" t="s">
        <v>88</v>
      </c>
      <c r="D2113" s="85">
        <v>362178.44589999999</v>
      </c>
      <c r="E2113" s="85">
        <v>-3621.784459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2IF-CIG/RKYMTN</v>
      </c>
    </row>
    <row r="2114" spans="1:8">
      <c r="A2114" s="80">
        <v>37196</v>
      </c>
      <c r="B2114" s="79" t="s">
        <v>86</v>
      </c>
      <c r="C2114" s="79" t="s">
        <v>101</v>
      </c>
      <c r="D2114" s="85">
        <v>-449712.48210000002</v>
      </c>
      <c r="E2114" s="85">
        <v>4497.1248210000003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2IF-CIG/WIC</v>
      </c>
    </row>
    <row r="2115" spans="1:8">
      <c r="A2115" s="80">
        <v>37196</v>
      </c>
      <c r="B2115" s="79" t="s">
        <v>86</v>
      </c>
      <c r="C2115" s="79" t="s">
        <v>89</v>
      </c>
      <c r="D2115" s="85">
        <v>233748.55600000001</v>
      </c>
      <c r="E2115" s="85">
        <v>-23374.855599999999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2IF-ELPO/PERMIAN</v>
      </c>
    </row>
    <row r="2116" spans="1:8">
      <c r="A2116" s="80">
        <v>37196</v>
      </c>
      <c r="B2116" s="79" t="s">
        <v>86</v>
      </c>
      <c r="C2116" s="79" t="s">
        <v>72</v>
      </c>
      <c r="D2116" s="85">
        <v>76511.083700000003</v>
      </c>
      <c r="E2116" s="85">
        <v>-7651.1083699999999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2IF-ELPO/SJ</v>
      </c>
    </row>
    <row r="2117" spans="1:8">
      <c r="A2117" s="80">
        <v>37196</v>
      </c>
      <c r="B2117" s="79" t="s">
        <v>86</v>
      </c>
      <c r="C2117" s="79" t="s">
        <v>90</v>
      </c>
      <c r="D2117" s="85">
        <v>0</v>
      </c>
      <c r="E2117" s="85">
        <v>0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2IF-HEHUB</v>
      </c>
    </row>
    <row r="2118" spans="1:8">
      <c r="A2118" s="80">
        <v>37196</v>
      </c>
      <c r="B2118" s="79" t="s">
        <v>86</v>
      </c>
      <c r="C2118" s="79" t="s">
        <v>102</v>
      </c>
      <c r="D2118" s="85">
        <v>149904.16070000001</v>
      </c>
      <c r="E2118" s="85">
        <v>-1499.0416070000001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2IF-KERN/RIVER</v>
      </c>
    </row>
    <row r="2119" spans="1:8">
      <c r="A2119" s="80">
        <v>37196</v>
      </c>
      <c r="B2119" s="79" t="s">
        <v>86</v>
      </c>
      <c r="C2119" s="79" t="s">
        <v>92</v>
      </c>
      <c r="D2119" s="85">
        <v>449712.48220000003</v>
      </c>
      <c r="E2119" s="85">
        <v>-44971.248220000001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2IF-NTHWST/CANBR</v>
      </c>
    </row>
    <row r="2120" spans="1:8">
      <c r="A2120" s="80">
        <v>37196</v>
      </c>
      <c r="B2120" s="79" t="s">
        <v>86</v>
      </c>
      <c r="C2120" s="79" t="s">
        <v>67</v>
      </c>
      <c r="D2120" s="85">
        <v>134913.7445</v>
      </c>
      <c r="E2120" s="85">
        <v>-13491.374449999999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2IF-NWPL_ROCKY_M</v>
      </c>
    </row>
    <row r="2121" spans="1:8">
      <c r="A2121" s="80">
        <v>37196</v>
      </c>
      <c r="B2121" s="79" t="s">
        <v>86</v>
      </c>
      <c r="C2121" s="79" t="s">
        <v>99</v>
      </c>
      <c r="D2121" s="85">
        <v>0</v>
      </c>
      <c r="E2121" s="85">
        <v>0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2IF-PAN/TX/OK</v>
      </c>
    </row>
    <row r="2122" spans="1:8">
      <c r="A2122" s="80">
        <v>37196</v>
      </c>
      <c r="B2122" s="79" t="s">
        <v>86</v>
      </c>
      <c r="C2122" s="79" t="s">
        <v>73</v>
      </c>
      <c r="D2122" s="85">
        <v>23385.0491</v>
      </c>
      <c r="E2122" s="85">
        <v>-4677.0098200000002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2IF-WAHA-TX</v>
      </c>
    </row>
    <row r="2123" spans="1:8">
      <c r="A2123" s="80">
        <v>37196</v>
      </c>
      <c r="B2123" s="79" t="s">
        <v>86</v>
      </c>
      <c r="C2123" s="79" t="s">
        <v>68</v>
      </c>
      <c r="D2123" s="85">
        <v>-314498.92910000001</v>
      </c>
      <c r="E2123" s="85">
        <v>3144.9892909999999</v>
      </c>
      <c r="F2123" s="210">
        <f t="shared" si="99"/>
        <v>2</v>
      </c>
      <c r="G2123" s="79" t="str">
        <f t="shared" si="100"/>
        <v>D</v>
      </c>
      <c r="H2123" s="79" t="str">
        <f t="shared" si="101"/>
        <v>2NGI-MALIN</v>
      </c>
    </row>
    <row r="2124" spans="1:8">
      <c r="A2124" s="80">
        <v>37196</v>
      </c>
      <c r="B2124" s="79" t="s">
        <v>86</v>
      </c>
      <c r="C2124" s="79" t="s">
        <v>74</v>
      </c>
      <c r="D2124" s="85">
        <v>-8179.7705000000005</v>
      </c>
      <c r="E2124" s="85">
        <v>0</v>
      </c>
      <c r="F2124" s="210">
        <f t="shared" si="99"/>
        <v>2</v>
      </c>
      <c r="G2124" s="79" t="str">
        <f t="shared" si="100"/>
        <v>D</v>
      </c>
      <c r="H2124" s="79" t="str">
        <f t="shared" si="101"/>
        <v>2NGI-PGE/CG</v>
      </c>
    </row>
    <row r="2125" spans="1:8">
      <c r="A2125" s="80">
        <v>37196</v>
      </c>
      <c r="B2125" s="79" t="s">
        <v>86</v>
      </c>
      <c r="C2125" s="79" t="s">
        <v>46</v>
      </c>
      <c r="D2125" s="85">
        <v>-1566856.2508</v>
      </c>
      <c r="E2125" s="85">
        <v>156685.62508</v>
      </c>
      <c r="F2125" s="210">
        <f t="shared" si="99"/>
        <v>2</v>
      </c>
      <c r="G2125" s="79" t="str">
        <f t="shared" si="100"/>
        <v>D</v>
      </c>
      <c r="H2125" s="79" t="str">
        <f t="shared" si="101"/>
        <v>2NGI-SOCAL</v>
      </c>
    </row>
    <row r="2126" spans="1:8">
      <c r="A2126" s="80">
        <v>37196</v>
      </c>
      <c r="B2126" s="79" t="s">
        <v>86</v>
      </c>
      <c r="C2126" s="79" t="s">
        <v>103</v>
      </c>
      <c r="D2126" s="85">
        <v>-149904.1606</v>
      </c>
      <c r="E2126" s="85">
        <v>0</v>
      </c>
      <c r="F2126" s="210">
        <f t="shared" si="99"/>
        <v>2</v>
      </c>
      <c r="G2126" s="79" t="str">
        <f t="shared" si="100"/>
        <v>D</v>
      </c>
      <c r="H2126" s="79" t="str">
        <f t="shared" si="101"/>
        <v>2NGW/OPAL</v>
      </c>
    </row>
    <row r="2127" spans="1:8">
      <c r="A2127" s="80">
        <v>37226</v>
      </c>
      <c r="B2127" s="79" t="s">
        <v>86</v>
      </c>
      <c r="C2127" s="79" t="s">
        <v>100</v>
      </c>
      <c r="D2127" s="85">
        <v>0</v>
      </c>
      <c r="E2127" s="85">
        <v>0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3DJ/BASIN/CIG</v>
      </c>
    </row>
    <row r="2128" spans="1:8">
      <c r="A2128" s="80">
        <v>37226</v>
      </c>
      <c r="B2128" s="79" t="s">
        <v>86</v>
      </c>
      <c r="C2128" s="79" t="s">
        <v>88</v>
      </c>
      <c r="D2128" s="85">
        <v>383994.37280000001</v>
      </c>
      <c r="E2128" s="85">
        <v>-3839.9437280000002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3IF-CIG/RKYMTN</v>
      </c>
    </row>
    <row r="2129" spans="1:8">
      <c r="A2129" s="80">
        <v>37226</v>
      </c>
      <c r="B2129" s="79" t="s">
        <v>86</v>
      </c>
      <c r="C2129" s="79" t="s">
        <v>101</v>
      </c>
      <c r="D2129" s="85">
        <v>-463785.41149999999</v>
      </c>
      <c r="E2129" s="85">
        <v>4637.8541150000001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3IF-CIG/WIC</v>
      </c>
    </row>
    <row r="2130" spans="1:8">
      <c r="A2130" s="80">
        <v>37226</v>
      </c>
      <c r="B2130" s="79" t="s">
        <v>86</v>
      </c>
      <c r="C2130" s="79" t="s">
        <v>89</v>
      </c>
      <c r="D2130" s="85">
        <v>546808.98430000001</v>
      </c>
      <c r="E2130" s="85">
        <v>-54680.898430000001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3IF-ELPO/PERMIAN</v>
      </c>
    </row>
    <row r="2131" spans="1:8">
      <c r="A2131" s="80">
        <v>37226</v>
      </c>
      <c r="B2131" s="79" t="s">
        <v>86</v>
      </c>
      <c r="C2131" s="79" t="s">
        <v>72</v>
      </c>
      <c r="D2131" s="85">
        <v>-1342.4844000000001</v>
      </c>
      <c r="E2131" s="85">
        <v>134.24843999999999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3IF-ELPO/SJ</v>
      </c>
    </row>
    <row r="2132" spans="1:8">
      <c r="A2132" s="80">
        <v>37226</v>
      </c>
      <c r="B2132" s="79" t="s">
        <v>86</v>
      </c>
      <c r="C2132" s="79" t="s">
        <v>90</v>
      </c>
      <c r="D2132" s="85">
        <v>0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3IF-HEHUB</v>
      </c>
    </row>
    <row r="2133" spans="1:8">
      <c r="A2133" s="80">
        <v>37226</v>
      </c>
      <c r="B2133" s="79" t="s">
        <v>86</v>
      </c>
      <c r="C2133" s="79" t="s">
        <v>102</v>
      </c>
      <c r="D2133" s="85">
        <v>154595.1372</v>
      </c>
      <c r="E2133" s="85">
        <v>-1545.951372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3IF-KERN/RIVER</v>
      </c>
    </row>
    <row r="2134" spans="1:8">
      <c r="A2134" s="80">
        <v>37226</v>
      </c>
      <c r="B2134" s="79" t="s">
        <v>86</v>
      </c>
      <c r="C2134" s="79" t="s">
        <v>92</v>
      </c>
      <c r="D2134" s="85">
        <v>-927570.82330000005</v>
      </c>
      <c r="E2134" s="85">
        <v>92757.082330000005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3IF-NTHWST/CANBR</v>
      </c>
    </row>
    <row r="2135" spans="1:8">
      <c r="A2135" s="80">
        <v>37226</v>
      </c>
      <c r="B2135" s="79" t="s">
        <v>86</v>
      </c>
      <c r="C2135" s="79" t="s">
        <v>67</v>
      </c>
      <c r="D2135" s="85">
        <v>139135.6231</v>
      </c>
      <c r="E2135" s="85">
        <v>-13913.562309999999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3IF-NWPL_ROCKY_M</v>
      </c>
    </row>
    <row r="2136" spans="1:8">
      <c r="A2136" s="80">
        <v>37226</v>
      </c>
      <c r="B2136" s="79" t="s">
        <v>86</v>
      </c>
      <c r="C2136" s="79" t="s">
        <v>99</v>
      </c>
      <c r="D2136" s="85">
        <v>0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3IF-PAN/TX/OK</v>
      </c>
    </row>
    <row r="2137" spans="1:8">
      <c r="A2137" s="80">
        <v>37226</v>
      </c>
      <c r="B2137" s="79" t="s">
        <v>86</v>
      </c>
      <c r="C2137" s="79" t="s">
        <v>73</v>
      </c>
      <c r="D2137" s="85">
        <v>-11968.655699999999</v>
      </c>
      <c r="E2137" s="85">
        <v>2393.7311399999999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3IF-WAHA-TX</v>
      </c>
    </row>
    <row r="2138" spans="1:8">
      <c r="A2138" s="80">
        <v>37226</v>
      </c>
      <c r="B2138" s="79" t="s">
        <v>86</v>
      </c>
      <c r="C2138" s="79" t="s">
        <v>68</v>
      </c>
      <c r="D2138" s="85">
        <v>-1578045.3223000001</v>
      </c>
      <c r="E2138" s="85">
        <v>15780.453223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3NGI-MALIN</v>
      </c>
    </row>
    <row r="2139" spans="1:8">
      <c r="A2139" s="80">
        <v>37226</v>
      </c>
      <c r="B2139" s="79" t="s">
        <v>86</v>
      </c>
      <c r="C2139" s="79" t="s">
        <v>74</v>
      </c>
      <c r="D2139" s="85">
        <v>83898.282000000007</v>
      </c>
      <c r="E2139" s="85">
        <v>0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3NGI-PGE/CG</v>
      </c>
    </row>
    <row r="2140" spans="1:8">
      <c r="A2140" s="80">
        <v>37226</v>
      </c>
      <c r="B2140" s="79" t="s">
        <v>86</v>
      </c>
      <c r="C2140" s="79" t="s">
        <v>46</v>
      </c>
      <c r="D2140" s="85">
        <v>860095.53170000005</v>
      </c>
      <c r="E2140" s="85">
        <v>-86009.553169999999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3NGI-SOCAL</v>
      </c>
    </row>
    <row r="2141" spans="1:8">
      <c r="A2141" s="80">
        <v>37226</v>
      </c>
      <c r="B2141" s="79" t="s">
        <v>86</v>
      </c>
      <c r="C2141" s="79" t="s">
        <v>103</v>
      </c>
      <c r="D2141" s="85">
        <v>-154595.1372</v>
      </c>
      <c r="E2141" s="85">
        <v>0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3NGW/OPAL</v>
      </c>
    </row>
    <row r="2142" spans="1:8">
      <c r="A2142" s="80">
        <v>37257</v>
      </c>
      <c r="B2142" s="79" t="s">
        <v>86</v>
      </c>
      <c r="C2142" s="79" t="s">
        <v>100</v>
      </c>
      <c r="D2142" s="85">
        <v>0</v>
      </c>
      <c r="E2142" s="85">
        <v>0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3DJ/BASIN/CIG</v>
      </c>
    </row>
    <row r="2143" spans="1:8">
      <c r="A2143" s="80">
        <v>37257</v>
      </c>
      <c r="B2143" s="79" t="s">
        <v>86</v>
      </c>
      <c r="C2143" s="79" t="s">
        <v>88</v>
      </c>
      <c r="D2143" s="85">
        <v>462872.17019999999</v>
      </c>
      <c r="E2143" s="85">
        <v>-4628.7217019999998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3IF-CIG/RKYMTN</v>
      </c>
    </row>
    <row r="2144" spans="1:8">
      <c r="A2144" s="80">
        <v>37257</v>
      </c>
      <c r="B2144" s="79" t="s">
        <v>86</v>
      </c>
      <c r="C2144" s="79" t="s">
        <v>101</v>
      </c>
      <c r="D2144" s="85">
        <v>-462872.17050000001</v>
      </c>
      <c r="E2144" s="85">
        <v>4628.7217049999999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3IF-CIG/WIC</v>
      </c>
    </row>
    <row r="2145" spans="1:8">
      <c r="A2145" s="80">
        <v>37257</v>
      </c>
      <c r="B2145" s="79" t="s">
        <v>86</v>
      </c>
      <c r="C2145" s="79" t="s">
        <v>89</v>
      </c>
      <c r="D2145" s="85">
        <v>923552.41740000003</v>
      </c>
      <c r="E2145" s="85">
        <v>-92355.241739999998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3IF-ELPO/PERMIAN</v>
      </c>
    </row>
    <row r="2146" spans="1:8">
      <c r="A2146" s="80">
        <v>37257</v>
      </c>
      <c r="B2146" s="79" t="s">
        <v>86</v>
      </c>
      <c r="C2146" s="79" t="s">
        <v>72</v>
      </c>
      <c r="D2146" s="85">
        <v>-39403.859900000003</v>
      </c>
      <c r="E2146" s="85">
        <v>3940.3859900000002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3IF-ELPO/SJ</v>
      </c>
    </row>
    <row r="2147" spans="1:8">
      <c r="A2147" s="80">
        <v>37257</v>
      </c>
      <c r="B2147" s="79" t="s">
        <v>86</v>
      </c>
      <c r="C2147" s="79" t="s">
        <v>90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3IF-HEHUB</v>
      </c>
    </row>
    <row r="2148" spans="1:8">
      <c r="A2148" s="80">
        <v>37257</v>
      </c>
      <c r="B2148" s="79" t="s">
        <v>86</v>
      </c>
      <c r="C2148" s="79" t="s">
        <v>92</v>
      </c>
      <c r="D2148" s="85">
        <v>-1080035.0643</v>
      </c>
      <c r="E2148" s="85">
        <v>108003.50642999999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3IF-NTHWST/CANBR</v>
      </c>
    </row>
    <row r="2149" spans="1:8">
      <c r="A2149" s="80">
        <v>37257</v>
      </c>
      <c r="B2149" s="79" t="s">
        <v>86</v>
      </c>
      <c r="C2149" s="79" t="s">
        <v>67</v>
      </c>
      <c r="D2149" s="85">
        <v>231436.0851</v>
      </c>
      <c r="E2149" s="85">
        <v>-23143.608509999998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3IF-NWPL_ROCKY_M</v>
      </c>
    </row>
    <row r="2150" spans="1:8">
      <c r="A2150" s="80">
        <v>37257</v>
      </c>
      <c r="B2150" s="79" t="s">
        <v>86</v>
      </c>
      <c r="C2150" s="79" t="s">
        <v>99</v>
      </c>
      <c r="D2150" s="85">
        <v>0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3IF-PAN/TX/OK</v>
      </c>
    </row>
    <row r="2151" spans="1:8">
      <c r="A2151" s="80">
        <v>37257</v>
      </c>
      <c r="B2151" s="79" t="s">
        <v>86</v>
      </c>
      <c r="C2151" s="79" t="s">
        <v>73</v>
      </c>
      <c r="D2151" s="85">
        <v>1207747.9665999999</v>
      </c>
      <c r="E2151" s="85">
        <v>-241549.59332000001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3IF-WAHA-TX</v>
      </c>
    </row>
    <row r="2152" spans="1:8">
      <c r="A2152" s="80">
        <v>37257</v>
      </c>
      <c r="B2152" s="79" t="s">
        <v>86</v>
      </c>
      <c r="C2152" s="79" t="s">
        <v>68</v>
      </c>
      <c r="D2152" s="85">
        <v>-957312.22320000001</v>
      </c>
      <c r="E2152" s="85">
        <v>9573.1222319999997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3NGI-MALIN</v>
      </c>
    </row>
    <row r="2153" spans="1:8">
      <c r="A2153" s="80">
        <v>37257</v>
      </c>
      <c r="B2153" s="79" t="s">
        <v>86</v>
      </c>
      <c r="C2153" s="79" t="s">
        <v>74</v>
      </c>
      <c r="D2153" s="85">
        <v>71703.378500000006</v>
      </c>
      <c r="E2153" s="85">
        <v>0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3NGI-PGE/CG</v>
      </c>
    </row>
    <row r="2154" spans="1:8">
      <c r="A2154" s="80">
        <v>37257</v>
      </c>
      <c r="B2154" s="79" t="s">
        <v>86</v>
      </c>
      <c r="C2154" s="79" t="s">
        <v>46</v>
      </c>
      <c r="D2154" s="85">
        <v>-2730974.673</v>
      </c>
      <c r="E2154" s="85">
        <v>273097.46730000002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3NGI-SOCAL</v>
      </c>
    </row>
    <row r="2155" spans="1:8">
      <c r="A2155" s="80">
        <v>37257</v>
      </c>
      <c r="B2155" s="79" t="s">
        <v>86</v>
      </c>
      <c r="C2155" s="79" t="s">
        <v>103</v>
      </c>
      <c r="D2155" s="85">
        <v>-154290.72339999999</v>
      </c>
      <c r="E2155" s="85">
        <v>0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3NGW/OPAL</v>
      </c>
    </row>
    <row r="2156" spans="1:8">
      <c r="A2156" s="80">
        <v>37288</v>
      </c>
      <c r="B2156" s="79" t="s">
        <v>86</v>
      </c>
      <c r="C2156" s="79" t="s">
        <v>100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3DJ/BASIN/CIG</v>
      </c>
    </row>
    <row r="2157" spans="1:8">
      <c r="A2157" s="80">
        <v>37288</v>
      </c>
      <c r="B2157" s="79" t="s">
        <v>86</v>
      </c>
      <c r="C2157" s="79" t="s">
        <v>88</v>
      </c>
      <c r="D2157" s="85">
        <v>410214.64490000001</v>
      </c>
      <c r="E2157" s="85">
        <v>-4102.1464489999998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3IF-CIG/RKYMTN</v>
      </c>
    </row>
    <row r="2158" spans="1:8">
      <c r="A2158" s="80">
        <v>37288</v>
      </c>
      <c r="B2158" s="79" t="s">
        <v>86</v>
      </c>
      <c r="C2158" s="79" t="s">
        <v>101</v>
      </c>
      <c r="D2158" s="85">
        <v>-417252.30060000002</v>
      </c>
      <c r="E2158" s="85">
        <v>4172.5230060000004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3IF-CIG/WIC</v>
      </c>
    </row>
    <row r="2159" spans="1:8">
      <c r="A2159" s="80">
        <v>37288</v>
      </c>
      <c r="B2159" s="79" t="s">
        <v>86</v>
      </c>
      <c r="C2159" s="79" t="s">
        <v>89</v>
      </c>
      <c r="D2159" s="85">
        <v>847360.93949999998</v>
      </c>
      <c r="E2159" s="85">
        <v>-84736.093949999995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3IF-ELPO/PERMIAN</v>
      </c>
    </row>
    <row r="2160" spans="1:8">
      <c r="A2160" s="80">
        <v>37288</v>
      </c>
      <c r="B2160" s="79" t="s">
        <v>86</v>
      </c>
      <c r="C2160" s="79" t="s">
        <v>72</v>
      </c>
      <c r="D2160" s="85">
        <v>-26148.804400000001</v>
      </c>
      <c r="E2160" s="85">
        <v>2614.8804399999999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3IF-ELPO/SJ</v>
      </c>
    </row>
    <row r="2161" spans="1:8">
      <c r="A2161" s="80">
        <v>37288</v>
      </c>
      <c r="B2161" s="79" t="s">
        <v>86</v>
      </c>
      <c r="C2161" s="79" t="s">
        <v>90</v>
      </c>
      <c r="D2161" s="85">
        <v>0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3IF-HEHUB</v>
      </c>
    </row>
    <row r="2162" spans="1:8">
      <c r="A2162" s="80">
        <v>37288</v>
      </c>
      <c r="B2162" s="79" t="s">
        <v>86</v>
      </c>
      <c r="C2162" s="79" t="s">
        <v>92</v>
      </c>
      <c r="D2162" s="85">
        <v>139084.10019999999</v>
      </c>
      <c r="E2162" s="85">
        <v>-13908.410019999999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3IF-NTHWST/CANBR</v>
      </c>
    </row>
    <row r="2163" spans="1:8">
      <c r="A2163" s="80">
        <v>37288</v>
      </c>
      <c r="B2163" s="79" t="s">
        <v>86</v>
      </c>
      <c r="C2163" s="79" t="s">
        <v>67</v>
      </c>
      <c r="D2163" s="85">
        <v>208626.1502</v>
      </c>
      <c r="E2163" s="85">
        <v>-20862.615020000001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3IF-NWPL_ROCKY_M</v>
      </c>
    </row>
    <row r="2164" spans="1:8">
      <c r="A2164" s="80">
        <v>37288</v>
      </c>
      <c r="B2164" s="79" t="s">
        <v>86</v>
      </c>
      <c r="C2164" s="79" t="s">
        <v>99</v>
      </c>
      <c r="D2164" s="85">
        <v>0</v>
      </c>
      <c r="E2164" s="85">
        <v>0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3IF-PAN/TX/OK</v>
      </c>
    </row>
    <row r="2165" spans="1:8">
      <c r="A2165" s="80">
        <v>37288</v>
      </c>
      <c r="B2165" s="79" t="s">
        <v>86</v>
      </c>
      <c r="C2165" s="79" t="s">
        <v>73</v>
      </c>
      <c r="D2165" s="85">
        <v>1087140.9343999999</v>
      </c>
      <c r="E2165" s="85">
        <v>-217428.18687999999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3IF-WAHA-TX</v>
      </c>
    </row>
    <row r="2166" spans="1:8">
      <c r="A2166" s="80">
        <v>37288</v>
      </c>
      <c r="B2166" s="79" t="s">
        <v>86</v>
      </c>
      <c r="C2166" s="79" t="s">
        <v>68</v>
      </c>
      <c r="D2166" s="85">
        <v>-848134.84310000006</v>
      </c>
      <c r="E2166" s="85">
        <v>8481.3484310000003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3NGI-MALIN</v>
      </c>
    </row>
    <row r="2167" spans="1:8">
      <c r="A2167" s="80">
        <v>37288</v>
      </c>
      <c r="B2167" s="79" t="s">
        <v>86</v>
      </c>
      <c r="C2167" s="79" t="s">
        <v>74</v>
      </c>
      <c r="D2167" s="85">
        <v>82433.159199999995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3NGI-PGE/CG</v>
      </c>
    </row>
    <row r="2168" spans="1:8">
      <c r="A2168" s="80">
        <v>37288</v>
      </c>
      <c r="B2168" s="79" t="s">
        <v>86</v>
      </c>
      <c r="C2168" s="79" t="s">
        <v>46</v>
      </c>
      <c r="D2168" s="85">
        <v>-4393223.6424000002</v>
      </c>
      <c r="E2168" s="85">
        <v>439322.36424000002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3NGI-SOCAL</v>
      </c>
    </row>
    <row r="2169" spans="1:8">
      <c r="A2169" s="80">
        <v>37288</v>
      </c>
      <c r="B2169" s="79" t="s">
        <v>86</v>
      </c>
      <c r="C2169" s="79" t="s">
        <v>103</v>
      </c>
      <c r="D2169" s="85">
        <v>-139084.10019999999</v>
      </c>
      <c r="E2169" s="85">
        <v>0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3NGW/OPAL</v>
      </c>
    </row>
    <row r="2170" spans="1:8">
      <c r="A2170" s="80">
        <v>37316</v>
      </c>
      <c r="B2170" s="79" t="s">
        <v>86</v>
      </c>
      <c r="C2170" s="79" t="s">
        <v>100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3DJ/BASIN/CIG</v>
      </c>
    </row>
    <row r="2171" spans="1:8">
      <c r="A2171" s="80">
        <v>37316</v>
      </c>
      <c r="B2171" s="79" t="s">
        <v>86</v>
      </c>
      <c r="C2171" s="79" t="s">
        <v>88</v>
      </c>
      <c r="D2171" s="85">
        <v>607114.99069999997</v>
      </c>
      <c r="E2171" s="85">
        <v>-6071.149907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3IF-CIG/RKYMTN</v>
      </c>
    </row>
    <row r="2172" spans="1:8">
      <c r="A2172" s="80">
        <v>37316</v>
      </c>
      <c r="B2172" s="79" t="s">
        <v>86</v>
      </c>
      <c r="C2172" s="79" t="s">
        <v>101</v>
      </c>
      <c r="D2172" s="85">
        <v>-461170.04430000001</v>
      </c>
      <c r="E2172" s="85">
        <v>4611.7004429999997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3IF-CIG/WIC</v>
      </c>
    </row>
    <row r="2173" spans="1:8">
      <c r="A2173" s="80">
        <v>37316</v>
      </c>
      <c r="B2173" s="79" t="s">
        <v>86</v>
      </c>
      <c r="C2173" s="79" t="s">
        <v>89</v>
      </c>
      <c r="D2173" s="85">
        <v>921587.34010000003</v>
      </c>
      <c r="E2173" s="85">
        <v>-92158.73401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3IF-ELPO/PERMIAN</v>
      </c>
    </row>
    <row r="2174" spans="1:8">
      <c r="A2174" s="80">
        <v>37316</v>
      </c>
      <c r="B2174" s="79" t="s">
        <v>86</v>
      </c>
      <c r="C2174" s="79" t="s">
        <v>72</v>
      </c>
      <c r="D2174" s="85">
        <v>25109.469300000001</v>
      </c>
      <c r="E2174" s="85">
        <v>-2510.9469300000001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3IF-ELPO/SJ</v>
      </c>
    </row>
    <row r="2175" spans="1:8">
      <c r="A2175" s="80">
        <v>37316</v>
      </c>
      <c r="B2175" s="79" t="s">
        <v>86</v>
      </c>
      <c r="C2175" s="79" t="s">
        <v>90</v>
      </c>
      <c r="D2175" s="85">
        <v>0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3IF-HEHUB</v>
      </c>
    </row>
    <row r="2176" spans="1:8">
      <c r="A2176" s="80">
        <v>37316</v>
      </c>
      <c r="B2176" s="79" t="s">
        <v>86</v>
      </c>
      <c r="C2176" s="79" t="s">
        <v>92</v>
      </c>
      <c r="D2176" s="85">
        <v>307446.69630000001</v>
      </c>
      <c r="E2176" s="85">
        <v>-30744.66963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3IF-NTHWST/CANBR</v>
      </c>
    </row>
    <row r="2177" spans="1:8">
      <c r="A2177" s="80">
        <v>37316</v>
      </c>
      <c r="B2177" s="79" t="s">
        <v>86</v>
      </c>
      <c r="C2177" s="79" t="s">
        <v>67</v>
      </c>
      <c r="D2177" s="85">
        <v>230585.022</v>
      </c>
      <c r="E2177" s="85">
        <v>-23058.502199999999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3IF-NWPL_ROCKY_M</v>
      </c>
    </row>
    <row r="2178" spans="1:8">
      <c r="A2178" s="80">
        <v>37316</v>
      </c>
      <c r="B2178" s="79" t="s">
        <v>86</v>
      </c>
      <c r="C2178" s="79" t="s">
        <v>99</v>
      </c>
      <c r="D2178" s="85">
        <v>0</v>
      </c>
      <c r="E2178" s="85">
        <v>0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3IF-PAN/TX/OK</v>
      </c>
    </row>
    <row r="2179" spans="1:8">
      <c r="A2179" s="80">
        <v>37316</v>
      </c>
      <c r="B2179" s="79" t="s">
        <v>86</v>
      </c>
      <c r="C2179" s="79" t="s">
        <v>73</v>
      </c>
      <c r="D2179" s="85">
        <v>1193587.4157</v>
      </c>
      <c r="E2179" s="85">
        <v>-238717.48314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3IF-WAHA-TX</v>
      </c>
    </row>
    <row r="2180" spans="1:8">
      <c r="A2180" s="80">
        <v>37316</v>
      </c>
      <c r="B2180" s="79" t="s">
        <v>86</v>
      </c>
      <c r="C2180" s="79" t="s">
        <v>68</v>
      </c>
      <c r="D2180" s="85">
        <v>-937404.97690000001</v>
      </c>
      <c r="E2180" s="85">
        <v>9374.0497689999993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3NGI-MALIN</v>
      </c>
    </row>
    <row r="2181" spans="1:8">
      <c r="A2181" s="80">
        <v>37316</v>
      </c>
      <c r="B2181" s="79" t="s">
        <v>86</v>
      </c>
      <c r="C2181" s="79" t="s">
        <v>74</v>
      </c>
      <c r="D2181" s="85">
        <v>127226.40180000001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3NGI-PGE/CG</v>
      </c>
    </row>
    <row r="2182" spans="1:8">
      <c r="A2182" s="80">
        <v>37316</v>
      </c>
      <c r="B2182" s="79" t="s">
        <v>86</v>
      </c>
      <c r="C2182" s="79" t="s">
        <v>46</v>
      </c>
      <c r="D2182" s="85">
        <v>-4626203.0017999997</v>
      </c>
      <c r="E2182" s="85">
        <v>462620.30018000002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37316</v>
      </c>
      <c r="B2183" s="79" t="s">
        <v>86</v>
      </c>
      <c r="C2183" s="79" t="s">
        <v>103</v>
      </c>
      <c r="D2183" s="85">
        <v>-153723.348</v>
      </c>
      <c r="E2183" s="85">
        <v>0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3NGW/OPAL</v>
      </c>
    </row>
    <row r="2184" spans="1:8">
      <c r="A2184" s="80">
        <v>37347</v>
      </c>
      <c r="B2184" s="79" t="s">
        <v>86</v>
      </c>
      <c r="C2184" s="79" t="s">
        <v>100</v>
      </c>
      <c r="D2184" s="85">
        <v>0</v>
      </c>
      <c r="E2184" s="85">
        <v>0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4DJ/BASIN/CIG</v>
      </c>
    </row>
    <row r="2185" spans="1:8">
      <c r="A2185" s="80">
        <v>37347</v>
      </c>
      <c r="B2185" s="79" t="s">
        <v>86</v>
      </c>
      <c r="C2185" s="79" t="s">
        <v>88</v>
      </c>
      <c r="D2185" s="85">
        <v>437929.07919999998</v>
      </c>
      <c r="E2185" s="85">
        <v>-4379.2907919999998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86</v>
      </c>
      <c r="C2186" s="79" t="s">
        <v>101</v>
      </c>
      <c r="D2186" s="85">
        <v>-445442.20409999997</v>
      </c>
      <c r="E2186" s="85">
        <v>4454.4220409999998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4IF-CIG/WIC</v>
      </c>
    </row>
    <row r="2187" spans="1:8">
      <c r="A2187" s="80">
        <v>37347</v>
      </c>
      <c r="B2187" s="79" t="s">
        <v>86</v>
      </c>
      <c r="C2187" s="79" t="s">
        <v>89</v>
      </c>
      <c r="D2187" s="85">
        <v>-978.98290000000009</v>
      </c>
      <c r="E2187" s="85">
        <v>97.898289999999989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4IF-ELPO/PERMIAN</v>
      </c>
    </row>
    <row r="2188" spans="1:8">
      <c r="A2188" s="80">
        <v>37347</v>
      </c>
      <c r="B2188" s="79" t="s">
        <v>86</v>
      </c>
      <c r="C2188" s="79" t="s">
        <v>72</v>
      </c>
      <c r="D2188" s="85">
        <v>36542.098700000002</v>
      </c>
      <c r="E2188" s="85">
        <v>-3654.2098700000001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4IF-ELPO/SJ</v>
      </c>
    </row>
    <row r="2189" spans="1:8">
      <c r="A2189" s="80">
        <v>37347</v>
      </c>
      <c r="B2189" s="79" t="s">
        <v>86</v>
      </c>
      <c r="C2189" s="79" t="s">
        <v>90</v>
      </c>
      <c r="D2189" s="85">
        <v>0</v>
      </c>
      <c r="E2189" s="85">
        <v>0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4IF-HEHUB</v>
      </c>
    </row>
    <row r="2190" spans="1:8">
      <c r="A2190" s="80">
        <v>37347</v>
      </c>
      <c r="B2190" s="79" t="s">
        <v>86</v>
      </c>
      <c r="C2190" s="79" t="s">
        <v>92</v>
      </c>
      <c r="D2190" s="85">
        <v>0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4IF-NTHWST/CANBR</v>
      </c>
    </row>
    <row r="2191" spans="1:8">
      <c r="A2191" s="80">
        <v>37347</v>
      </c>
      <c r="B2191" s="79" t="s">
        <v>86</v>
      </c>
      <c r="C2191" s="79" t="s">
        <v>67</v>
      </c>
      <c r="D2191" s="85">
        <v>148480.7347</v>
      </c>
      <c r="E2191" s="85">
        <v>-14848.073469999999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4IF-NWPL_ROCKY_M</v>
      </c>
    </row>
    <row r="2192" spans="1:8">
      <c r="A2192" s="80">
        <v>37347</v>
      </c>
      <c r="B2192" s="79" t="s">
        <v>86</v>
      </c>
      <c r="C2192" s="79" t="s">
        <v>99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4IF-PAN/TX/OK</v>
      </c>
    </row>
    <row r="2193" spans="1:8">
      <c r="A2193" s="80">
        <v>37347</v>
      </c>
      <c r="B2193" s="79" t="s">
        <v>86</v>
      </c>
      <c r="C2193" s="79" t="s">
        <v>73</v>
      </c>
      <c r="D2193" s="85">
        <v>-10294.664199999999</v>
      </c>
      <c r="E2193" s="85">
        <v>2058.9328399999999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4IF-WAHA-TX</v>
      </c>
    </row>
    <row r="2194" spans="1:8">
      <c r="A2194" s="80">
        <v>37347</v>
      </c>
      <c r="B2194" s="79" t="s">
        <v>86</v>
      </c>
      <c r="C2194" s="79" t="s">
        <v>68</v>
      </c>
      <c r="D2194" s="85">
        <v>296.9615</v>
      </c>
      <c r="E2194" s="85">
        <v>-2.9696149999999997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4NGI-MALIN</v>
      </c>
    </row>
    <row r="2195" spans="1:8">
      <c r="A2195" s="80">
        <v>37347</v>
      </c>
      <c r="B2195" s="79" t="s">
        <v>86</v>
      </c>
      <c r="C2195" s="79" t="s">
        <v>74</v>
      </c>
      <c r="D2195" s="85">
        <v>-59329.932099999998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4NGI-PGE/CG</v>
      </c>
    </row>
    <row r="2196" spans="1:8">
      <c r="A2196" s="80">
        <v>37347</v>
      </c>
      <c r="B2196" s="79" t="s">
        <v>86</v>
      </c>
      <c r="C2196" s="79" t="s">
        <v>46</v>
      </c>
      <c r="D2196" s="85">
        <v>-3135716.1329999999</v>
      </c>
      <c r="E2196" s="85">
        <v>313571.61330000003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4NGI-SOCAL</v>
      </c>
    </row>
    <row r="2197" spans="1:8">
      <c r="A2197" s="80">
        <v>37347</v>
      </c>
      <c r="B2197" s="79" t="s">
        <v>86</v>
      </c>
      <c r="C2197" s="79" t="s">
        <v>103</v>
      </c>
      <c r="D2197" s="85">
        <v>-148480.73480000001</v>
      </c>
      <c r="E2197" s="85">
        <v>0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4NGW/OPAL</v>
      </c>
    </row>
    <row r="2198" spans="1:8">
      <c r="A2198" s="80">
        <v>37377</v>
      </c>
      <c r="B2198" s="79" t="s">
        <v>86</v>
      </c>
      <c r="C2198" s="79" t="s">
        <v>100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4DJ/BASIN/CIG</v>
      </c>
    </row>
    <row r="2199" spans="1:8">
      <c r="A2199" s="80">
        <v>37377</v>
      </c>
      <c r="B2199" s="79" t="s">
        <v>86</v>
      </c>
      <c r="C2199" s="79" t="s">
        <v>88</v>
      </c>
      <c r="D2199" s="85">
        <v>451650.00469999999</v>
      </c>
      <c r="E2199" s="85">
        <v>-4516.5000470000004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4IF-CIG/RKYMTN</v>
      </c>
    </row>
    <row r="2200" spans="1:8">
      <c r="A2200" s="80">
        <v>37377</v>
      </c>
      <c r="B2200" s="79" t="s">
        <v>86</v>
      </c>
      <c r="C2200" s="79" t="s">
        <v>101</v>
      </c>
      <c r="D2200" s="85">
        <v>-459398.52659999998</v>
      </c>
      <c r="E2200" s="85">
        <v>4593.9852659999997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4IF-CIG/WIC</v>
      </c>
    </row>
    <row r="2201" spans="1:8">
      <c r="A2201" s="80">
        <v>37377</v>
      </c>
      <c r="B2201" s="79" t="s">
        <v>86</v>
      </c>
      <c r="C2201" s="79" t="s">
        <v>89</v>
      </c>
      <c r="D2201" s="85">
        <v>-3812.5138000000002</v>
      </c>
      <c r="E2201" s="85">
        <v>381.25137999999998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4IF-ELPO/PERMIAN</v>
      </c>
    </row>
    <row r="2202" spans="1:8">
      <c r="A2202" s="80">
        <v>37377</v>
      </c>
      <c r="B2202" s="79" t="s">
        <v>86</v>
      </c>
      <c r="C2202" s="79" t="s">
        <v>72</v>
      </c>
      <c r="D2202" s="85">
        <v>-14666.174500000001</v>
      </c>
      <c r="E2202" s="85">
        <v>1466.61745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4IF-ELPO/SJ</v>
      </c>
    </row>
    <row r="2203" spans="1:8">
      <c r="A2203" s="80">
        <v>37377</v>
      </c>
      <c r="B2203" s="79" t="s">
        <v>86</v>
      </c>
      <c r="C2203" s="79" t="s">
        <v>90</v>
      </c>
      <c r="D2203" s="85">
        <v>0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4IF-HEHUB</v>
      </c>
    </row>
    <row r="2204" spans="1:8">
      <c r="A2204" s="80">
        <v>37377</v>
      </c>
      <c r="B2204" s="79" t="s">
        <v>86</v>
      </c>
      <c r="C2204" s="79" t="s">
        <v>92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4IF-NTHWST/CANBR</v>
      </c>
    </row>
    <row r="2205" spans="1:8">
      <c r="A2205" s="80">
        <v>37377</v>
      </c>
      <c r="B2205" s="79" t="s">
        <v>86</v>
      </c>
      <c r="C2205" s="79" t="s">
        <v>67</v>
      </c>
      <c r="D2205" s="85">
        <v>153132.84220000001</v>
      </c>
      <c r="E2205" s="85">
        <v>-15313.28422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4IF-NWPL_ROCKY_M</v>
      </c>
    </row>
    <row r="2206" spans="1:8">
      <c r="A2206" s="80">
        <v>37377</v>
      </c>
      <c r="B2206" s="79" t="s">
        <v>86</v>
      </c>
      <c r="C2206" s="79" t="s">
        <v>99</v>
      </c>
      <c r="D2206" s="85">
        <v>0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4IF-PAN/TX/OK</v>
      </c>
    </row>
    <row r="2207" spans="1:8">
      <c r="A2207" s="80">
        <v>37377</v>
      </c>
      <c r="B2207" s="79" t="s">
        <v>86</v>
      </c>
      <c r="C2207" s="79" t="s">
        <v>73</v>
      </c>
      <c r="D2207" s="85">
        <v>33195.248500000002</v>
      </c>
      <c r="E2207" s="85">
        <v>-6639.0497000000005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4IF-WAHA-TX</v>
      </c>
    </row>
    <row r="2208" spans="1:8">
      <c r="A2208" s="80">
        <v>37377</v>
      </c>
      <c r="B2208" s="79" t="s">
        <v>86</v>
      </c>
      <c r="C2208" s="79" t="s">
        <v>68</v>
      </c>
      <c r="D2208" s="85">
        <v>306.26570000000004</v>
      </c>
      <c r="E2208" s="85">
        <v>-3.0626569999999997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4NGI-MALIN</v>
      </c>
    </row>
    <row r="2209" spans="1:8">
      <c r="A2209" s="80">
        <v>37377</v>
      </c>
      <c r="B2209" s="79" t="s">
        <v>86</v>
      </c>
      <c r="C2209" s="79" t="s">
        <v>74</v>
      </c>
      <c r="D2209" s="85">
        <v>-28716.8537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4NGI-PGE/CG</v>
      </c>
    </row>
    <row r="2210" spans="1:8">
      <c r="A2210" s="80">
        <v>37377</v>
      </c>
      <c r="B2210" s="79" t="s">
        <v>86</v>
      </c>
      <c r="C2210" s="79" t="s">
        <v>46</v>
      </c>
      <c r="D2210" s="85">
        <v>-3462064.8385000001</v>
      </c>
      <c r="E2210" s="85">
        <v>346206.48385000002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4NGI-SOCAL</v>
      </c>
    </row>
    <row r="2211" spans="1:8">
      <c r="A2211" s="80">
        <v>37377</v>
      </c>
      <c r="B2211" s="79" t="s">
        <v>86</v>
      </c>
      <c r="C2211" s="79" t="s">
        <v>103</v>
      </c>
      <c r="D2211" s="85">
        <v>-153132.84220000001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4NGW/OPAL</v>
      </c>
    </row>
    <row r="2212" spans="1:8">
      <c r="A2212" s="80">
        <v>37408</v>
      </c>
      <c r="B2212" s="79" t="s">
        <v>86</v>
      </c>
      <c r="C2212" s="79" t="s">
        <v>100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4DJ/BASIN/CIG</v>
      </c>
    </row>
    <row r="2213" spans="1:8">
      <c r="A2213" s="80">
        <v>37408</v>
      </c>
      <c r="B2213" s="79" t="s">
        <v>86</v>
      </c>
      <c r="C2213" s="79" t="s">
        <v>88</v>
      </c>
      <c r="D2213" s="85">
        <v>436201.25579999998</v>
      </c>
      <c r="E2213" s="85">
        <v>-4362.0125580000004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4IF-CIG/RKYMTN</v>
      </c>
    </row>
    <row r="2214" spans="1:8">
      <c r="A2214" s="80">
        <v>37408</v>
      </c>
      <c r="B2214" s="79" t="s">
        <v>86</v>
      </c>
      <c r="C2214" s="79" t="s">
        <v>101</v>
      </c>
      <c r="D2214" s="85">
        <v>-443684.73839999997</v>
      </c>
      <c r="E2214" s="85">
        <v>4436.8473839999997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4IF-CIG/WIC</v>
      </c>
    </row>
    <row r="2215" spans="1:8">
      <c r="A2215" s="80">
        <v>37408</v>
      </c>
      <c r="B2215" s="79" t="s">
        <v>86</v>
      </c>
      <c r="C2215" s="79" t="s">
        <v>89</v>
      </c>
      <c r="D2215" s="85">
        <v>-1086.5347000000002</v>
      </c>
      <c r="E2215" s="85">
        <v>108.65347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4IF-ELPO/PERMIAN</v>
      </c>
    </row>
    <row r="2216" spans="1:8">
      <c r="A2216" s="80">
        <v>37408</v>
      </c>
      <c r="B2216" s="79" t="s">
        <v>86</v>
      </c>
      <c r="C2216" s="79" t="s">
        <v>72</v>
      </c>
      <c r="D2216" s="85">
        <v>62741.951800000003</v>
      </c>
      <c r="E2216" s="85">
        <v>-6274.1951799999997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4IF-ELPO/SJ</v>
      </c>
    </row>
    <row r="2217" spans="1:8">
      <c r="A2217" s="80">
        <v>37408</v>
      </c>
      <c r="B2217" s="79" t="s">
        <v>86</v>
      </c>
      <c r="C2217" s="79" t="s">
        <v>90</v>
      </c>
      <c r="D2217" s="85">
        <v>0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4IF-HEHUB</v>
      </c>
    </row>
    <row r="2218" spans="1:8">
      <c r="A2218" s="80">
        <v>37408</v>
      </c>
      <c r="B2218" s="79" t="s">
        <v>86</v>
      </c>
      <c r="C2218" s="79" t="s">
        <v>92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4IF-NTHWST/CANBR</v>
      </c>
    </row>
    <row r="2219" spans="1:8">
      <c r="A2219" s="80">
        <v>37408</v>
      </c>
      <c r="B2219" s="79" t="s">
        <v>86</v>
      </c>
      <c r="C2219" s="79" t="s">
        <v>67</v>
      </c>
      <c r="D2219" s="85">
        <v>147894.91279999999</v>
      </c>
      <c r="E2219" s="85">
        <v>-14789.49128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4IF-NWPL_ROCKY_M</v>
      </c>
    </row>
    <row r="2220" spans="1:8">
      <c r="A2220" s="80">
        <v>37408</v>
      </c>
      <c r="B2220" s="79" t="s">
        <v>86</v>
      </c>
      <c r="C2220" s="79" t="s">
        <v>99</v>
      </c>
      <c r="D2220" s="85">
        <v>0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4IF-PAN/TX/OK</v>
      </c>
    </row>
    <row r="2221" spans="1:8">
      <c r="A2221" s="80">
        <v>37408</v>
      </c>
      <c r="B2221" s="79" t="s">
        <v>86</v>
      </c>
      <c r="C2221" s="79" t="s">
        <v>73</v>
      </c>
      <c r="D2221" s="85">
        <v>33424.2503</v>
      </c>
      <c r="E2221" s="85">
        <v>-6684.8500599999998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4IF-WAHA-TX</v>
      </c>
    </row>
    <row r="2222" spans="1:8">
      <c r="A2222" s="80">
        <v>37408</v>
      </c>
      <c r="B2222" s="79" t="s">
        <v>86</v>
      </c>
      <c r="C2222" s="79" t="s">
        <v>68</v>
      </c>
      <c r="D2222" s="85">
        <v>295.78980000000001</v>
      </c>
      <c r="E2222" s="85">
        <v>-2.9578979999999997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4NGI-MALIN</v>
      </c>
    </row>
    <row r="2223" spans="1:8">
      <c r="A2223" s="80">
        <v>37408</v>
      </c>
      <c r="B2223" s="79" t="s">
        <v>86</v>
      </c>
      <c r="C2223" s="79" t="s">
        <v>74</v>
      </c>
      <c r="D2223" s="85">
        <v>-7596.8687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4NGI-PGE/CG</v>
      </c>
    </row>
    <row r="2224" spans="1:8">
      <c r="A2224" s="80">
        <v>37408</v>
      </c>
      <c r="B2224" s="79" t="s">
        <v>86</v>
      </c>
      <c r="C2224" s="79" t="s">
        <v>46</v>
      </c>
      <c r="D2224" s="85">
        <v>-3162255.5025999998</v>
      </c>
      <c r="E2224" s="85">
        <v>316225.55025999999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4NGI-SOCAL</v>
      </c>
    </row>
    <row r="2225" spans="1:8">
      <c r="A2225" s="80">
        <v>37408</v>
      </c>
      <c r="B2225" s="79" t="s">
        <v>86</v>
      </c>
      <c r="C2225" s="79" t="s">
        <v>103</v>
      </c>
      <c r="D2225" s="85">
        <v>-147894.91279999999</v>
      </c>
      <c r="E2225" s="85">
        <v>0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4NGW/OPAL</v>
      </c>
    </row>
    <row r="2226" spans="1:8">
      <c r="A2226" s="80">
        <v>37438</v>
      </c>
      <c r="B2226" s="79" t="s">
        <v>86</v>
      </c>
      <c r="C2226" s="79" t="s">
        <v>88</v>
      </c>
      <c r="D2226" s="85">
        <v>449826.75300000003</v>
      </c>
      <c r="E2226" s="85">
        <v>-4498.2675300000001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4IF-CIG/RKYMTN</v>
      </c>
    </row>
    <row r="2227" spans="1:8">
      <c r="A2227" s="80">
        <v>37438</v>
      </c>
      <c r="B2227" s="79" t="s">
        <v>86</v>
      </c>
      <c r="C2227" s="79" t="s">
        <v>101</v>
      </c>
      <c r="D2227" s="85">
        <v>-457543.99479999999</v>
      </c>
      <c r="E2227" s="85">
        <v>4575.4399480000002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4IF-CIG/WIC</v>
      </c>
    </row>
    <row r="2228" spans="1:8">
      <c r="A2228" s="80">
        <v>37438</v>
      </c>
      <c r="B2228" s="79" t="s">
        <v>86</v>
      </c>
      <c r="C2228" s="79" t="s">
        <v>89</v>
      </c>
      <c r="D2228" s="85">
        <v>-3797.1231000000002</v>
      </c>
      <c r="E2228" s="85">
        <v>379.71231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4IF-ELPO/PERMIAN</v>
      </c>
    </row>
    <row r="2229" spans="1:8">
      <c r="A2229" s="80">
        <v>37438</v>
      </c>
      <c r="B2229" s="79" t="s">
        <v>86</v>
      </c>
      <c r="C2229" s="79" t="s">
        <v>72</v>
      </c>
      <c r="D2229" s="85">
        <v>45045.944600000003</v>
      </c>
      <c r="E2229" s="85">
        <v>-4504.5944600000003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4IF-ELPO/SJ</v>
      </c>
    </row>
    <row r="2230" spans="1:8">
      <c r="A2230" s="80">
        <v>37438</v>
      </c>
      <c r="B2230" s="79" t="s">
        <v>86</v>
      </c>
      <c r="C2230" s="79" t="s">
        <v>90</v>
      </c>
      <c r="D2230" s="85">
        <v>0</v>
      </c>
      <c r="E2230" s="85">
        <v>0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4IF-HEHUB</v>
      </c>
    </row>
    <row r="2231" spans="1:8">
      <c r="A2231" s="80">
        <v>37438</v>
      </c>
      <c r="B2231" s="79" t="s">
        <v>86</v>
      </c>
      <c r="C2231" s="79" t="s">
        <v>92</v>
      </c>
      <c r="D2231" s="85">
        <v>0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4IF-NTHWST/CANBR</v>
      </c>
    </row>
    <row r="2232" spans="1:8">
      <c r="A2232" s="80">
        <v>37438</v>
      </c>
      <c r="B2232" s="79" t="s">
        <v>86</v>
      </c>
      <c r="C2232" s="79" t="s">
        <v>67</v>
      </c>
      <c r="D2232" s="85">
        <v>152514.66469999999</v>
      </c>
      <c r="E2232" s="85">
        <v>-15251.466469999999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4IF-NWPL_ROCKY_M</v>
      </c>
    </row>
    <row r="2233" spans="1:8">
      <c r="A2233" s="80">
        <v>37438</v>
      </c>
      <c r="B2233" s="79" t="s">
        <v>86</v>
      </c>
      <c r="C2233" s="79" t="s">
        <v>99</v>
      </c>
      <c r="D2233" s="85">
        <v>0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4IF-PAN/TX/OK</v>
      </c>
    </row>
    <row r="2234" spans="1:8">
      <c r="A2234" s="80">
        <v>37438</v>
      </c>
      <c r="B2234" s="79" t="s">
        <v>86</v>
      </c>
      <c r="C2234" s="79" t="s">
        <v>73</v>
      </c>
      <c r="D2234" s="85">
        <v>30994.9159</v>
      </c>
      <c r="E2234" s="85">
        <v>-6198.9831800000002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4IF-WAHA-TX</v>
      </c>
    </row>
    <row r="2235" spans="1:8">
      <c r="A2235" s="80">
        <v>37438</v>
      </c>
      <c r="B2235" s="79" t="s">
        <v>86</v>
      </c>
      <c r="C2235" s="79" t="s">
        <v>68</v>
      </c>
      <c r="D2235" s="85">
        <v>-36298.4902</v>
      </c>
      <c r="E2235" s="85">
        <v>362.98490199999998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4NGI-MALIN</v>
      </c>
    </row>
    <row r="2236" spans="1:8">
      <c r="A2236" s="80">
        <v>37438</v>
      </c>
      <c r="B2236" s="79" t="s">
        <v>86</v>
      </c>
      <c r="C2236" s="79" t="s">
        <v>74</v>
      </c>
      <c r="D2236" s="85">
        <v>796.02820000000008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4NGI-PGE/CG</v>
      </c>
    </row>
    <row r="2237" spans="1:8">
      <c r="A2237" s="80">
        <v>37438</v>
      </c>
      <c r="B2237" s="79" t="s">
        <v>86</v>
      </c>
      <c r="C2237" s="79" t="s">
        <v>46</v>
      </c>
      <c r="D2237" s="85">
        <v>-1703505.1706000001</v>
      </c>
      <c r="E2237" s="85">
        <v>170350.51706000001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4NGI-SOCAL</v>
      </c>
    </row>
    <row r="2238" spans="1:8">
      <c r="A2238" s="80">
        <v>37438</v>
      </c>
      <c r="B2238" s="79" t="s">
        <v>86</v>
      </c>
      <c r="C2238" s="79" t="s">
        <v>103</v>
      </c>
      <c r="D2238" s="85">
        <v>-152514.66500000001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4NGW/OPAL</v>
      </c>
    </row>
    <row r="2239" spans="1:8">
      <c r="A2239" s="80">
        <v>37469</v>
      </c>
      <c r="B2239" s="79" t="s">
        <v>86</v>
      </c>
      <c r="C2239" s="79" t="s">
        <v>88</v>
      </c>
      <c r="D2239" s="85">
        <v>448812.09010000003</v>
      </c>
      <c r="E2239" s="85">
        <v>-4488.1209010000002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4IF-CIG/RKYMTN</v>
      </c>
    </row>
    <row r="2240" spans="1:8">
      <c r="A2240" s="80">
        <v>37469</v>
      </c>
      <c r="B2240" s="79" t="s">
        <v>86</v>
      </c>
      <c r="C2240" s="79" t="s">
        <v>101</v>
      </c>
      <c r="D2240" s="85">
        <v>-456511.92450000002</v>
      </c>
      <c r="E2240" s="85">
        <v>4565.1192449999999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4IF-CIG/WIC</v>
      </c>
    </row>
    <row r="2241" spans="1:8">
      <c r="A2241" s="80">
        <v>37469</v>
      </c>
      <c r="B2241" s="79" t="s">
        <v>86</v>
      </c>
      <c r="C2241" s="79" t="s">
        <v>89</v>
      </c>
      <c r="D2241" s="85">
        <v>-5205.2177000000001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4IF-ELPO/PERMIAN</v>
      </c>
    </row>
    <row r="2242" spans="1:8">
      <c r="A2242" s="80">
        <v>37469</v>
      </c>
      <c r="B2242" s="79" t="s">
        <v>86</v>
      </c>
      <c r="C2242" s="79" t="s">
        <v>72</v>
      </c>
      <c r="D2242" s="85">
        <v>274292.98100000003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4IF-ELPO/SJ</v>
      </c>
    </row>
    <row r="2243" spans="1:8">
      <c r="A2243" s="80">
        <v>37469</v>
      </c>
      <c r="B2243" s="79" t="s">
        <v>86</v>
      </c>
      <c r="C2243" s="79" t="s">
        <v>90</v>
      </c>
      <c r="D2243" s="85">
        <v>0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4IF-HEHUB</v>
      </c>
    </row>
    <row r="2244" spans="1:8">
      <c r="A2244" s="80">
        <v>37469</v>
      </c>
      <c r="B2244" s="79" t="s">
        <v>86</v>
      </c>
      <c r="C2244" s="79" t="s">
        <v>92</v>
      </c>
      <c r="D2244" s="85">
        <v>0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4IF-NTHWST/CANBR</v>
      </c>
    </row>
    <row r="2245" spans="1:8">
      <c r="A2245" s="80">
        <v>37469</v>
      </c>
      <c r="B2245" s="79" t="s">
        <v>86</v>
      </c>
      <c r="C2245" s="79" t="s">
        <v>67</v>
      </c>
      <c r="D2245" s="85">
        <v>152170.6415</v>
      </c>
      <c r="E2245" s="85">
        <v>-15217.06415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4IF-NWPL_ROCKY_M</v>
      </c>
    </row>
    <row r="2246" spans="1:8">
      <c r="A2246" s="80">
        <v>37469</v>
      </c>
      <c r="B2246" s="79" t="s">
        <v>86</v>
      </c>
      <c r="C2246" s="79" t="s">
        <v>99</v>
      </c>
      <c r="D2246" s="85">
        <v>0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4IF-PAN/TX/OK</v>
      </c>
    </row>
    <row r="2247" spans="1:8">
      <c r="A2247" s="80">
        <v>37469</v>
      </c>
      <c r="B2247" s="79" t="s">
        <v>86</v>
      </c>
      <c r="C2247" s="79" t="s">
        <v>73</v>
      </c>
      <c r="D2247" s="85">
        <v>-213038.89809999999</v>
      </c>
      <c r="E2247" s="85">
        <v>42607.779620000001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4IF-WAHA-TX</v>
      </c>
    </row>
    <row r="2248" spans="1:8">
      <c r="A2248" s="80">
        <v>37469</v>
      </c>
      <c r="B2248" s="79" t="s">
        <v>86</v>
      </c>
      <c r="C2248" s="79" t="s">
        <v>68</v>
      </c>
      <c r="D2248" s="85">
        <v>-36216.612699999998</v>
      </c>
      <c r="E2248" s="85">
        <v>362.16612700000002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4NGI-MALIN</v>
      </c>
    </row>
    <row r="2249" spans="1:8">
      <c r="A2249" s="80">
        <v>37469</v>
      </c>
      <c r="B2249" s="79" t="s">
        <v>86</v>
      </c>
      <c r="C2249" s="79" t="s">
        <v>74</v>
      </c>
      <c r="D2249" s="85">
        <v>14648.633099999999</v>
      </c>
      <c r="E2249" s="85">
        <v>0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4NGI-PGE/CG</v>
      </c>
    </row>
    <row r="2250" spans="1:8">
      <c r="A2250" s="80">
        <v>37469</v>
      </c>
      <c r="B2250" s="79" t="s">
        <v>86</v>
      </c>
      <c r="C2250" s="79" t="s">
        <v>46</v>
      </c>
      <c r="D2250" s="85">
        <v>-1728425.8139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4NGI-SOCAL</v>
      </c>
    </row>
    <row r="2251" spans="1:8">
      <c r="A2251" s="80">
        <v>37469</v>
      </c>
      <c r="B2251" s="79" t="s">
        <v>86</v>
      </c>
      <c r="C2251" s="79" t="s">
        <v>103</v>
      </c>
      <c r="D2251" s="85">
        <v>-152170.6416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4NGW/OPAL</v>
      </c>
    </row>
    <row r="2252" spans="1:8">
      <c r="A2252" s="80">
        <v>37500</v>
      </c>
      <c r="B2252" s="79" t="s">
        <v>86</v>
      </c>
      <c r="C2252" s="79" t="s">
        <v>88</v>
      </c>
      <c r="D2252" s="85">
        <v>433329.63990000001</v>
      </c>
      <c r="E2252" s="85">
        <v>-4333.2963989999998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4IF-CIG/RKYMTN</v>
      </c>
    </row>
    <row r="2253" spans="1:8">
      <c r="A2253" s="80">
        <v>37500</v>
      </c>
      <c r="B2253" s="79" t="s">
        <v>86</v>
      </c>
      <c r="C2253" s="79" t="s">
        <v>101</v>
      </c>
      <c r="D2253" s="85">
        <v>-440763.85710000002</v>
      </c>
      <c r="E2253" s="85">
        <v>4407.6385710000004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4IF-CIG/WIC</v>
      </c>
    </row>
    <row r="2254" spans="1:8">
      <c r="A2254" s="80">
        <v>37500</v>
      </c>
      <c r="B2254" s="79" t="s">
        <v>86</v>
      </c>
      <c r="C2254" s="79" t="s">
        <v>89</v>
      </c>
      <c r="D2254" s="85">
        <v>334.00100000000003</v>
      </c>
      <c r="E2254" s="85">
        <v>-33.400100000000002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4IF-ELPO/PERMIAN</v>
      </c>
    </row>
    <row r="2255" spans="1:8">
      <c r="A2255" s="80">
        <v>37500</v>
      </c>
      <c r="B2255" s="79" t="s">
        <v>86</v>
      </c>
      <c r="C2255" s="79" t="s">
        <v>72</v>
      </c>
      <c r="D2255" s="85">
        <v>-13376.6932</v>
      </c>
      <c r="E2255" s="85">
        <v>1337.66932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4IF-ELPO/SJ</v>
      </c>
    </row>
    <row r="2256" spans="1:8">
      <c r="A2256" s="80">
        <v>37500</v>
      </c>
      <c r="B2256" s="79" t="s">
        <v>86</v>
      </c>
      <c r="C2256" s="79" t="s">
        <v>90</v>
      </c>
      <c r="D2256" s="85">
        <v>0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4IF-HEHUB</v>
      </c>
    </row>
    <row r="2257" spans="1:8">
      <c r="A2257" s="80">
        <v>37500</v>
      </c>
      <c r="B2257" s="79" t="s">
        <v>86</v>
      </c>
      <c r="C2257" s="79" t="s">
        <v>92</v>
      </c>
      <c r="D2257" s="85">
        <v>0</v>
      </c>
      <c r="E2257" s="85">
        <v>0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4IF-NTHWST/CANBR</v>
      </c>
    </row>
    <row r="2258" spans="1:8">
      <c r="A2258" s="80">
        <v>37500</v>
      </c>
      <c r="B2258" s="79" t="s">
        <v>86</v>
      </c>
      <c r="C2258" s="79" t="s">
        <v>67</v>
      </c>
      <c r="D2258" s="85">
        <v>146921.28570000001</v>
      </c>
      <c r="E2258" s="85">
        <v>-14692.128570000001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4IF-NWPL_ROCKY_M</v>
      </c>
    </row>
    <row r="2259" spans="1:8">
      <c r="A2259" s="80">
        <v>37500</v>
      </c>
      <c r="B2259" s="79" t="s">
        <v>86</v>
      </c>
      <c r="C2259" s="79" t="s">
        <v>99</v>
      </c>
      <c r="D2259" s="85">
        <v>0</v>
      </c>
      <c r="E2259" s="85">
        <v>0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4IF-PAN/TX/OK</v>
      </c>
    </row>
    <row r="2260" spans="1:8">
      <c r="A2260" s="80">
        <v>37500</v>
      </c>
      <c r="B2260" s="79" t="s">
        <v>86</v>
      </c>
      <c r="C2260" s="79" t="s">
        <v>73</v>
      </c>
      <c r="D2260" s="85">
        <v>-205689.79990000001</v>
      </c>
      <c r="E2260" s="85">
        <v>41137.95998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4IF-WAHA-TX</v>
      </c>
    </row>
    <row r="2261" spans="1:8">
      <c r="A2261" s="80">
        <v>37500</v>
      </c>
      <c r="B2261" s="79" t="s">
        <v>86</v>
      </c>
      <c r="C2261" s="79" t="s">
        <v>68</v>
      </c>
      <c r="D2261" s="85">
        <v>-34967.266000000003</v>
      </c>
      <c r="E2261" s="85">
        <v>349.67266000000001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4NGI-MALIN</v>
      </c>
    </row>
    <row r="2262" spans="1:8">
      <c r="A2262" s="80">
        <v>37500</v>
      </c>
      <c r="B2262" s="79" t="s">
        <v>86</v>
      </c>
      <c r="C2262" s="79" t="s">
        <v>74</v>
      </c>
      <c r="D2262" s="85">
        <v>9699.7433000000001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4NGI-PGE/CG</v>
      </c>
    </row>
    <row r="2263" spans="1:8">
      <c r="A2263" s="80">
        <v>37500</v>
      </c>
      <c r="B2263" s="79" t="s">
        <v>86</v>
      </c>
      <c r="C2263" s="79" t="s">
        <v>46</v>
      </c>
      <c r="D2263" s="85">
        <v>-1536798.6073</v>
      </c>
      <c r="E2263" s="85">
        <v>153679.86072999999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4NGI-SOCAL</v>
      </c>
    </row>
    <row r="2264" spans="1:8">
      <c r="A2264" s="80">
        <v>37500</v>
      </c>
      <c r="B2264" s="79" t="s">
        <v>86</v>
      </c>
      <c r="C2264" s="79" t="s">
        <v>103</v>
      </c>
      <c r="D2264" s="85">
        <v>-146921.2856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4NGW/OPAL</v>
      </c>
    </row>
    <row r="2265" spans="1:8">
      <c r="A2265" s="80">
        <v>37530</v>
      </c>
      <c r="B2265" s="79" t="s">
        <v>86</v>
      </c>
      <c r="C2265" s="79" t="s">
        <v>88</v>
      </c>
      <c r="D2265" s="85">
        <v>446716.26730000001</v>
      </c>
      <c r="E2265" s="85">
        <v>-4467.1626729999998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4IF-CIG/RKYMTN</v>
      </c>
    </row>
    <row r="2266" spans="1:8">
      <c r="A2266" s="80">
        <v>37530</v>
      </c>
      <c r="B2266" s="79" t="s">
        <v>86</v>
      </c>
      <c r="C2266" s="79" t="s">
        <v>101</v>
      </c>
      <c r="D2266" s="85">
        <v>-454380.1458</v>
      </c>
      <c r="E2266" s="85">
        <v>4543.8014579999999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4IF-CIG/WIC</v>
      </c>
    </row>
    <row r="2267" spans="1:8">
      <c r="A2267" s="80">
        <v>37530</v>
      </c>
      <c r="B2267" s="79" t="s">
        <v>86</v>
      </c>
      <c r="C2267" s="79" t="s">
        <v>89</v>
      </c>
      <c r="D2267" s="85">
        <v>-3770.8667</v>
      </c>
      <c r="E2267" s="85">
        <v>0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4IF-ELPO/PERMIAN</v>
      </c>
    </row>
    <row r="2268" spans="1:8">
      <c r="A2268" s="80">
        <v>37530</v>
      </c>
      <c r="B2268" s="79" t="s">
        <v>86</v>
      </c>
      <c r="C2268" s="79" t="s">
        <v>72</v>
      </c>
      <c r="D2268" s="85">
        <v>-528036.63320000004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4IF-ELPO/SJ</v>
      </c>
    </row>
    <row r="2269" spans="1:8">
      <c r="A2269" s="80">
        <v>37530</v>
      </c>
      <c r="B2269" s="79" t="s">
        <v>86</v>
      </c>
      <c r="C2269" s="79" t="s">
        <v>90</v>
      </c>
      <c r="D2269" s="85">
        <v>0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4IF-HEHUB</v>
      </c>
    </row>
    <row r="2270" spans="1:8">
      <c r="A2270" s="80">
        <v>37530</v>
      </c>
      <c r="B2270" s="79" t="s">
        <v>86</v>
      </c>
      <c r="C2270" s="79" t="s">
        <v>92</v>
      </c>
      <c r="D2270" s="85">
        <v>0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4IF-NTHWST/CANBR</v>
      </c>
    </row>
    <row r="2271" spans="1:8">
      <c r="A2271" s="80">
        <v>37530</v>
      </c>
      <c r="B2271" s="79" t="s">
        <v>86</v>
      </c>
      <c r="C2271" s="79" t="s">
        <v>67</v>
      </c>
      <c r="D2271" s="85">
        <v>151460.04860000001</v>
      </c>
      <c r="E2271" s="85">
        <v>-15146.004859999999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4IF-NWPL_ROCKY_M</v>
      </c>
    </row>
    <row r="2272" spans="1:8">
      <c r="A2272" s="80">
        <v>37530</v>
      </c>
      <c r="B2272" s="79" t="s">
        <v>86</v>
      </c>
      <c r="C2272" s="79" t="s">
        <v>99</v>
      </c>
      <c r="D2272" s="85">
        <v>0</v>
      </c>
      <c r="E2272" s="85">
        <v>0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4IF-PAN/TX/OK</v>
      </c>
    </row>
    <row r="2273" spans="1:8">
      <c r="A2273" s="80">
        <v>37530</v>
      </c>
      <c r="B2273" s="79" t="s">
        <v>86</v>
      </c>
      <c r="C2273" s="79" t="s">
        <v>73</v>
      </c>
      <c r="D2273" s="85">
        <v>-212044.068</v>
      </c>
      <c r="E2273" s="85">
        <v>42408.813600000001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4IF-WAHA-TX</v>
      </c>
    </row>
    <row r="2274" spans="1:8">
      <c r="A2274" s="80">
        <v>37530</v>
      </c>
      <c r="B2274" s="79" t="s">
        <v>86</v>
      </c>
      <c r="C2274" s="79" t="s">
        <v>68</v>
      </c>
      <c r="D2274" s="85">
        <v>-36047.491600000001</v>
      </c>
      <c r="E2274" s="85">
        <v>360.47491600000001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4NGI-MALIN</v>
      </c>
    </row>
    <row r="2275" spans="1:8">
      <c r="A2275" s="80">
        <v>37530</v>
      </c>
      <c r="B2275" s="79" t="s">
        <v>86</v>
      </c>
      <c r="C2275" s="79" t="s">
        <v>74</v>
      </c>
      <c r="D2275" s="85">
        <v>-7004.2944000000007</v>
      </c>
      <c r="E2275" s="85">
        <v>0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4NGI-PGE/CG</v>
      </c>
    </row>
    <row r="2276" spans="1:8">
      <c r="A2276" s="80">
        <v>37530</v>
      </c>
      <c r="B2276" s="79" t="s">
        <v>86</v>
      </c>
      <c r="C2276" s="79" t="s">
        <v>46</v>
      </c>
      <c r="D2276" s="85">
        <v>-2114794.6406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4NGI-SOCAL</v>
      </c>
    </row>
    <row r="2277" spans="1:8">
      <c r="A2277" s="80">
        <v>37530</v>
      </c>
      <c r="B2277" s="79" t="s">
        <v>86</v>
      </c>
      <c r="C2277" s="79" t="s">
        <v>103</v>
      </c>
      <c r="D2277" s="85">
        <v>-151460.04860000001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4NGW/OPAL</v>
      </c>
    </row>
    <row r="2278" spans="1:8">
      <c r="A2278" s="80">
        <v>37561</v>
      </c>
      <c r="B2278" s="79" t="s">
        <v>86</v>
      </c>
      <c r="C2278" s="79" t="s">
        <v>88</v>
      </c>
      <c r="D2278" s="85">
        <v>358079.55790000001</v>
      </c>
      <c r="E2278" s="85">
        <v>-3580.7955790000001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37561</v>
      </c>
      <c r="B2279" s="79" t="s">
        <v>86</v>
      </c>
      <c r="C2279" s="79" t="s">
        <v>101</v>
      </c>
      <c r="D2279" s="85">
        <v>-438572.17019999999</v>
      </c>
      <c r="E2279" s="85">
        <v>4385.7217019999998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37561</v>
      </c>
      <c r="B2280" s="79" t="s">
        <v>86</v>
      </c>
      <c r="C2280" s="79" t="s">
        <v>89</v>
      </c>
      <c r="D2280" s="85">
        <v>-24464.530200000001</v>
      </c>
      <c r="E2280" s="85">
        <v>2446.4530199999999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37561</v>
      </c>
      <c r="B2281" s="79" t="s">
        <v>86</v>
      </c>
      <c r="C2281" s="79" t="s">
        <v>72</v>
      </c>
      <c r="D2281" s="85">
        <v>-46250.8465</v>
      </c>
      <c r="E2281" s="85">
        <v>4625.0846499999998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37561</v>
      </c>
      <c r="B2282" s="79" t="s">
        <v>86</v>
      </c>
      <c r="C2282" s="79" t="s">
        <v>92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37561</v>
      </c>
      <c r="B2283" s="79" t="s">
        <v>86</v>
      </c>
      <c r="C2283" s="79" t="s">
        <v>67</v>
      </c>
      <c r="D2283" s="85">
        <v>-146190.72339999999</v>
      </c>
      <c r="E2283" s="85">
        <v>14619.072340000001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37561</v>
      </c>
      <c r="B2284" s="79" t="s">
        <v>86</v>
      </c>
      <c r="C2284" s="79" t="s">
        <v>99</v>
      </c>
      <c r="D2284" s="85">
        <v>0</v>
      </c>
      <c r="E2284" s="85">
        <v>0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5IF-PAN/TX/OK</v>
      </c>
    </row>
    <row r="2285" spans="1:8">
      <c r="A2285" s="80">
        <v>37561</v>
      </c>
      <c r="B2285" s="79" t="s">
        <v>86</v>
      </c>
      <c r="C2285" s="79" t="s">
        <v>73</v>
      </c>
      <c r="D2285" s="85">
        <v>14619.0723</v>
      </c>
      <c r="E2285" s="85">
        <v>-2923.8144600000001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5IF-WAHA-TX</v>
      </c>
    </row>
    <row r="2286" spans="1:8">
      <c r="A2286" s="80">
        <v>37561</v>
      </c>
      <c r="B2286" s="79" t="s">
        <v>86</v>
      </c>
      <c r="C2286" s="79" t="s">
        <v>68</v>
      </c>
      <c r="D2286" s="85">
        <v>-175428.86809999999</v>
      </c>
      <c r="E2286" s="85">
        <v>1754.288681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5NGI-MALIN</v>
      </c>
    </row>
    <row r="2287" spans="1:8">
      <c r="A2287" s="80">
        <v>37561</v>
      </c>
      <c r="B2287" s="79" t="s">
        <v>86</v>
      </c>
      <c r="C2287" s="79" t="s">
        <v>74</v>
      </c>
      <c r="D2287" s="85">
        <v>-24033.7549</v>
      </c>
      <c r="E2287" s="85">
        <v>0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5NGI-PGE/CG</v>
      </c>
    </row>
    <row r="2288" spans="1:8">
      <c r="A2288" s="80">
        <v>37561</v>
      </c>
      <c r="B2288" s="79" t="s">
        <v>86</v>
      </c>
      <c r="C2288" s="79" t="s">
        <v>46</v>
      </c>
      <c r="D2288" s="85">
        <v>-2516262.9950000001</v>
      </c>
      <c r="E2288" s="85">
        <v>251626.29949999999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5NGI-SOCAL</v>
      </c>
    </row>
    <row r="2289" spans="1:8">
      <c r="A2289" s="80">
        <v>37561</v>
      </c>
      <c r="B2289" s="79" t="s">
        <v>86</v>
      </c>
      <c r="C2289" s="79" t="s">
        <v>103</v>
      </c>
      <c r="D2289" s="85">
        <v>-146190.72339999999</v>
      </c>
      <c r="E2289" s="85">
        <v>0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5NGW/OPAL</v>
      </c>
    </row>
    <row r="2290" spans="1:8">
      <c r="A2290" s="80">
        <v>37591</v>
      </c>
      <c r="B2290" s="79" t="s">
        <v>86</v>
      </c>
      <c r="C2290" s="79" t="s">
        <v>88</v>
      </c>
      <c r="D2290" s="85">
        <v>376671.47149999999</v>
      </c>
      <c r="E2290" s="85">
        <v>-3766.7147150000001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37591</v>
      </c>
      <c r="B2291" s="79" t="s">
        <v>86</v>
      </c>
      <c r="C2291" s="79" t="s">
        <v>101</v>
      </c>
      <c r="D2291" s="85">
        <v>-452005.76579999999</v>
      </c>
      <c r="E2291" s="85">
        <v>4520.0576579999997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5IF-CIG/WIC</v>
      </c>
    </row>
    <row r="2292" spans="1:8">
      <c r="A2292" s="80">
        <v>37591</v>
      </c>
      <c r="B2292" s="79" t="s">
        <v>86</v>
      </c>
      <c r="C2292" s="79" t="s">
        <v>89</v>
      </c>
      <c r="D2292" s="85">
        <v>-27858.1361</v>
      </c>
      <c r="E2292" s="85">
        <v>2785.8136100000002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5IF-ELPO/PERMIAN</v>
      </c>
    </row>
    <row r="2293" spans="1:8">
      <c r="A2293" s="80">
        <v>37591</v>
      </c>
      <c r="B2293" s="79" t="s">
        <v>86</v>
      </c>
      <c r="C2293" s="79" t="s">
        <v>72</v>
      </c>
      <c r="D2293" s="85">
        <v>-50759.761700000003</v>
      </c>
      <c r="E2293" s="85">
        <v>5075.9761699999999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5IF-ELPO/SJ</v>
      </c>
    </row>
    <row r="2294" spans="1:8">
      <c r="A2294" s="80">
        <v>37591</v>
      </c>
      <c r="B2294" s="79" t="s">
        <v>86</v>
      </c>
      <c r="C2294" s="79" t="s">
        <v>92</v>
      </c>
      <c r="D2294" s="85">
        <v>0</v>
      </c>
      <c r="E2294" s="85">
        <v>0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5IF-NTHWST/CANBR</v>
      </c>
    </row>
    <row r="2295" spans="1:8">
      <c r="A2295" s="80">
        <v>37591</v>
      </c>
      <c r="B2295" s="79" t="s">
        <v>86</v>
      </c>
      <c r="C2295" s="79" t="s">
        <v>67</v>
      </c>
      <c r="D2295" s="85">
        <v>-150668.58859999999</v>
      </c>
      <c r="E2295" s="85">
        <v>15066.85886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5IF-NWPL_ROCKY_M</v>
      </c>
    </row>
    <row r="2296" spans="1:8">
      <c r="A2296" s="80">
        <v>37591</v>
      </c>
      <c r="B2296" s="79" t="s">
        <v>86</v>
      </c>
      <c r="C2296" s="79" t="s">
        <v>99</v>
      </c>
      <c r="D2296" s="85">
        <v>0</v>
      </c>
      <c r="E2296" s="85">
        <v>0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5IF-PAN/TX/OK</v>
      </c>
    </row>
    <row r="2297" spans="1:8">
      <c r="A2297" s="80">
        <v>37591</v>
      </c>
      <c r="B2297" s="79" t="s">
        <v>86</v>
      </c>
      <c r="C2297" s="79" t="s">
        <v>73</v>
      </c>
      <c r="D2297" s="85">
        <v>15066.858899999999</v>
      </c>
      <c r="E2297" s="85">
        <v>-3013.3717799999999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5IF-WAHA-TX</v>
      </c>
    </row>
    <row r="2298" spans="1:8">
      <c r="A2298" s="80">
        <v>37591</v>
      </c>
      <c r="B2298" s="79" t="s">
        <v>86</v>
      </c>
      <c r="C2298" s="79" t="s">
        <v>68</v>
      </c>
      <c r="D2298" s="85">
        <v>-246282.8749</v>
      </c>
      <c r="E2298" s="85">
        <v>2462.8287489999998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5NGI-MALIN</v>
      </c>
    </row>
    <row r="2299" spans="1:8">
      <c r="A2299" s="80">
        <v>37591</v>
      </c>
      <c r="B2299" s="79" t="s">
        <v>86</v>
      </c>
      <c r="C2299" s="79" t="s">
        <v>74</v>
      </c>
      <c r="D2299" s="85">
        <v>-76959.570900000006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5NGI-PGE/CG</v>
      </c>
    </row>
    <row r="2300" spans="1:8">
      <c r="A2300" s="80">
        <v>37591</v>
      </c>
      <c r="B2300" s="79" t="s">
        <v>86</v>
      </c>
      <c r="C2300" s="79" t="s">
        <v>46</v>
      </c>
      <c r="D2300" s="85">
        <v>-2597260.1247</v>
      </c>
      <c r="E2300" s="85">
        <v>259726.01246999999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5NGI-SOCAL</v>
      </c>
    </row>
    <row r="2301" spans="1:8">
      <c r="A2301" s="80">
        <v>37591</v>
      </c>
      <c r="B2301" s="79" t="s">
        <v>86</v>
      </c>
      <c r="C2301" s="79" t="s">
        <v>103</v>
      </c>
      <c r="D2301" s="85">
        <v>-150668.58859999999</v>
      </c>
      <c r="E2301" s="85">
        <v>0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5NGW/OPAL</v>
      </c>
    </row>
    <row r="2302" spans="1:8">
      <c r="A2302" s="80">
        <v>37622</v>
      </c>
      <c r="B2302" s="79" t="s">
        <v>86</v>
      </c>
      <c r="C2302" s="79" t="s">
        <v>88</v>
      </c>
      <c r="D2302" s="85">
        <v>1126791.9527</v>
      </c>
      <c r="E2302" s="85">
        <v>-11267.919527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5IF-CIG/RKYMTN</v>
      </c>
    </row>
    <row r="2303" spans="1:8">
      <c r="A2303" s="80">
        <v>37622</v>
      </c>
      <c r="B2303" s="79" t="s">
        <v>86</v>
      </c>
      <c r="C2303" s="79" t="s">
        <v>101</v>
      </c>
      <c r="D2303" s="85">
        <v>-450716.78110000002</v>
      </c>
      <c r="E2303" s="85">
        <v>4507.1678110000003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5IF-CIG/WIC</v>
      </c>
    </row>
    <row r="2304" spans="1:8">
      <c r="A2304" s="80">
        <v>37622</v>
      </c>
      <c r="B2304" s="79" t="s">
        <v>86</v>
      </c>
      <c r="C2304" s="79" t="s">
        <v>89</v>
      </c>
      <c r="D2304" s="85">
        <v>-29177.368999999999</v>
      </c>
      <c r="E2304" s="85">
        <v>2917.7369000000003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5IF-ELPO/PERMIAN</v>
      </c>
    </row>
    <row r="2305" spans="1:8">
      <c r="A2305" s="80">
        <v>37622</v>
      </c>
      <c r="B2305" s="79" t="s">
        <v>86</v>
      </c>
      <c r="C2305" s="79" t="s">
        <v>72</v>
      </c>
      <c r="D2305" s="85">
        <v>35838.284299999999</v>
      </c>
      <c r="E2305" s="85">
        <v>-3583.82843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5IF-ELPO/SJ</v>
      </c>
    </row>
    <row r="2306" spans="1:8">
      <c r="A2306" s="80">
        <v>37622</v>
      </c>
      <c r="B2306" s="79" t="s">
        <v>86</v>
      </c>
      <c r="C2306" s="79" t="s">
        <v>92</v>
      </c>
      <c r="D2306" s="85">
        <v>0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5IF-NTHWST/CANBR</v>
      </c>
    </row>
    <row r="2307" spans="1:8">
      <c r="A2307" s="80">
        <v>37622</v>
      </c>
      <c r="B2307" s="79" t="s">
        <v>86</v>
      </c>
      <c r="C2307" s="79" t="s">
        <v>67</v>
      </c>
      <c r="D2307" s="85">
        <v>450716.78110000002</v>
      </c>
      <c r="E2307" s="85">
        <v>-45071.678110000001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5IF-NWPL_ROCKY_M</v>
      </c>
    </row>
    <row r="2308" spans="1:8">
      <c r="A2308" s="80">
        <v>37622</v>
      </c>
      <c r="B2308" s="79" t="s">
        <v>86</v>
      </c>
      <c r="C2308" s="79" t="s">
        <v>73</v>
      </c>
      <c r="D2308" s="85">
        <v>15023.8927</v>
      </c>
      <c r="E2308" s="85">
        <v>-3004.7785399999998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5IF-WAHA-TX</v>
      </c>
    </row>
    <row r="2309" spans="1:8">
      <c r="A2309" s="80">
        <v>37622</v>
      </c>
      <c r="B2309" s="79" t="s">
        <v>86</v>
      </c>
      <c r="C2309" s="79" t="s">
        <v>68</v>
      </c>
      <c r="D2309" s="85">
        <v>-95341.623099999997</v>
      </c>
      <c r="E2309" s="85">
        <v>953.41623100000004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5NGI-MALIN</v>
      </c>
    </row>
    <row r="2310" spans="1:8">
      <c r="A2310" s="80">
        <v>37622</v>
      </c>
      <c r="B2310" s="79" t="s">
        <v>86</v>
      </c>
      <c r="C2310" s="79" t="s">
        <v>74</v>
      </c>
      <c r="D2310" s="85">
        <v>-189060.66570000001</v>
      </c>
      <c r="E2310" s="85">
        <v>0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5NGI-PGE/CG</v>
      </c>
    </row>
    <row r="2311" spans="1:8">
      <c r="A2311" s="80">
        <v>37622</v>
      </c>
      <c r="B2311" s="79" t="s">
        <v>86</v>
      </c>
      <c r="C2311" s="79" t="s">
        <v>46</v>
      </c>
      <c r="D2311" s="85">
        <v>-171202.5889</v>
      </c>
      <c r="E2311" s="85">
        <v>17120.258890000001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5NGI-SOCAL</v>
      </c>
    </row>
    <row r="2312" spans="1:8">
      <c r="A2312" s="80">
        <v>37622</v>
      </c>
      <c r="B2312" s="79" t="s">
        <v>86</v>
      </c>
      <c r="C2312" s="79" t="s">
        <v>103</v>
      </c>
      <c r="D2312" s="85">
        <v>-150238.927</v>
      </c>
      <c r="E2312" s="85">
        <v>0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5NGW/OPAL</v>
      </c>
    </row>
    <row r="2313" spans="1:8">
      <c r="A2313" s="80">
        <v>37653</v>
      </c>
      <c r="B2313" s="79" t="s">
        <v>86</v>
      </c>
      <c r="C2313" s="79" t="s">
        <v>88</v>
      </c>
      <c r="D2313" s="85">
        <v>1007818.7467</v>
      </c>
      <c r="E2313" s="85">
        <v>-10078.187467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5IF-CIG/RKYMTN</v>
      </c>
    </row>
    <row r="2314" spans="1:8">
      <c r="A2314" s="80">
        <v>37653</v>
      </c>
      <c r="B2314" s="79" t="s">
        <v>86</v>
      </c>
      <c r="C2314" s="79" t="s">
        <v>101</v>
      </c>
      <c r="D2314" s="85">
        <v>-405865.73959999997</v>
      </c>
      <c r="E2314" s="85">
        <v>4058.6573960000001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5IF-CIG/WIC</v>
      </c>
    </row>
    <row r="2315" spans="1:8">
      <c r="A2315" s="80">
        <v>37653</v>
      </c>
      <c r="B2315" s="79" t="s">
        <v>86</v>
      </c>
      <c r="C2315" s="79" t="s">
        <v>89</v>
      </c>
      <c r="D2315" s="85">
        <v>-13199.3336</v>
      </c>
      <c r="E2315" s="85">
        <v>1319.93336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5IF-ELPO/PERMIAN</v>
      </c>
    </row>
    <row r="2316" spans="1:8">
      <c r="A2316" s="80">
        <v>37653</v>
      </c>
      <c r="B2316" s="79" t="s">
        <v>86</v>
      </c>
      <c r="C2316" s="79" t="s">
        <v>72</v>
      </c>
      <c r="D2316" s="85">
        <v>36096.925900000002</v>
      </c>
      <c r="E2316" s="85">
        <v>-3609.6925900000001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5IF-ELPO/SJ</v>
      </c>
    </row>
    <row r="2317" spans="1:8">
      <c r="A2317" s="80">
        <v>37653</v>
      </c>
      <c r="B2317" s="79" t="s">
        <v>86</v>
      </c>
      <c r="C2317" s="79" t="s">
        <v>92</v>
      </c>
      <c r="D2317" s="85">
        <v>0</v>
      </c>
      <c r="E2317" s="85">
        <v>0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5IF-NTHWST/CANBR</v>
      </c>
    </row>
    <row r="2318" spans="1:8">
      <c r="A2318" s="80">
        <v>37653</v>
      </c>
      <c r="B2318" s="79" t="s">
        <v>86</v>
      </c>
      <c r="C2318" s="79" t="s">
        <v>67</v>
      </c>
      <c r="D2318" s="85">
        <v>405865.73959999997</v>
      </c>
      <c r="E2318" s="85">
        <v>-40586.573960000002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5IF-NWPL_ROCKY_M</v>
      </c>
    </row>
    <row r="2319" spans="1:8">
      <c r="A2319" s="80">
        <v>37653</v>
      </c>
      <c r="B2319" s="79" t="s">
        <v>86</v>
      </c>
      <c r="C2319" s="79" t="s">
        <v>73</v>
      </c>
      <c r="D2319" s="85">
        <v>13528.858</v>
      </c>
      <c r="E2319" s="85">
        <v>-2705.7716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5IF-WAHA-TX</v>
      </c>
    </row>
    <row r="2320" spans="1:8">
      <c r="A2320" s="80">
        <v>37653</v>
      </c>
      <c r="B2320" s="79" t="s">
        <v>86</v>
      </c>
      <c r="C2320" s="79" t="s">
        <v>68</v>
      </c>
      <c r="D2320" s="85">
        <v>-27057.716</v>
      </c>
      <c r="E2320" s="85">
        <v>270.57715999999999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5NGI-MALIN</v>
      </c>
    </row>
    <row r="2321" spans="1:8">
      <c r="A2321" s="80">
        <v>37653</v>
      </c>
      <c r="B2321" s="79" t="s">
        <v>86</v>
      </c>
      <c r="C2321" s="79" t="s">
        <v>74</v>
      </c>
      <c r="D2321" s="85">
        <v>-154681.23139999999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5NGI-PGE/CG</v>
      </c>
    </row>
    <row r="2322" spans="1:8">
      <c r="A2322" s="80">
        <v>37653</v>
      </c>
      <c r="B2322" s="79" t="s">
        <v>86</v>
      </c>
      <c r="C2322" s="79" t="s">
        <v>46</v>
      </c>
      <c r="D2322" s="85">
        <v>-120695.773</v>
      </c>
      <c r="E2322" s="85">
        <v>12069.577300000001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5NGI-SOCAL</v>
      </c>
    </row>
    <row r="2323" spans="1:8">
      <c r="A2323" s="80">
        <v>37653</v>
      </c>
      <c r="B2323" s="79" t="s">
        <v>86</v>
      </c>
      <c r="C2323" s="79" t="s">
        <v>103</v>
      </c>
      <c r="D2323" s="85">
        <v>-135288.57980000001</v>
      </c>
      <c r="E2323" s="85">
        <v>0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5NGW/OPAL</v>
      </c>
    </row>
    <row r="2324" spans="1:8">
      <c r="A2324" s="80">
        <v>37681</v>
      </c>
      <c r="B2324" s="79" t="s">
        <v>86</v>
      </c>
      <c r="C2324" s="79" t="s">
        <v>88</v>
      </c>
      <c r="D2324" s="85">
        <v>440522.56319999998</v>
      </c>
      <c r="E2324" s="85">
        <v>-4405.2256319999997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5IF-CIG/RKYMTN</v>
      </c>
    </row>
    <row r="2325" spans="1:8">
      <c r="A2325" s="80">
        <v>37681</v>
      </c>
      <c r="B2325" s="79" t="s">
        <v>86</v>
      </c>
      <c r="C2325" s="79" t="s">
        <v>101</v>
      </c>
      <c r="D2325" s="85">
        <v>-448080.18209999998</v>
      </c>
      <c r="E2325" s="85">
        <v>4480.801821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5IF-CIG/WIC</v>
      </c>
    </row>
    <row r="2326" spans="1:8">
      <c r="A2326" s="80">
        <v>37681</v>
      </c>
      <c r="B2326" s="79" t="s">
        <v>86</v>
      </c>
      <c r="C2326" s="79" t="s">
        <v>89</v>
      </c>
      <c r="D2326" s="85">
        <v>-27616.193299999999</v>
      </c>
      <c r="E2326" s="85">
        <v>2761.61933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5IF-ELPO/PERMIAN</v>
      </c>
    </row>
    <row r="2327" spans="1:8">
      <c r="A2327" s="80">
        <v>37681</v>
      </c>
      <c r="B2327" s="79" t="s">
        <v>86</v>
      </c>
      <c r="C2327" s="79" t="s">
        <v>72</v>
      </c>
      <c r="D2327" s="85">
        <v>43645.900500000003</v>
      </c>
      <c r="E2327" s="85">
        <v>-4364.5900499999998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5IF-ELPO/SJ</v>
      </c>
    </row>
    <row r="2328" spans="1:8">
      <c r="A2328" s="80">
        <v>37681</v>
      </c>
      <c r="B2328" s="79" t="s">
        <v>86</v>
      </c>
      <c r="C2328" s="79" t="s">
        <v>92</v>
      </c>
      <c r="D2328" s="85">
        <v>0</v>
      </c>
      <c r="E2328" s="85">
        <v>0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5IF-NTHWST/CANBR</v>
      </c>
    </row>
    <row r="2329" spans="1:8">
      <c r="A2329" s="80">
        <v>37681</v>
      </c>
      <c r="B2329" s="79" t="s">
        <v>86</v>
      </c>
      <c r="C2329" s="79" t="s">
        <v>67</v>
      </c>
      <c r="D2329" s="85">
        <v>149360.0607</v>
      </c>
      <c r="E2329" s="85">
        <v>-14936.006069999999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5IF-NWPL_ROCKY_M</v>
      </c>
    </row>
    <row r="2330" spans="1:8">
      <c r="A2330" s="80">
        <v>37681</v>
      </c>
      <c r="B2330" s="79" t="s">
        <v>86</v>
      </c>
      <c r="C2330" s="79" t="s">
        <v>73</v>
      </c>
      <c r="D2330" s="85">
        <v>14936.006100000001</v>
      </c>
      <c r="E2330" s="85">
        <v>-2987.2012199999999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5IF-WAHA-TX</v>
      </c>
    </row>
    <row r="2331" spans="1:8">
      <c r="A2331" s="80">
        <v>37681</v>
      </c>
      <c r="B2331" s="79" t="s">
        <v>86</v>
      </c>
      <c r="C2331" s="79" t="s">
        <v>68</v>
      </c>
      <c r="D2331" s="85">
        <v>-29872.0121</v>
      </c>
      <c r="E2331" s="85">
        <v>298.72012100000001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5NGI-MALIN</v>
      </c>
    </row>
    <row r="2332" spans="1:8">
      <c r="A2332" s="80">
        <v>37681</v>
      </c>
      <c r="B2332" s="79" t="s">
        <v>86</v>
      </c>
      <c r="C2332" s="79" t="s">
        <v>74</v>
      </c>
      <c r="D2332" s="85">
        <v>-141172.23850000001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5NGI-PGE/CG</v>
      </c>
    </row>
    <row r="2333" spans="1:8">
      <c r="A2333" s="80">
        <v>37681</v>
      </c>
      <c r="B2333" s="79" t="s">
        <v>86</v>
      </c>
      <c r="C2333" s="79" t="s">
        <v>46</v>
      </c>
      <c r="D2333" s="85">
        <v>-49972.022299999997</v>
      </c>
      <c r="E2333" s="85">
        <v>4997.2022299999999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5NGI-SOCAL</v>
      </c>
    </row>
    <row r="2334" spans="1:8">
      <c r="A2334" s="80">
        <v>37681</v>
      </c>
      <c r="B2334" s="79" t="s">
        <v>86</v>
      </c>
      <c r="C2334" s="79" t="s">
        <v>103</v>
      </c>
      <c r="D2334" s="85">
        <v>-149360.06080000001</v>
      </c>
      <c r="E2334" s="85">
        <v>0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5NGW/OPAL</v>
      </c>
    </row>
    <row r="2335" spans="1:8">
      <c r="A2335" s="80">
        <v>37712</v>
      </c>
      <c r="B2335" s="79" t="s">
        <v>86</v>
      </c>
      <c r="C2335" s="79" t="s">
        <v>88</v>
      </c>
      <c r="D2335" s="85">
        <v>424935.19549999997</v>
      </c>
      <c r="E2335" s="85">
        <v>-4249.3519550000001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6IF-CIG/RKYMTN</v>
      </c>
    </row>
    <row r="2336" spans="1:8">
      <c r="A2336" s="80">
        <v>37712</v>
      </c>
      <c r="B2336" s="79" t="s">
        <v>86</v>
      </c>
      <c r="C2336" s="79" t="s">
        <v>101</v>
      </c>
      <c r="D2336" s="85">
        <v>-432225.39720000001</v>
      </c>
      <c r="E2336" s="85">
        <v>4322.2539720000004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6IF-CIG/WIC</v>
      </c>
    </row>
    <row r="2337" spans="1:8">
      <c r="A2337" s="80">
        <v>37712</v>
      </c>
      <c r="B2337" s="79" t="s">
        <v>86</v>
      </c>
      <c r="C2337" s="79" t="s">
        <v>89</v>
      </c>
      <c r="D2337" s="85">
        <v>-26883.4591</v>
      </c>
      <c r="E2337" s="85">
        <v>2688.34591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6IF-ELPO/PERMIAN</v>
      </c>
    </row>
    <row r="2338" spans="1:8">
      <c r="A2338" s="80">
        <v>37712</v>
      </c>
      <c r="B2338" s="79" t="s">
        <v>86</v>
      </c>
      <c r="C2338" s="79" t="s">
        <v>72</v>
      </c>
      <c r="D2338" s="85">
        <v>-10837.3315</v>
      </c>
      <c r="E2338" s="85">
        <v>1083.73315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6IF-ELPO/SJ</v>
      </c>
    </row>
    <row r="2339" spans="1:8">
      <c r="A2339" s="80">
        <v>37712</v>
      </c>
      <c r="B2339" s="79" t="s">
        <v>86</v>
      </c>
      <c r="C2339" s="79" t="s">
        <v>92</v>
      </c>
      <c r="D2339" s="85">
        <v>0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6IF-NTHWST/CANBR</v>
      </c>
    </row>
    <row r="2340" spans="1:8">
      <c r="A2340" s="80">
        <v>37712</v>
      </c>
      <c r="B2340" s="79" t="s">
        <v>86</v>
      </c>
      <c r="C2340" s="79" t="s">
        <v>67</v>
      </c>
      <c r="D2340" s="85">
        <v>144075.1324</v>
      </c>
      <c r="E2340" s="85">
        <v>-14407.51324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37712</v>
      </c>
      <c r="B2341" s="79" t="s">
        <v>86</v>
      </c>
      <c r="C2341" s="79" t="s">
        <v>73</v>
      </c>
      <c r="D2341" s="85">
        <v>14407.513200000001</v>
      </c>
      <c r="E2341" s="85">
        <v>-2881.5026400000002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6IF-WAHA-TX</v>
      </c>
    </row>
    <row r="2342" spans="1:8">
      <c r="A2342" s="80">
        <v>37712</v>
      </c>
      <c r="B2342" s="79" t="s">
        <v>86</v>
      </c>
      <c r="C2342" s="79" t="s">
        <v>68</v>
      </c>
      <c r="D2342" s="85">
        <v>-28815.0265</v>
      </c>
      <c r="E2342" s="85">
        <v>288.15026499999999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37712</v>
      </c>
      <c r="B2343" s="79" t="s">
        <v>86</v>
      </c>
      <c r="C2343" s="79" t="s">
        <v>74</v>
      </c>
      <c r="D2343" s="85">
        <v>-102591.0992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37712</v>
      </c>
      <c r="B2344" s="79" t="s">
        <v>86</v>
      </c>
      <c r="C2344" s="79" t="s">
        <v>46</v>
      </c>
      <c r="D2344" s="85">
        <v>126832.2205</v>
      </c>
      <c r="E2344" s="85">
        <v>-12683.22205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37712</v>
      </c>
      <c r="B2345" s="79" t="s">
        <v>86</v>
      </c>
      <c r="C2345" s="79" t="s">
        <v>103</v>
      </c>
      <c r="D2345" s="85">
        <v>-144075.1324</v>
      </c>
      <c r="E2345" s="85">
        <v>0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6NGW/OPAL</v>
      </c>
    </row>
    <row r="2346" spans="1:8">
      <c r="A2346" s="80">
        <v>37742</v>
      </c>
      <c r="B2346" s="79" t="s">
        <v>86</v>
      </c>
      <c r="C2346" s="79" t="s">
        <v>88</v>
      </c>
      <c r="D2346" s="85">
        <v>437690.12449999998</v>
      </c>
      <c r="E2346" s="85">
        <v>-4376.901245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6IF-CIG/RKYMTN</v>
      </c>
    </row>
    <row r="2347" spans="1:8">
      <c r="A2347" s="80">
        <v>37742</v>
      </c>
      <c r="B2347" s="79" t="s">
        <v>86</v>
      </c>
      <c r="C2347" s="79" t="s">
        <v>101</v>
      </c>
      <c r="D2347" s="85">
        <v>-445199.15010000003</v>
      </c>
      <c r="E2347" s="85">
        <v>4451.9915010000004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6IF-CIG/WIC</v>
      </c>
    </row>
    <row r="2348" spans="1:8">
      <c r="A2348" s="80">
        <v>37742</v>
      </c>
      <c r="B2348" s="79" t="s">
        <v>86</v>
      </c>
      <c r="C2348" s="79" t="s">
        <v>89</v>
      </c>
      <c r="D2348" s="85">
        <v>-27438.6289</v>
      </c>
      <c r="E2348" s="85">
        <v>2743.8628899999999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6IF-ELPO/PERMIAN</v>
      </c>
    </row>
    <row r="2349" spans="1:8">
      <c r="A2349" s="80">
        <v>37742</v>
      </c>
      <c r="B2349" s="79" t="s">
        <v>86</v>
      </c>
      <c r="C2349" s="79" t="s">
        <v>72</v>
      </c>
      <c r="D2349" s="85">
        <v>-9188.3360000000011</v>
      </c>
      <c r="E2349" s="85">
        <v>918.83360000000005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6IF-ELPO/SJ</v>
      </c>
    </row>
    <row r="2350" spans="1:8">
      <c r="A2350" s="80">
        <v>37742</v>
      </c>
      <c r="B2350" s="79" t="s">
        <v>86</v>
      </c>
      <c r="C2350" s="79" t="s">
        <v>92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6IF-NTHWST/CANBR</v>
      </c>
    </row>
    <row r="2351" spans="1:8">
      <c r="A2351" s="80">
        <v>37742</v>
      </c>
      <c r="B2351" s="79" t="s">
        <v>86</v>
      </c>
      <c r="C2351" s="79" t="s">
        <v>67</v>
      </c>
      <c r="D2351" s="85">
        <v>148399.71669999999</v>
      </c>
      <c r="E2351" s="85">
        <v>-14839.971670000001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6IF-NWPL_ROCKY_M</v>
      </c>
    </row>
    <row r="2352" spans="1:8">
      <c r="A2352" s="80">
        <v>37742</v>
      </c>
      <c r="B2352" s="79" t="s">
        <v>86</v>
      </c>
      <c r="C2352" s="79" t="s">
        <v>73</v>
      </c>
      <c r="D2352" s="85">
        <v>14839.9717</v>
      </c>
      <c r="E2352" s="85">
        <v>-2967.9943400000002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6IF-WAHA-TX</v>
      </c>
    </row>
    <row r="2353" spans="1:8">
      <c r="A2353" s="80">
        <v>37742</v>
      </c>
      <c r="B2353" s="79" t="s">
        <v>86</v>
      </c>
      <c r="C2353" s="79" t="s">
        <v>68</v>
      </c>
      <c r="D2353" s="85">
        <v>-29679.943299999999</v>
      </c>
      <c r="E2353" s="85">
        <v>296.79943300000002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6NGI-MALIN</v>
      </c>
    </row>
    <row r="2354" spans="1:8">
      <c r="A2354" s="80">
        <v>37742</v>
      </c>
      <c r="B2354" s="79" t="s">
        <v>86</v>
      </c>
      <c r="C2354" s="79" t="s">
        <v>74</v>
      </c>
      <c r="D2354" s="85">
        <v>-79451.2935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6NGI-PGE/CG</v>
      </c>
    </row>
    <row r="2355" spans="1:8">
      <c r="A2355" s="80">
        <v>37742</v>
      </c>
      <c r="B2355" s="79" t="s">
        <v>86</v>
      </c>
      <c r="C2355" s="79" t="s">
        <v>46</v>
      </c>
      <c r="D2355" s="85">
        <v>49075.307399999998</v>
      </c>
      <c r="E2355" s="85">
        <v>-4907.5307400000002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6NGI-SOCAL</v>
      </c>
    </row>
    <row r="2356" spans="1:8">
      <c r="A2356" s="80">
        <v>37742</v>
      </c>
      <c r="B2356" s="79" t="s">
        <v>86</v>
      </c>
      <c r="C2356" s="79" t="s">
        <v>103</v>
      </c>
      <c r="D2356" s="85">
        <v>-148399.71679999999</v>
      </c>
      <c r="E2356" s="85">
        <v>0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6NGW/OPAL</v>
      </c>
    </row>
    <row r="2357" spans="1:8">
      <c r="A2357" s="80">
        <v>37773</v>
      </c>
      <c r="B2357" s="79" t="s">
        <v>86</v>
      </c>
      <c r="C2357" s="79" t="s">
        <v>88</v>
      </c>
      <c r="D2357" s="85">
        <v>422122.4927</v>
      </c>
      <c r="E2357" s="85">
        <v>-4221.2249270000002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37773</v>
      </c>
      <c r="B2358" s="79" t="s">
        <v>86</v>
      </c>
      <c r="C2358" s="79" t="s">
        <v>101</v>
      </c>
      <c r="D2358" s="85">
        <v>-429364.43949999998</v>
      </c>
      <c r="E2358" s="85">
        <v>4293.6443950000003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6IF-CIG/WIC</v>
      </c>
    </row>
    <row r="2359" spans="1:8">
      <c r="A2359" s="80">
        <v>37773</v>
      </c>
      <c r="B2359" s="79" t="s">
        <v>86</v>
      </c>
      <c r="C2359" s="79" t="s">
        <v>89</v>
      </c>
      <c r="D2359" s="85">
        <v>-23950.902600000001</v>
      </c>
      <c r="E2359" s="85">
        <v>2395.0902599999999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6IF-ELPO/PERMIAN</v>
      </c>
    </row>
    <row r="2360" spans="1:8">
      <c r="A2360" s="80">
        <v>37773</v>
      </c>
      <c r="B2360" s="79" t="s">
        <v>86</v>
      </c>
      <c r="C2360" s="79" t="s">
        <v>72</v>
      </c>
      <c r="D2360" s="85">
        <v>-9200.8029000000006</v>
      </c>
      <c r="E2360" s="85">
        <v>920.08028999999999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6IF-ELPO/SJ</v>
      </c>
    </row>
    <row r="2361" spans="1:8">
      <c r="A2361" s="80">
        <v>37773</v>
      </c>
      <c r="B2361" s="79" t="s">
        <v>86</v>
      </c>
      <c r="C2361" s="79" t="s">
        <v>92</v>
      </c>
      <c r="D2361" s="85">
        <v>0</v>
      </c>
      <c r="E2361" s="85">
        <v>0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6IF-NTHWST/CANBR</v>
      </c>
    </row>
    <row r="2362" spans="1:8">
      <c r="A2362" s="80">
        <v>37773</v>
      </c>
      <c r="B2362" s="79" t="s">
        <v>86</v>
      </c>
      <c r="C2362" s="79" t="s">
        <v>67</v>
      </c>
      <c r="D2362" s="85">
        <v>143121.47990000001</v>
      </c>
      <c r="E2362" s="85">
        <v>-14312.147989999999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6IF-NWPL_ROCKY_M</v>
      </c>
    </row>
    <row r="2363" spans="1:8">
      <c r="A2363" s="80">
        <v>37773</v>
      </c>
      <c r="B2363" s="79" t="s">
        <v>86</v>
      </c>
      <c r="C2363" s="79" t="s">
        <v>73</v>
      </c>
      <c r="D2363" s="85">
        <v>14312.148000000001</v>
      </c>
      <c r="E2363" s="85">
        <v>-2862.4295999999999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6IF-WAHA-TX</v>
      </c>
    </row>
    <row r="2364" spans="1:8">
      <c r="A2364" s="80">
        <v>37773</v>
      </c>
      <c r="B2364" s="79" t="s">
        <v>86</v>
      </c>
      <c r="C2364" s="79" t="s">
        <v>68</v>
      </c>
      <c r="D2364" s="85">
        <v>0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6NGI-MALIN</v>
      </c>
    </row>
    <row r="2365" spans="1:8">
      <c r="A2365" s="80">
        <v>37773</v>
      </c>
      <c r="B2365" s="79" t="s">
        <v>86</v>
      </c>
      <c r="C2365" s="79" t="s">
        <v>74</v>
      </c>
      <c r="D2365" s="85">
        <v>-60077.626499999998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6NGI-PGE/CG</v>
      </c>
    </row>
    <row r="2366" spans="1:8">
      <c r="A2366" s="80">
        <v>37773</v>
      </c>
      <c r="B2366" s="79" t="s">
        <v>86</v>
      </c>
      <c r="C2366" s="79" t="s">
        <v>46</v>
      </c>
      <c r="D2366" s="85">
        <v>100824.3115</v>
      </c>
      <c r="E2366" s="85">
        <v>-10082.43115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6NGI-SOCAL</v>
      </c>
    </row>
    <row r="2367" spans="1:8">
      <c r="A2367" s="80">
        <v>37773</v>
      </c>
      <c r="B2367" s="79" t="s">
        <v>86</v>
      </c>
      <c r="C2367" s="79" t="s">
        <v>103</v>
      </c>
      <c r="D2367" s="85">
        <v>-143121.4798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6NGW/OPAL</v>
      </c>
    </row>
    <row r="2368" spans="1:8">
      <c r="A2368" s="80">
        <v>37803</v>
      </c>
      <c r="B2368" s="79" t="s">
        <v>86</v>
      </c>
      <c r="C2368" s="79" t="s">
        <v>88</v>
      </c>
      <c r="D2368" s="85">
        <v>434705.43089999998</v>
      </c>
      <c r="E2368" s="85">
        <v>-4347.0543090000001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6IF-CIG/RKYMTN</v>
      </c>
    </row>
    <row r="2369" spans="1:8">
      <c r="A2369" s="80">
        <v>37803</v>
      </c>
      <c r="B2369" s="79" t="s">
        <v>86</v>
      </c>
      <c r="C2369" s="79" t="s">
        <v>101</v>
      </c>
      <c r="D2369" s="85">
        <v>-442163.25099999999</v>
      </c>
      <c r="E2369" s="85">
        <v>4421.6325100000004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6IF-CIG/WIC</v>
      </c>
    </row>
    <row r="2370" spans="1:8">
      <c r="A2370" s="80">
        <v>37803</v>
      </c>
      <c r="B2370" s="79" t="s">
        <v>86</v>
      </c>
      <c r="C2370" s="79" t="s">
        <v>89</v>
      </c>
      <c r="D2370" s="85">
        <v>-27251.519700000001</v>
      </c>
      <c r="E2370" s="85">
        <v>2725.1519699999999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6IF-ELPO/PERMIAN</v>
      </c>
    </row>
    <row r="2371" spans="1:8">
      <c r="A2371" s="80">
        <v>37803</v>
      </c>
      <c r="B2371" s="79" t="s">
        <v>86</v>
      </c>
      <c r="C2371" s="79" t="s">
        <v>72</v>
      </c>
      <c r="D2371" s="85">
        <v>-10182.116400000001</v>
      </c>
      <c r="E2371" s="85">
        <v>1018.21164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6IF-ELPO/SJ</v>
      </c>
    </row>
    <row r="2372" spans="1:8">
      <c r="A2372" s="80">
        <v>37803</v>
      </c>
      <c r="B2372" s="79" t="s">
        <v>86</v>
      </c>
      <c r="C2372" s="79" t="s">
        <v>92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6IF-NTHWST/CANBR</v>
      </c>
    </row>
    <row r="2373" spans="1:8">
      <c r="A2373" s="80">
        <v>37803</v>
      </c>
      <c r="B2373" s="79" t="s">
        <v>86</v>
      </c>
      <c r="C2373" s="79" t="s">
        <v>67</v>
      </c>
      <c r="D2373" s="85">
        <v>147387.75039999999</v>
      </c>
      <c r="E2373" s="85">
        <v>-14738.77504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6IF-NWPL_ROCKY_M</v>
      </c>
    </row>
    <row r="2374" spans="1:8">
      <c r="A2374" s="80">
        <v>37803</v>
      </c>
      <c r="B2374" s="79" t="s">
        <v>86</v>
      </c>
      <c r="C2374" s="79" t="s">
        <v>73</v>
      </c>
      <c r="D2374" s="85">
        <v>14738.775099999999</v>
      </c>
      <c r="E2374" s="85">
        <v>-2947.7550200000001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6IF-WAHA-TX</v>
      </c>
    </row>
    <row r="2375" spans="1:8">
      <c r="A2375" s="80">
        <v>37803</v>
      </c>
      <c r="B2375" s="79" t="s">
        <v>86</v>
      </c>
      <c r="C2375" s="79" t="s">
        <v>68</v>
      </c>
      <c r="D2375" s="85">
        <v>0</v>
      </c>
      <c r="E2375" s="85">
        <v>0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6NGI-MALIN</v>
      </c>
    </row>
    <row r="2376" spans="1:8">
      <c r="A2376" s="80">
        <v>37803</v>
      </c>
      <c r="B2376" s="79" t="s">
        <v>86</v>
      </c>
      <c r="C2376" s="79" t="s">
        <v>74</v>
      </c>
      <c r="D2376" s="85">
        <v>-33493.153100000003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6NGI-PGE/CG</v>
      </c>
    </row>
    <row r="2377" spans="1:8">
      <c r="A2377" s="80">
        <v>37803</v>
      </c>
      <c r="B2377" s="79" t="s">
        <v>86</v>
      </c>
      <c r="C2377" s="79" t="s">
        <v>46</v>
      </c>
      <c r="D2377" s="85">
        <v>8223.2854000000007</v>
      </c>
      <c r="E2377" s="85">
        <v>-822.32853999999998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6NGI-SOCAL</v>
      </c>
    </row>
    <row r="2378" spans="1:8">
      <c r="A2378" s="80">
        <v>37803</v>
      </c>
      <c r="B2378" s="79" t="s">
        <v>86</v>
      </c>
      <c r="C2378" s="79" t="s">
        <v>103</v>
      </c>
      <c r="D2378" s="85">
        <v>-147387.75039999999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6NGW/OPAL</v>
      </c>
    </row>
    <row r="2379" spans="1:8">
      <c r="A2379" s="80">
        <v>37834</v>
      </c>
      <c r="B2379" s="79" t="s">
        <v>86</v>
      </c>
      <c r="C2379" s="79" t="s">
        <v>88</v>
      </c>
      <c r="D2379" s="85">
        <v>433127.60989999998</v>
      </c>
      <c r="E2379" s="85">
        <v>-4331.2760989999997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6IF-CIG/RKYMTN</v>
      </c>
    </row>
    <row r="2380" spans="1:8">
      <c r="A2380" s="80">
        <v>37834</v>
      </c>
      <c r="B2380" s="79" t="s">
        <v>86</v>
      </c>
      <c r="C2380" s="79" t="s">
        <v>101</v>
      </c>
      <c r="D2380" s="85">
        <v>-440558.36090000003</v>
      </c>
      <c r="E2380" s="85">
        <v>4405.5836090000003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6IF-CIG/WIC</v>
      </c>
    </row>
    <row r="2381" spans="1:8">
      <c r="A2381" s="80">
        <v>37834</v>
      </c>
      <c r="B2381" s="79" t="s">
        <v>86</v>
      </c>
      <c r="C2381" s="79" t="s">
        <v>89</v>
      </c>
      <c r="D2381" s="85">
        <v>-28519.758600000001</v>
      </c>
      <c r="E2381" s="85">
        <v>2851.97586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6IF-ELPO/PERMIAN</v>
      </c>
    </row>
    <row r="2382" spans="1:8">
      <c r="A2382" s="80">
        <v>37834</v>
      </c>
      <c r="B2382" s="79" t="s">
        <v>86</v>
      </c>
      <c r="C2382" s="79" t="s">
        <v>72</v>
      </c>
      <c r="D2382" s="85">
        <v>-10016.3074</v>
      </c>
      <c r="E2382" s="85">
        <v>1001.6307399999999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6IF-ELPO/SJ</v>
      </c>
    </row>
    <row r="2383" spans="1:8">
      <c r="A2383" s="80">
        <v>37834</v>
      </c>
      <c r="B2383" s="79" t="s">
        <v>86</v>
      </c>
      <c r="C2383" s="79" t="s">
        <v>92</v>
      </c>
      <c r="D2383" s="85">
        <v>0</v>
      </c>
      <c r="E2383" s="85">
        <v>0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6IF-NTHWST/CANBR</v>
      </c>
    </row>
    <row r="2384" spans="1:8">
      <c r="A2384" s="80">
        <v>37834</v>
      </c>
      <c r="B2384" s="79" t="s">
        <v>86</v>
      </c>
      <c r="C2384" s="79" t="s">
        <v>67</v>
      </c>
      <c r="D2384" s="85">
        <v>146852.78690000001</v>
      </c>
      <c r="E2384" s="85">
        <v>-14685.278689999999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6IF-NWPL_ROCKY_M</v>
      </c>
    </row>
    <row r="2385" spans="1:8">
      <c r="A2385" s="80">
        <v>37834</v>
      </c>
      <c r="B2385" s="79" t="s">
        <v>86</v>
      </c>
      <c r="C2385" s="79" t="s">
        <v>73</v>
      </c>
      <c r="D2385" s="85">
        <v>14685.2788</v>
      </c>
      <c r="E2385" s="85">
        <v>-2937.0557600000002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6IF-WAHA-TX</v>
      </c>
    </row>
    <row r="2386" spans="1:8">
      <c r="A2386" s="80">
        <v>37834</v>
      </c>
      <c r="B2386" s="79" t="s">
        <v>86</v>
      </c>
      <c r="C2386" s="79" t="s">
        <v>68</v>
      </c>
      <c r="D2386" s="85">
        <v>0</v>
      </c>
      <c r="E2386" s="85">
        <v>0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6NGI-MALIN</v>
      </c>
    </row>
    <row r="2387" spans="1:8">
      <c r="A2387" s="80">
        <v>37834</v>
      </c>
      <c r="B2387" s="79" t="s">
        <v>86</v>
      </c>
      <c r="C2387" s="79" t="s">
        <v>74</v>
      </c>
      <c r="D2387" s="85">
        <v>-7496.1242000000002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6NGI-PGE/CG</v>
      </c>
    </row>
    <row r="2388" spans="1:8">
      <c r="A2388" s="80">
        <v>37834</v>
      </c>
      <c r="B2388" s="79" t="s">
        <v>86</v>
      </c>
      <c r="C2388" s="79" t="s">
        <v>46</v>
      </c>
      <c r="D2388" s="85">
        <v>-24845.5965</v>
      </c>
      <c r="E2388" s="85">
        <v>2484.5596500000001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6NGI-SOCAL</v>
      </c>
    </row>
    <row r="2389" spans="1:8">
      <c r="A2389" s="80">
        <v>37834</v>
      </c>
      <c r="B2389" s="79" t="s">
        <v>86</v>
      </c>
      <c r="C2389" s="79" t="s">
        <v>103</v>
      </c>
      <c r="D2389" s="85">
        <v>-146852.78700000001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6NGW/OPAL</v>
      </c>
    </row>
    <row r="2390" spans="1:8">
      <c r="A2390" s="80">
        <v>37865</v>
      </c>
      <c r="B2390" s="79" t="s">
        <v>86</v>
      </c>
      <c r="C2390" s="79" t="s">
        <v>88</v>
      </c>
      <c r="D2390" s="85">
        <v>417590.42080000002</v>
      </c>
      <c r="E2390" s="85">
        <v>-4175.9042079999999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6IF-CIG/RKYMTN</v>
      </c>
    </row>
    <row r="2391" spans="1:8">
      <c r="A2391" s="80">
        <v>37865</v>
      </c>
      <c r="B2391" s="79" t="s">
        <v>86</v>
      </c>
      <c r="C2391" s="79" t="s">
        <v>101</v>
      </c>
      <c r="D2391" s="85">
        <v>-424754.6152</v>
      </c>
      <c r="E2391" s="85">
        <v>4247.5461519999999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6IF-CIG/WIC</v>
      </c>
    </row>
    <row r="2392" spans="1:8">
      <c r="A2392" s="80">
        <v>37865</v>
      </c>
      <c r="B2392" s="79" t="s">
        <v>86</v>
      </c>
      <c r="C2392" s="79" t="s">
        <v>89</v>
      </c>
      <c r="D2392" s="85">
        <v>-22331.71</v>
      </c>
      <c r="E2392" s="85">
        <v>2233.1710000000003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37865</v>
      </c>
      <c r="B2393" s="79" t="s">
        <v>86</v>
      </c>
      <c r="C2393" s="79" t="s">
        <v>72</v>
      </c>
      <c r="D2393" s="85">
        <v>-10046.8627</v>
      </c>
      <c r="E2393" s="85">
        <v>1004.68627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37865</v>
      </c>
      <c r="B2394" s="79" t="s">
        <v>86</v>
      </c>
      <c r="C2394" s="79" t="s">
        <v>92</v>
      </c>
      <c r="D2394" s="85">
        <v>0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6IF-NTHWST/CANBR</v>
      </c>
    </row>
    <row r="2395" spans="1:8">
      <c r="A2395" s="80">
        <v>37865</v>
      </c>
      <c r="B2395" s="79" t="s">
        <v>86</v>
      </c>
      <c r="C2395" s="79" t="s">
        <v>67</v>
      </c>
      <c r="D2395" s="85">
        <v>141584.87179999999</v>
      </c>
      <c r="E2395" s="85">
        <v>-14158.48718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37865</v>
      </c>
      <c r="B2396" s="79" t="s">
        <v>86</v>
      </c>
      <c r="C2396" s="79" t="s">
        <v>73</v>
      </c>
      <c r="D2396" s="85">
        <v>14158.4872</v>
      </c>
      <c r="E2396" s="85">
        <v>-2831.6974399999999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6IF-WAHA-TX</v>
      </c>
    </row>
    <row r="2397" spans="1:8">
      <c r="A2397" s="80">
        <v>37865</v>
      </c>
      <c r="B2397" s="79" t="s">
        <v>86</v>
      </c>
      <c r="C2397" s="79" t="s">
        <v>68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6NGI-MALIN</v>
      </c>
    </row>
    <row r="2398" spans="1:8">
      <c r="A2398" s="80">
        <v>37865</v>
      </c>
      <c r="B2398" s="79" t="s">
        <v>86</v>
      </c>
      <c r="C2398" s="79" t="s">
        <v>46</v>
      </c>
      <c r="D2398" s="85">
        <v>22782.8933</v>
      </c>
      <c r="E2398" s="85">
        <v>-2278.2893300000001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37865</v>
      </c>
      <c r="B2399" s="79" t="s">
        <v>86</v>
      </c>
      <c r="C2399" s="79" t="s">
        <v>103</v>
      </c>
      <c r="D2399" s="85">
        <v>-141584.87179999999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6NGW/OPAL</v>
      </c>
    </row>
    <row r="2400" spans="1:8">
      <c r="A2400" s="80">
        <v>37895</v>
      </c>
      <c r="B2400" s="79" t="s">
        <v>86</v>
      </c>
      <c r="C2400" s="79" t="s">
        <v>88</v>
      </c>
      <c r="D2400" s="85">
        <v>429915.54440000001</v>
      </c>
      <c r="E2400" s="85">
        <v>-4299.155444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6IF-CIG/RKYMTN</v>
      </c>
    </row>
    <row r="2401" spans="1:8">
      <c r="A2401" s="80">
        <v>37895</v>
      </c>
      <c r="B2401" s="79" t="s">
        <v>86</v>
      </c>
      <c r="C2401" s="79" t="s">
        <v>101</v>
      </c>
      <c r="D2401" s="85">
        <v>-437291.18910000002</v>
      </c>
      <c r="E2401" s="85">
        <v>4372.9118909999997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6IF-CIG/WIC</v>
      </c>
    </row>
    <row r="2402" spans="1:8">
      <c r="A2402" s="80">
        <v>37895</v>
      </c>
      <c r="B2402" s="79" t="s">
        <v>86</v>
      </c>
      <c r="C2402" s="79" t="s">
        <v>89</v>
      </c>
      <c r="D2402" s="85">
        <v>-26951.2435</v>
      </c>
      <c r="E2402" s="85">
        <v>2695.12435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37895</v>
      </c>
      <c r="B2403" s="79" t="s">
        <v>86</v>
      </c>
      <c r="C2403" s="79" t="s">
        <v>72</v>
      </c>
      <c r="D2403" s="85">
        <v>-11015.9764</v>
      </c>
      <c r="E2403" s="85">
        <v>1101.59764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37895</v>
      </c>
      <c r="B2404" s="79" t="s">
        <v>86</v>
      </c>
      <c r="C2404" s="79" t="s">
        <v>92</v>
      </c>
      <c r="D2404" s="85">
        <v>0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6IF-NTHWST/CANBR</v>
      </c>
    </row>
    <row r="2405" spans="1:8">
      <c r="A2405" s="80">
        <v>37895</v>
      </c>
      <c r="B2405" s="79" t="s">
        <v>86</v>
      </c>
      <c r="C2405" s="79" t="s">
        <v>67</v>
      </c>
      <c r="D2405" s="85">
        <v>145763.7297</v>
      </c>
      <c r="E2405" s="85">
        <v>-14576.37297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37895</v>
      </c>
      <c r="B2406" s="79" t="s">
        <v>86</v>
      </c>
      <c r="C2406" s="79" t="s">
        <v>73</v>
      </c>
      <c r="D2406" s="85">
        <v>14576.373</v>
      </c>
      <c r="E2406" s="85">
        <v>-2915.2746000000002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6IF-WAHA-TX</v>
      </c>
    </row>
    <row r="2407" spans="1:8">
      <c r="A2407" s="80">
        <v>37895</v>
      </c>
      <c r="B2407" s="79" t="s">
        <v>86</v>
      </c>
      <c r="C2407" s="79" t="s">
        <v>68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6NGI-MALIN</v>
      </c>
    </row>
    <row r="2408" spans="1:8">
      <c r="A2408" s="80">
        <v>37895</v>
      </c>
      <c r="B2408" s="79" t="s">
        <v>86</v>
      </c>
      <c r="C2408" s="79" t="s">
        <v>46</v>
      </c>
      <c r="D2408" s="85">
        <v>-8583.1329000000005</v>
      </c>
      <c r="E2408" s="85">
        <v>858.31329000000005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37895</v>
      </c>
      <c r="B2409" s="79" t="s">
        <v>86</v>
      </c>
      <c r="C2409" s="79" t="s">
        <v>103</v>
      </c>
      <c r="D2409" s="85">
        <v>-145763.7298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37926</v>
      </c>
      <c r="B2410" s="79" t="s">
        <v>86</v>
      </c>
      <c r="C2410" s="79" t="s">
        <v>88</v>
      </c>
      <c r="D2410" s="85">
        <v>414426.7268</v>
      </c>
      <c r="E2410" s="85">
        <v>-4144.2672679999996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37926</v>
      </c>
      <c r="B2411" s="79" t="s">
        <v>86</v>
      </c>
      <c r="C2411" s="79" t="s">
        <v>101</v>
      </c>
      <c r="D2411" s="85">
        <v>-421536.64480000001</v>
      </c>
      <c r="E2411" s="85">
        <v>4215.3664479999998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37926</v>
      </c>
      <c r="B2412" s="79" t="s">
        <v>86</v>
      </c>
      <c r="C2412" s="79" t="s">
        <v>89</v>
      </c>
      <c r="D2412" s="85">
        <v>-23514.250899999999</v>
      </c>
      <c r="E2412" s="85">
        <v>2351.4250900000002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37926</v>
      </c>
      <c r="B2413" s="79" t="s">
        <v>86</v>
      </c>
      <c r="C2413" s="79" t="s">
        <v>72</v>
      </c>
      <c r="D2413" s="85">
        <v>41147.596799999999</v>
      </c>
      <c r="E2413" s="85">
        <v>-4114.7596800000001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37926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37926</v>
      </c>
      <c r="B2415" s="79" t="s">
        <v>86</v>
      </c>
      <c r="C2415" s="79" t="s">
        <v>67</v>
      </c>
      <c r="D2415" s="85">
        <v>140512.215</v>
      </c>
      <c r="E2415" s="85">
        <v>-14051.2215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37926</v>
      </c>
      <c r="B2416" s="79" t="s">
        <v>86</v>
      </c>
      <c r="C2416" s="79" t="s">
        <v>73</v>
      </c>
      <c r="D2416" s="85">
        <v>14051.221600000001</v>
      </c>
      <c r="E2416" s="85">
        <v>-2810.2443199999998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37926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37926</v>
      </c>
      <c r="B2418" s="79" t="s">
        <v>86</v>
      </c>
      <c r="C2418" s="79" t="s">
        <v>46</v>
      </c>
      <c r="D2418" s="85">
        <v>40666.108200000002</v>
      </c>
      <c r="E2418" s="85">
        <v>-4066.6108199999999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37926</v>
      </c>
      <c r="B2419" s="79" t="s">
        <v>86</v>
      </c>
      <c r="C2419" s="79" t="s">
        <v>103</v>
      </c>
      <c r="D2419" s="85">
        <v>-140512.215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37956</v>
      </c>
      <c r="B2420" s="79" t="s">
        <v>86</v>
      </c>
      <c r="C2420" s="79" t="s">
        <v>88</v>
      </c>
      <c r="D2420" s="85">
        <v>433903.92820000002</v>
      </c>
      <c r="E2420" s="85">
        <v>-4339.0392819999997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37956</v>
      </c>
      <c r="B2421" s="79" t="s">
        <v>86</v>
      </c>
      <c r="C2421" s="79" t="s">
        <v>101</v>
      </c>
      <c r="D2421" s="85">
        <v>-433903.92820000002</v>
      </c>
      <c r="E2421" s="85">
        <v>4339.0392819999997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37956</v>
      </c>
      <c r="B2422" s="79" t="s">
        <v>86</v>
      </c>
      <c r="C2422" s="79" t="s">
        <v>89</v>
      </c>
      <c r="D2422" s="85">
        <v>-26742.478900000002</v>
      </c>
      <c r="E2422" s="85">
        <v>2674.2478900000001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37956</v>
      </c>
      <c r="B2423" s="79" t="s">
        <v>86</v>
      </c>
      <c r="C2423" s="79" t="s">
        <v>72</v>
      </c>
      <c r="D2423" s="85">
        <v>33821.178200000002</v>
      </c>
      <c r="E2423" s="85">
        <v>-3382.1178199999999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37956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37956</v>
      </c>
      <c r="B2425" s="79" t="s">
        <v>86</v>
      </c>
      <c r="C2425" s="79" t="s">
        <v>67</v>
      </c>
      <c r="D2425" s="85">
        <v>144634.6428</v>
      </c>
      <c r="E2425" s="85">
        <v>-14463.46428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37956</v>
      </c>
      <c r="B2426" s="79" t="s">
        <v>86</v>
      </c>
      <c r="C2426" s="79" t="s">
        <v>73</v>
      </c>
      <c r="D2426" s="85">
        <v>14463.4643</v>
      </c>
      <c r="E2426" s="85">
        <v>-2892.6928600000001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37956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37956</v>
      </c>
      <c r="B2428" s="79" t="s">
        <v>86</v>
      </c>
      <c r="C2428" s="79" t="s">
        <v>46</v>
      </c>
      <c r="D2428" s="85">
        <v>35279.654900000001</v>
      </c>
      <c r="E2428" s="85">
        <v>-3527.96549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37956</v>
      </c>
      <c r="B2429" s="79" t="s">
        <v>86</v>
      </c>
      <c r="C2429" s="79" t="s">
        <v>103</v>
      </c>
      <c r="D2429" s="85">
        <v>-144634.6428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37987</v>
      </c>
      <c r="B2430" s="79" t="s">
        <v>86</v>
      </c>
      <c r="C2430" s="79" t="s">
        <v>88</v>
      </c>
      <c r="D2430" s="85">
        <v>576177.58259999997</v>
      </c>
      <c r="E2430" s="85">
        <v>-5761.7758260000001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37987</v>
      </c>
      <c r="B2431" s="79" t="s">
        <v>86</v>
      </c>
      <c r="C2431" s="79" t="s">
        <v>101</v>
      </c>
      <c r="D2431" s="85">
        <v>-432133.18699999998</v>
      </c>
      <c r="E2431" s="85">
        <v>4321.33187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37987</v>
      </c>
      <c r="B2432" s="79" t="s">
        <v>86</v>
      </c>
      <c r="C2432" s="79" t="s">
        <v>89</v>
      </c>
      <c r="D2432" s="85">
        <v>-27974.350900000001</v>
      </c>
      <c r="E2432" s="85">
        <v>2797.4350899999999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37987</v>
      </c>
      <c r="B2433" s="79" t="s">
        <v>86</v>
      </c>
      <c r="C2433" s="79" t="s">
        <v>72</v>
      </c>
      <c r="D2433" s="85">
        <v>9355.4512000000013</v>
      </c>
      <c r="E2433" s="85">
        <v>-935.54512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37987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37987</v>
      </c>
      <c r="B2435" s="79" t="s">
        <v>86</v>
      </c>
      <c r="C2435" s="79" t="s">
        <v>67</v>
      </c>
      <c r="D2435" s="85">
        <v>144044.39569999999</v>
      </c>
      <c r="E2435" s="85">
        <v>-14404.43957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37987</v>
      </c>
      <c r="B2436" s="79" t="s">
        <v>86</v>
      </c>
      <c r="C2436" s="79" t="s">
        <v>73</v>
      </c>
      <c r="D2436" s="85">
        <v>14404.4395</v>
      </c>
      <c r="E2436" s="85">
        <v>-2880.8879000000002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37987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37987</v>
      </c>
      <c r="B2438" s="79" t="s">
        <v>86</v>
      </c>
      <c r="C2438" s="79" t="s">
        <v>46</v>
      </c>
      <c r="D2438" s="85">
        <v>-97073.841499999995</v>
      </c>
      <c r="E2438" s="85">
        <v>9707.3841499999999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37987</v>
      </c>
      <c r="B2439" s="79" t="s">
        <v>86</v>
      </c>
      <c r="C2439" s="79" t="s">
        <v>103</v>
      </c>
      <c r="D2439" s="85">
        <v>-144044.39559999999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38018</v>
      </c>
      <c r="B2440" s="79" t="s">
        <v>86</v>
      </c>
      <c r="C2440" s="79" t="s">
        <v>88</v>
      </c>
      <c r="D2440" s="85">
        <v>529969.01179999998</v>
      </c>
      <c r="E2440" s="85">
        <v>-5299.6901180000004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38018</v>
      </c>
      <c r="B2441" s="79" t="s">
        <v>86</v>
      </c>
      <c r="C2441" s="79" t="s">
        <v>101</v>
      </c>
      <c r="D2441" s="85">
        <v>-402569.26</v>
      </c>
      <c r="E2441" s="85">
        <v>4025.6926000000003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38018</v>
      </c>
      <c r="B2442" s="79" t="s">
        <v>86</v>
      </c>
      <c r="C2442" s="79" t="s">
        <v>89</v>
      </c>
      <c r="D2442" s="85">
        <v>-17267.907599999999</v>
      </c>
      <c r="E2442" s="85">
        <v>1726.7907600000001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38018</v>
      </c>
      <c r="B2443" s="79" t="s">
        <v>86</v>
      </c>
      <c r="C2443" s="79" t="s">
        <v>72</v>
      </c>
      <c r="D2443" s="85">
        <v>12039.1345</v>
      </c>
      <c r="E2443" s="85">
        <v>-1203.91345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38018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38018</v>
      </c>
      <c r="B2445" s="79" t="s">
        <v>86</v>
      </c>
      <c r="C2445" s="79" t="s">
        <v>67</v>
      </c>
      <c r="D2445" s="85">
        <v>134189.75330000001</v>
      </c>
      <c r="E2445" s="85">
        <v>-13418.975329999999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38018</v>
      </c>
      <c r="B2446" s="79" t="s">
        <v>86</v>
      </c>
      <c r="C2446" s="79" t="s">
        <v>73</v>
      </c>
      <c r="D2446" s="85">
        <v>13418.975399999999</v>
      </c>
      <c r="E2446" s="85">
        <v>-2683.7950799999999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38018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38018</v>
      </c>
      <c r="B2448" s="79" t="s">
        <v>86</v>
      </c>
      <c r="C2448" s="79" t="s">
        <v>46</v>
      </c>
      <c r="D2448" s="85">
        <v>-71322.316399999996</v>
      </c>
      <c r="E2448" s="85">
        <v>7132.23164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38018</v>
      </c>
      <c r="B2449" s="79" t="s">
        <v>86</v>
      </c>
      <c r="C2449" s="79" t="s">
        <v>103</v>
      </c>
      <c r="D2449" s="85">
        <v>-134189.75339999999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38047</v>
      </c>
      <c r="B2450" s="79" t="s">
        <v>86</v>
      </c>
      <c r="C2450" s="79" t="s">
        <v>88</v>
      </c>
      <c r="D2450" s="85">
        <v>564259.46039999998</v>
      </c>
      <c r="E2450" s="85">
        <v>-5642.5946039999999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38047</v>
      </c>
      <c r="B2451" s="79" t="s">
        <v>86</v>
      </c>
      <c r="C2451" s="79" t="s">
        <v>101</v>
      </c>
      <c r="D2451" s="85">
        <v>-428616.59529999999</v>
      </c>
      <c r="E2451" s="85">
        <v>4286.1659529999997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38047</v>
      </c>
      <c r="B2452" s="79" t="s">
        <v>86</v>
      </c>
      <c r="C2452" s="79" t="s">
        <v>89</v>
      </c>
      <c r="D2452" s="85">
        <v>-26416.6086</v>
      </c>
      <c r="E2452" s="85">
        <v>2641.66086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38047</v>
      </c>
      <c r="B2453" s="79" t="s">
        <v>86</v>
      </c>
      <c r="C2453" s="79" t="s">
        <v>72</v>
      </c>
      <c r="D2453" s="85">
        <v>14730.584500000001</v>
      </c>
      <c r="E2453" s="85">
        <v>-1473.05845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38047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38047</v>
      </c>
      <c r="B2455" s="79" t="s">
        <v>86</v>
      </c>
      <c r="C2455" s="79" t="s">
        <v>67</v>
      </c>
      <c r="D2455" s="85">
        <v>142872.19839999999</v>
      </c>
      <c r="E2455" s="85">
        <v>-14287.21984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38047</v>
      </c>
      <c r="B2456" s="79" t="s">
        <v>86</v>
      </c>
      <c r="C2456" s="79" t="s">
        <v>73</v>
      </c>
      <c r="D2456" s="85">
        <v>14287.219700000001</v>
      </c>
      <c r="E2456" s="85">
        <v>-2857.4439400000001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38047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38047</v>
      </c>
      <c r="B2458" s="79" t="s">
        <v>86</v>
      </c>
      <c r="C2458" s="79" t="s">
        <v>46</v>
      </c>
      <c r="D2458" s="85">
        <v>-81177.217999999993</v>
      </c>
      <c r="E2458" s="85">
        <v>8117.7218000000003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38047</v>
      </c>
      <c r="B2459" s="79" t="s">
        <v>86</v>
      </c>
      <c r="C2459" s="79" t="s">
        <v>103</v>
      </c>
      <c r="D2459" s="85">
        <v>-142872.19839999999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38078</v>
      </c>
      <c r="B2460" s="79" t="s">
        <v>86</v>
      </c>
      <c r="C2460" s="79" t="s">
        <v>88</v>
      </c>
      <c r="D2460" s="85">
        <v>543722.41729999997</v>
      </c>
      <c r="E2460" s="85">
        <v>-5437.2241729999996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38078</v>
      </c>
      <c r="B2461" s="79" t="s">
        <v>86</v>
      </c>
      <c r="C2461" s="79" t="s">
        <v>101</v>
      </c>
      <c r="D2461" s="85">
        <v>-413016.47129999998</v>
      </c>
      <c r="E2461" s="85">
        <v>4130.1647130000001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38078</v>
      </c>
      <c r="B2462" s="79" t="s">
        <v>86</v>
      </c>
      <c r="C2462" s="79" t="s">
        <v>89</v>
      </c>
      <c r="D2462" s="85">
        <v>-24364.300600000002</v>
      </c>
      <c r="E2462" s="85">
        <v>2436.4300600000001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38078</v>
      </c>
      <c r="B2463" s="79" t="s">
        <v>86</v>
      </c>
      <c r="C2463" s="79" t="s">
        <v>72</v>
      </c>
      <c r="D2463" s="85">
        <v>17422.8704</v>
      </c>
      <c r="E2463" s="85">
        <v>-1742.2870399999999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38078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38078</v>
      </c>
      <c r="B2465" s="79" t="s">
        <v>86</v>
      </c>
      <c r="C2465" s="79" t="s">
        <v>67</v>
      </c>
      <c r="D2465" s="85">
        <v>137672.15710000001</v>
      </c>
      <c r="E2465" s="85">
        <v>-13767.21571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38078</v>
      </c>
      <c r="B2466" s="79" t="s">
        <v>86</v>
      </c>
      <c r="C2466" s="79" t="s">
        <v>73</v>
      </c>
      <c r="D2466" s="85">
        <v>13767.215700000001</v>
      </c>
      <c r="E2466" s="85">
        <v>-2753.4431399999999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38078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38078</v>
      </c>
      <c r="B2468" s="79" t="s">
        <v>86</v>
      </c>
      <c r="C2468" s="79" t="s">
        <v>46</v>
      </c>
      <c r="D2468" s="85">
        <v>-31805.0219</v>
      </c>
      <c r="E2468" s="85">
        <v>3180.5021900000002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38078</v>
      </c>
      <c r="B2469" s="79" t="s">
        <v>86</v>
      </c>
      <c r="C2469" s="79" t="s">
        <v>103</v>
      </c>
      <c r="D2469" s="85">
        <v>-137672.15719999999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38108</v>
      </c>
      <c r="B2470" s="79" t="s">
        <v>86</v>
      </c>
      <c r="C2470" s="79" t="s">
        <v>88</v>
      </c>
      <c r="D2470" s="85">
        <v>559520.19310000003</v>
      </c>
      <c r="E2470" s="85">
        <v>-5595.2019309999996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38108</v>
      </c>
      <c r="B2471" s="79" t="s">
        <v>86</v>
      </c>
      <c r="C2471" s="79" t="s">
        <v>101</v>
      </c>
      <c r="D2471" s="85">
        <v>-425016.60489999998</v>
      </c>
      <c r="E2471" s="85">
        <v>4250.1660490000004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38108</v>
      </c>
      <c r="B2472" s="79" t="s">
        <v>86</v>
      </c>
      <c r="C2472" s="79" t="s">
        <v>89</v>
      </c>
      <c r="D2472" s="85">
        <v>-26194.733100000001</v>
      </c>
      <c r="E2472" s="85">
        <v>2619.4733099999999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38108</v>
      </c>
      <c r="B2473" s="79" t="s">
        <v>86</v>
      </c>
      <c r="C2473" s="79" t="s">
        <v>72</v>
      </c>
      <c r="D2473" s="85">
        <v>18782.0779</v>
      </c>
      <c r="E2473" s="85">
        <v>-1878.2077899999999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38108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38108</v>
      </c>
      <c r="B2475" s="79" t="s">
        <v>86</v>
      </c>
      <c r="C2475" s="79" t="s">
        <v>67</v>
      </c>
      <c r="D2475" s="85">
        <v>141672.2016</v>
      </c>
      <c r="E2475" s="85">
        <v>-14167.220160000001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38108</v>
      </c>
      <c r="B2476" s="79" t="s">
        <v>86</v>
      </c>
      <c r="C2476" s="79" t="s">
        <v>73</v>
      </c>
      <c r="D2476" s="85">
        <v>14167.2201</v>
      </c>
      <c r="E2476" s="85">
        <v>-2833.4440199999999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38108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38108</v>
      </c>
      <c r="B2478" s="79" t="s">
        <v>86</v>
      </c>
      <c r="C2478" s="79" t="s">
        <v>46</v>
      </c>
      <c r="D2478" s="85">
        <v>20790.166799999999</v>
      </c>
      <c r="E2478" s="85">
        <v>-2079.0166800000002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38108</v>
      </c>
      <c r="B2479" s="79" t="s">
        <v>86</v>
      </c>
      <c r="C2479" s="79" t="s">
        <v>103</v>
      </c>
      <c r="D2479" s="85">
        <v>-141672.2016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38139</v>
      </c>
      <c r="B2480" s="79" t="s">
        <v>86</v>
      </c>
      <c r="C2480" s="79" t="s">
        <v>88</v>
      </c>
      <c r="D2480" s="85">
        <v>539108.27890000003</v>
      </c>
      <c r="E2480" s="85">
        <v>-5391.082789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38139</v>
      </c>
      <c r="B2481" s="79" t="s">
        <v>86</v>
      </c>
      <c r="C2481" s="79" t="s">
        <v>101</v>
      </c>
      <c r="D2481" s="85">
        <v>-409511.53009999997</v>
      </c>
      <c r="E2481" s="85">
        <v>4095.1153009999998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38139</v>
      </c>
      <c r="B2482" s="79" t="s">
        <v>86</v>
      </c>
      <c r="C2482" s="79" t="s">
        <v>89</v>
      </c>
      <c r="D2482" s="85">
        <v>-22843.463100000001</v>
      </c>
      <c r="E2482" s="85">
        <v>2284.3463099999999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38139</v>
      </c>
      <c r="B2483" s="79" t="s">
        <v>86</v>
      </c>
      <c r="C2483" s="79" t="s">
        <v>72</v>
      </c>
      <c r="D2483" s="85">
        <v>18796.5792</v>
      </c>
      <c r="E2483" s="85">
        <v>-1879.6579200000001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38139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38139</v>
      </c>
      <c r="B2485" s="79" t="s">
        <v>86</v>
      </c>
      <c r="C2485" s="79" t="s">
        <v>67</v>
      </c>
      <c r="D2485" s="85">
        <v>136503.84340000001</v>
      </c>
      <c r="E2485" s="85">
        <v>-13650.384340000001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38139</v>
      </c>
      <c r="B2486" s="79" t="s">
        <v>86</v>
      </c>
      <c r="C2486" s="79" t="s">
        <v>73</v>
      </c>
      <c r="D2486" s="85">
        <v>13650.384400000001</v>
      </c>
      <c r="E2486" s="85">
        <v>-2730.0768800000001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38139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38139</v>
      </c>
      <c r="B2488" s="79" t="s">
        <v>86</v>
      </c>
      <c r="C2488" s="79" t="s">
        <v>46</v>
      </c>
      <c r="D2488" s="85">
        <v>141336.07949999999</v>
      </c>
      <c r="E2488" s="85">
        <v>-14133.60795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38139</v>
      </c>
      <c r="B2489" s="79" t="s">
        <v>86</v>
      </c>
      <c r="C2489" s="79" t="s">
        <v>103</v>
      </c>
      <c r="D2489" s="85">
        <v>-136503.84340000001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38169</v>
      </c>
      <c r="B2490" s="79" t="s">
        <v>86</v>
      </c>
      <c r="C2490" s="79" t="s">
        <v>88</v>
      </c>
      <c r="D2490" s="85">
        <v>554707.2659</v>
      </c>
      <c r="E2490" s="85">
        <v>-5547.0726590000004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38169</v>
      </c>
      <c r="B2491" s="79" t="s">
        <v>86</v>
      </c>
      <c r="C2491" s="79" t="s">
        <v>101</v>
      </c>
      <c r="D2491" s="85">
        <v>-421360.6618</v>
      </c>
      <c r="E2491" s="85">
        <v>4213.6066179999998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38169</v>
      </c>
      <c r="B2492" s="79" t="s">
        <v>86</v>
      </c>
      <c r="C2492" s="79" t="s">
        <v>89</v>
      </c>
      <c r="D2492" s="85">
        <v>-25969.409100000001</v>
      </c>
      <c r="E2492" s="85">
        <v>2596.9409099999998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38169</v>
      </c>
      <c r="B2493" s="79" t="s">
        <v>86</v>
      </c>
      <c r="C2493" s="79" t="s">
        <v>72</v>
      </c>
      <c r="D2493" s="85">
        <v>18813.527000000002</v>
      </c>
      <c r="E2493" s="85">
        <v>-1881.3527000000001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38169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38169</v>
      </c>
      <c r="B2495" s="79" t="s">
        <v>86</v>
      </c>
      <c r="C2495" s="79" t="s">
        <v>67</v>
      </c>
      <c r="D2495" s="85">
        <v>140453.5539</v>
      </c>
      <c r="E2495" s="85">
        <v>-14045.355390000001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38169</v>
      </c>
      <c r="B2496" s="79" t="s">
        <v>86</v>
      </c>
      <c r="C2496" s="79" t="s">
        <v>73</v>
      </c>
      <c r="D2496" s="85">
        <v>14045.355299999999</v>
      </c>
      <c r="E2496" s="85">
        <v>-2809.0710600000002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38169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38169</v>
      </c>
      <c r="B2498" s="79" t="s">
        <v>86</v>
      </c>
      <c r="C2498" s="79" t="s">
        <v>46</v>
      </c>
      <c r="D2498" s="85">
        <v>166417.52619999999</v>
      </c>
      <c r="E2498" s="85">
        <v>-16641.752619999999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38169</v>
      </c>
      <c r="B2499" s="79" t="s">
        <v>86</v>
      </c>
      <c r="C2499" s="79" t="s">
        <v>103</v>
      </c>
      <c r="D2499" s="85">
        <v>-140453.554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38200</v>
      </c>
      <c r="B2500" s="79" t="s">
        <v>86</v>
      </c>
      <c r="C2500" s="79" t="s">
        <v>88</v>
      </c>
      <c r="D2500" s="85">
        <v>552252.90960000001</v>
      </c>
      <c r="E2500" s="85">
        <v>-5522.5290960000002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38200</v>
      </c>
      <c r="B2501" s="79" t="s">
        <v>86</v>
      </c>
      <c r="C2501" s="79" t="s">
        <v>101</v>
      </c>
      <c r="D2501" s="85">
        <v>-419496.31050000002</v>
      </c>
      <c r="E2501" s="85">
        <v>4194.9631049999998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38200</v>
      </c>
      <c r="B2502" s="79" t="s">
        <v>86</v>
      </c>
      <c r="C2502" s="79" t="s">
        <v>89</v>
      </c>
      <c r="D2502" s="85">
        <v>-27156.296699999999</v>
      </c>
      <c r="E2502" s="85">
        <v>2715.6296699999998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38200</v>
      </c>
      <c r="B2503" s="79" t="s">
        <v>86</v>
      </c>
      <c r="C2503" s="79" t="s">
        <v>72</v>
      </c>
      <c r="D2503" s="85">
        <v>17481.719400000002</v>
      </c>
      <c r="E2503" s="85">
        <v>-1748.1719399999999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38200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38200</v>
      </c>
      <c r="B2505" s="79" t="s">
        <v>86</v>
      </c>
      <c r="C2505" s="79" t="s">
        <v>67</v>
      </c>
      <c r="D2505" s="85">
        <v>139832.1035</v>
      </c>
      <c r="E2505" s="85">
        <v>-13983.210349999999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38200</v>
      </c>
      <c r="B2506" s="79" t="s">
        <v>86</v>
      </c>
      <c r="C2506" s="79" t="s">
        <v>73</v>
      </c>
      <c r="D2506" s="85">
        <v>13983.210300000001</v>
      </c>
      <c r="E2506" s="85">
        <v>-2796.6420600000001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38200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38200</v>
      </c>
      <c r="B2508" s="79" t="s">
        <v>86</v>
      </c>
      <c r="C2508" s="79" t="s">
        <v>46</v>
      </c>
      <c r="D2508" s="85">
        <v>144069.46729999999</v>
      </c>
      <c r="E2508" s="85">
        <v>-14406.94673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38200</v>
      </c>
      <c r="B2509" s="79" t="s">
        <v>86</v>
      </c>
      <c r="C2509" s="79" t="s">
        <v>103</v>
      </c>
      <c r="D2509" s="85">
        <v>-139832.1036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38231</v>
      </c>
      <c r="B2510" s="79" t="s">
        <v>86</v>
      </c>
      <c r="C2510" s="79" t="s">
        <v>88</v>
      </c>
      <c r="D2510" s="85">
        <v>-6816.4160000000002</v>
      </c>
      <c r="E2510" s="85">
        <v>68.164159999999995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38231</v>
      </c>
      <c r="B2511" s="79" t="s">
        <v>86</v>
      </c>
      <c r="C2511" s="79" t="s">
        <v>101</v>
      </c>
      <c r="D2511" s="85">
        <v>-404135.33889999997</v>
      </c>
      <c r="E2511" s="85">
        <v>4041.3533889999999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38231</v>
      </c>
      <c r="B2512" s="79" t="s">
        <v>86</v>
      </c>
      <c r="C2512" s="79" t="s">
        <v>89</v>
      </c>
      <c r="D2512" s="85">
        <v>-21247.64</v>
      </c>
      <c r="E2512" s="85">
        <v>2124.7640000000001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38231</v>
      </c>
      <c r="B2513" s="79" t="s">
        <v>86</v>
      </c>
      <c r="C2513" s="79" t="s">
        <v>72</v>
      </c>
      <c r="D2513" s="85">
        <v>17493.671699999999</v>
      </c>
      <c r="E2513" s="85">
        <v>-1749.36717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38231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38231</v>
      </c>
      <c r="B2515" s="79" t="s">
        <v>86</v>
      </c>
      <c r="C2515" s="79" t="s">
        <v>67</v>
      </c>
      <c r="D2515" s="85">
        <v>134711.77960000001</v>
      </c>
      <c r="E2515" s="85">
        <v>-13471.177960000001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38231</v>
      </c>
      <c r="B2516" s="79" t="s">
        <v>86</v>
      </c>
      <c r="C2516" s="79" t="s">
        <v>73</v>
      </c>
      <c r="D2516" s="85">
        <v>13471.177900000001</v>
      </c>
      <c r="E2516" s="85">
        <v>-2694.23558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38231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38231</v>
      </c>
      <c r="B2518" s="79" t="s">
        <v>86</v>
      </c>
      <c r="C2518" s="79" t="s">
        <v>46</v>
      </c>
      <c r="D2518" s="85">
        <v>172869.34020000001</v>
      </c>
      <c r="E2518" s="85">
        <v>-17286.934020000001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38231</v>
      </c>
      <c r="B2519" s="79" t="s">
        <v>86</v>
      </c>
      <c r="C2519" s="79" t="s">
        <v>103</v>
      </c>
      <c r="D2519" s="85">
        <v>-134711.77960000001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38261</v>
      </c>
      <c r="B2520" s="79" t="s">
        <v>86</v>
      </c>
      <c r="C2520" s="79" t="s">
        <v>88</v>
      </c>
      <c r="D2520" s="85">
        <v>-7012.7604000000001</v>
      </c>
      <c r="E2520" s="85">
        <v>70.127603999999991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38261</v>
      </c>
      <c r="B2521" s="79" t="s">
        <v>86</v>
      </c>
      <c r="C2521" s="79" t="s">
        <v>101</v>
      </c>
      <c r="D2521" s="85">
        <v>-415776.3064</v>
      </c>
      <c r="E2521" s="85">
        <v>4157.7630639999998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38261</v>
      </c>
      <c r="B2522" s="79" t="s">
        <v>86</v>
      </c>
      <c r="C2522" s="79" t="s">
        <v>89</v>
      </c>
      <c r="D2522" s="85">
        <v>-25625.232599999999</v>
      </c>
      <c r="E2522" s="85">
        <v>2562.5232599999999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38261</v>
      </c>
      <c r="B2523" s="79" t="s">
        <v>86</v>
      </c>
      <c r="C2523" s="79" t="s">
        <v>72</v>
      </c>
      <c r="D2523" s="85">
        <v>17507.312000000002</v>
      </c>
      <c r="E2523" s="85">
        <v>-1750.7312000000002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38261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38261</v>
      </c>
      <c r="B2525" s="79" t="s">
        <v>86</v>
      </c>
      <c r="C2525" s="79" t="s">
        <v>67</v>
      </c>
      <c r="D2525" s="85">
        <v>138592.10209999999</v>
      </c>
      <c r="E2525" s="85">
        <v>-13859.210209999999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38261</v>
      </c>
      <c r="B2526" s="79" t="s">
        <v>86</v>
      </c>
      <c r="C2526" s="79" t="s">
        <v>73</v>
      </c>
      <c r="D2526" s="85">
        <v>13859.2102</v>
      </c>
      <c r="E2526" s="85">
        <v>-2771.84204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38261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38261</v>
      </c>
      <c r="B2528" s="79" t="s">
        <v>86</v>
      </c>
      <c r="C2528" s="79" t="s">
        <v>46</v>
      </c>
      <c r="D2528" s="85">
        <v>123949.62300000001</v>
      </c>
      <c r="E2528" s="85">
        <v>-12394.962299999999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38261</v>
      </c>
      <c r="B2529" s="79" t="s">
        <v>86</v>
      </c>
      <c r="C2529" s="79" t="s">
        <v>103</v>
      </c>
      <c r="D2529" s="85">
        <v>-138592.10219999999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38292</v>
      </c>
      <c r="B2530" s="79" t="s">
        <v>86</v>
      </c>
      <c r="C2530" s="79" t="s">
        <v>88</v>
      </c>
      <c r="D2530" s="85">
        <v>-6755.6562000000004</v>
      </c>
      <c r="E2530" s="85">
        <v>67.556562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38292</v>
      </c>
      <c r="B2531" s="79" t="s">
        <v>86</v>
      </c>
      <c r="C2531" s="79" t="s">
        <v>101</v>
      </c>
      <c r="D2531" s="85">
        <v>-267021.98310000001</v>
      </c>
      <c r="E2531" s="85">
        <v>2670.2198309999999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38292</v>
      </c>
      <c r="B2532" s="79" t="s">
        <v>86</v>
      </c>
      <c r="C2532" s="79" t="s">
        <v>89</v>
      </c>
      <c r="D2532" s="85">
        <v>-22342.619500000001</v>
      </c>
      <c r="E2532" s="85">
        <v>2234.2619500000001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38292</v>
      </c>
      <c r="B2533" s="79" t="s">
        <v>86</v>
      </c>
      <c r="C2533" s="79" t="s">
        <v>72</v>
      </c>
      <c r="D2533" s="85">
        <v>13475.7094</v>
      </c>
      <c r="E2533" s="85">
        <v>-1347.5709400000001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38292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38292</v>
      </c>
      <c r="B2535" s="79" t="s">
        <v>86</v>
      </c>
      <c r="C2535" s="79" t="s">
        <v>67</v>
      </c>
      <c r="D2535" s="85">
        <v>133510.9915</v>
      </c>
      <c r="E2535" s="85">
        <v>-13351.09915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38292</v>
      </c>
      <c r="B2536" s="79" t="s">
        <v>86</v>
      </c>
      <c r="C2536" s="79" t="s">
        <v>73</v>
      </c>
      <c r="D2536" s="85">
        <v>13351.099099999999</v>
      </c>
      <c r="E2536" s="85">
        <v>-2670.2198199999998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38292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38292</v>
      </c>
      <c r="B2538" s="79" t="s">
        <v>86</v>
      </c>
      <c r="C2538" s="79" t="s">
        <v>46</v>
      </c>
      <c r="D2538" s="85">
        <v>116588.9183</v>
      </c>
      <c r="E2538" s="85">
        <v>-11658.89183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38292</v>
      </c>
      <c r="B2539" s="79" t="s">
        <v>86</v>
      </c>
      <c r="C2539" s="79" t="s">
        <v>103</v>
      </c>
      <c r="D2539" s="85">
        <v>-133510.99160000001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38322</v>
      </c>
      <c r="B2540" s="79" t="s">
        <v>86</v>
      </c>
      <c r="C2540" s="79" t="s">
        <v>101</v>
      </c>
      <c r="D2540" s="85">
        <v>-274687.92050000001</v>
      </c>
      <c r="E2540" s="85">
        <v>2746.8792050000002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6IF-CIG/WIC</v>
      </c>
    </row>
    <row r="2541" spans="1:8">
      <c r="A2541" s="80">
        <v>38322</v>
      </c>
      <c r="B2541" s="79" t="s">
        <v>86</v>
      </c>
      <c r="C2541" s="79" t="s">
        <v>89</v>
      </c>
      <c r="D2541" s="85">
        <v>-25394.455300000001</v>
      </c>
      <c r="E2541" s="85">
        <v>2539.44553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38322</v>
      </c>
      <c r="B2542" s="79" t="s">
        <v>86</v>
      </c>
      <c r="C2542" s="79" t="s">
        <v>72</v>
      </c>
      <c r="D2542" s="85">
        <v>12137.661700000001</v>
      </c>
      <c r="E2542" s="85">
        <v>-1213.7661700000001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38322</v>
      </c>
      <c r="B2543" s="79" t="s">
        <v>86</v>
      </c>
      <c r="C2543" s="79" t="s">
        <v>92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6IF-NTHWST/CANBR</v>
      </c>
    </row>
    <row r="2544" spans="1:8">
      <c r="A2544" s="80">
        <v>38322</v>
      </c>
      <c r="B2544" s="79" t="s">
        <v>86</v>
      </c>
      <c r="C2544" s="79" t="s">
        <v>67</v>
      </c>
      <c r="D2544" s="85">
        <v>137343.96030000001</v>
      </c>
      <c r="E2544" s="85">
        <v>-13734.39603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6IF-NWPL_ROCKY_M</v>
      </c>
    </row>
    <row r="2545" spans="1:8">
      <c r="A2545" s="80">
        <v>38322</v>
      </c>
      <c r="B2545" s="79" t="s">
        <v>86</v>
      </c>
      <c r="C2545" s="79" t="s">
        <v>73</v>
      </c>
      <c r="D2545" s="85">
        <v>13734.396000000001</v>
      </c>
      <c r="E2545" s="85">
        <v>-2746.8792000000003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6IF-WAHA-TX</v>
      </c>
    </row>
    <row r="2546" spans="1:8">
      <c r="A2546" s="80">
        <v>38322</v>
      </c>
      <c r="B2546" s="79" t="s">
        <v>86</v>
      </c>
      <c r="C2546" s="79" t="s">
        <v>68</v>
      </c>
      <c r="D2546" s="85">
        <v>0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6NGI-MALIN</v>
      </c>
    </row>
    <row r="2547" spans="1:8">
      <c r="A2547" s="80">
        <v>38322</v>
      </c>
      <c r="B2547" s="79" t="s">
        <v>86</v>
      </c>
      <c r="C2547" s="79" t="s">
        <v>46</v>
      </c>
      <c r="D2547" s="85">
        <v>393076.6421</v>
      </c>
      <c r="E2547" s="85">
        <v>-39307.664210000003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6NGI-SOCAL</v>
      </c>
    </row>
    <row r="2548" spans="1:8">
      <c r="A2548" s="80">
        <v>38322</v>
      </c>
      <c r="B2548" s="79" t="s">
        <v>86</v>
      </c>
      <c r="C2548" s="79" t="s">
        <v>103</v>
      </c>
      <c r="D2548" s="85">
        <v>-137343.9602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6NGW/OPAL</v>
      </c>
    </row>
    <row r="2549" spans="1:8">
      <c r="A2549" s="80">
        <v>38353</v>
      </c>
      <c r="B2549" s="79" t="s">
        <v>86</v>
      </c>
      <c r="C2549" s="79" t="s">
        <v>101</v>
      </c>
      <c r="D2549" s="85">
        <v>-273407.66470000002</v>
      </c>
      <c r="E2549" s="85">
        <v>2734.0766469999999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6IF-CIG/WIC</v>
      </c>
    </row>
    <row r="2550" spans="1:8">
      <c r="A2550" s="80">
        <v>38353</v>
      </c>
      <c r="B2550" s="79" t="s">
        <v>86</v>
      </c>
      <c r="C2550" s="79" t="s">
        <v>89</v>
      </c>
      <c r="D2550" s="85">
        <v>-26548.766199999998</v>
      </c>
      <c r="E2550" s="85">
        <v>2654.87662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6IF-ELPO/PERMIAN</v>
      </c>
    </row>
    <row r="2551" spans="1:8">
      <c r="A2551" s="80">
        <v>38353</v>
      </c>
      <c r="B2551" s="79" t="s">
        <v>86</v>
      </c>
      <c r="C2551" s="79" t="s">
        <v>72</v>
      </c>
      <c r="D2551" s="85">
        <v>10795.192999999999</v>
      </c>
      <c r="E2551" s="85">
        <v>-1079.5193000000002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6IF-ELPO/SJ</v>
      </c>
    </row>
    <row r="2552" spans="1:8">
      <c r="A2552" s="80">
        <v>38353</v>
      </c>
      <c r="B2552" s="79" t="s">
        <v>86</v>
      </c>
      <c r="C2552" s="79" t="s">
        <v>67</v>
      </c>
      <c r="D2552" s="85">
        <v>410111.49719999998</v>
      </c>
      <c r="E2552" s="85">
        <v>-41011.149720000001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6IF-NWPL_ROCKY_M</v>
      </c>
    </row>
    <row r="2553" spans="1:8">
      <c r="A2553" s="80">
        <v>38353</v>
      </c>
      <c r="B2553" s="79" t="s">
        <v>86</v>
      </c>
      <c r="C2553" s="79" t="s">
        <v>73</v>
      </c>
      <c r="D2553" s="85">
        <v>13670.3833</v>
      </c>
      <c r="E2553" s="85">
        <v>-2734.0766600000002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6IF-WAHA-TX</v>
      </c>
    </row>
    <row r="2554" spans="1:8">
      <c r="A2554" s="80">
        <v>38353</v>
      </c>
      <c r="B2554" s="79" t="s">
        <v>86</v>
      </c>
      <c r="C2554" s="79" t="s">
        <v>68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6NGI-MALIN</v>
      </c>
    </row>
    <row r="2555" spans="1:8">
      <c r="A2555" s="80">
        <v>38353</v>
      </c>
      <c r="B2555" s="79" t="s">
        <v>86</v>
      </c>
      <c r="C2555" s="79" t="s">
        <v>46</v>
      </c>
      <c r="D2555" s="85">
        <v>132798.51259999999</v>
      </c>
      <c r="E2555" s="85">
        <v>-13279.851259999999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6NGI-SOCAL</v>
      </c>
    </row>
    <row r="2556" spans="1:8">
      <c r="A2556" s="80">
        <v>38353</v>
      </c>
      <c r="B2556" s="79" t="s">
        <v>86</v>
      </c>
      <c r="C2556" s="79" t="s">
        <v>103</v>
      </c>
      <c r="D2556" s="85">
        <v>-136703.83240000001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6NGW/OPAL</v>
      </c>
    </row>
    <row r="2557" spans="1:8">
      <c r="A2557" s="80">
        <v>38384</v>
      </c>
      <c r="B2557" s="79" t="s">
        <v>86</v>
      </c>
      <c r="C2557" s="79" t="s">
        <v>88</v>
      </c>
      <c r="D2557" s="85">
        <v>-6218.4264000000003</v>
      </c>
      <c r="E2557" s="85">
        <v>62.184263999999999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6IF-CIG/RKYMTN</v>
      </c>
    </row>
    <row r="2558" spans="1:8">
      <c r="A2558" s="80">
        <v>38384</v>
      </c>
      <c r="B2558" s="79" t="s">
        <v>86</v>
      </c>
      <c r="C2558" s="79" t="s">
        <v>101</v>
      </c>
      <c r="D2558" s="85">
        <v>-245787.60519999999</v>
      </c>
      <c r="E2558" s="85">
        <v>2457.8760520000001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6IF-CIG/WIC</v>
      </c>
    </row>
    <row r="2559" spans="1:8">
      <c r="A2559" s="80">
        <v>38384</v>
      </c>
      <c r="B2559" s="79" t="s">
        <v>86</v>
      </c>
      <c r="C2559" s="79" t="s">
        <v>89</v>
      </c>
      <c r="D2559" s="85">
        <v>-11990.046</v>
      </c>
      <c r="E2559" s="85">
        <v>1199.0046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6IF-ELPO/PERMIAN</v>
      </c>
    </row>
    <row r="2560" spans="1:8">
      <c r="A2560" s="80">
        <v>38384</v>
      </c>
      <c r="B2560" s="79" t="s">
        <v>86</v>
      </c>
      <c r="C2560" s="79" t="s">
        <v>72</v>
      </c>
      <c r="D2560" s="85">
        <v>12148.930200000001</v>
      </c>
      <c r="E2560" s="85">
        <v>-1214.89302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6IF-ELPO/SJ</v>
      </c>
    </row>
    <row r="2561" spans="1:8">
      <c r="A2561" s="80">
        <v>38384</v>
      </c>
      <c r="B2561" s="79" t="s">
        <v>86</v>
      </c>
      <c r="C2561" s="79" t="s">
        <v>67</v>
      </c>
      <c r="D2561" s="85">
        <v>368681.40779999999</v>
      </c>
      <c r="E2561" s="85">
        <v>-36868.140780000002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38384</v>
      </c>
      <c r="B2562" s="79" t="s">
        <v>86</v>
      </c>
      <c r="C2562" s="79" t="s">
        <v>73</v>
      </c>
      <c r="D2562" s="85">
        <v>12289.380300000001</v>
      </c>
      <c r="E2562" s="85">
        <v>-2457.8760600000001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6IF-WAHA-TX</v>
      </c>
    </row>
    <row r="2563" spans="1:8">
      <c r="A2563" s="80">
        <v>38384</v>
      </c>
      <c r="B2563" s="79" t="s">
        <v>86</v>
      </c>
      <c r="C2563" s="79" t="s">
        <v>68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6NGI-MALIN</v>
      </c>
    </row>
    <row r="2564" spans="1:8">
      <c r="A2564" s="80">
        <v>38384</v>
      </c>
      <c r="B2564" s="79" t="s">
        <v>86</v>
      </c>
      <c r="C2564" s="79" t="s">
        <v>46</v>
      </c>
      <c r="D2564" s="85">
        <v>127483.0082</v>
      </c>
      <c r="E2564" s="85">
        <v>-12748.30082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6NGI-SOCAL</v>
      </c>
    </row>
    <row r="2565" spans="1:8">
      <c r="A2565" s="80">
        <v>38384</v>
      </c>
      <c r="B2565" s="79" t="s">
        <v>86</v>
      </c>
      <c r="C2565" s="79" t="s">
        <v>103</v>
      </c>
      <c r="D2565" s="85">
        <v>-122893.8026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6NGW/OPAL</v>
      </c>
    </row>
    <row r="2566" spans="1:8">
      <c r="A2566" s="80">
        <v>38412</v>
      </c>
      <c r="B2566" s="79" t="s">
        <v>86</v>
      </c>
      <c r="C2566" s="79" t="s">
        <v>88</v>
      </c>
      <c r="D2566" s="85">
        <v>-6855.0206000000007</v>
      </c>
      <c r="E2566" s="85">
        <v>68.550206000000003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6IF-CIG/RKYMTN</v>
      </c>
    </row>
    <row r="2567" spans="1:8">
      <c r="A2567" s="80">
        <v>38412</v>
      </c>
      <c r="B2567" s="79" t="s">
        <v>86</v>
      </c>
      <c r="C2567" s="79" t="s">
        <v>101</v>
      </c>
      <c r="D2567" s="85">
        <v>-270949.42969999998</v>
      </c>
      <c r="E2567" s="85">
        <v>2709.4942970000002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6IF-CIG/WIC</v>
      </c>
    </row>
    <row r="2568" spans="1:8">
      <c r="A2568" s="80">
        <v>38412</v>
      </c>
      <c r="B2568" s="79" t="s">
        <v>86</v>
      </c>
      <c r="C2568" s="79" t="s">
        <v>89</v>
      </c>
      <c r="D2568" s="85">
        <v>-25048.837899999999</v>
      </c>
      <c r="E2568" s="85">
        <v>2504.8837899999999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6IF-ELPO/PERMIAN</v>
      </c>
    </row>
    <row r="2569" spans="1:8">
      <c r="A2569" s="80">
        <v>38412</v>
      </c>
      <c r="B2569" s="79" t="s">
        <v>86</v>
      </c>
      <c r="C2569" s="79" t="s">
        <v>72</v>
      </c>
      <c r="D2569" s="85">
        <v>16211.5162</v>
      </c>
      <c r="E2569" s="85">
        <v>-1621.1516200000001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6IF-ELPO/SJ</v>
      </c>
    </row>
    <row r="2570" spans="1:8">
      <c r="A2570" s="80">
        <v>38412</v>
      </c>
      <c r="B2570" s="79" t="s">
        <v>86</v>
      </c>
      <c r="C2570" s="79" t="s">
        <v>67</v>
      </c>
      <c r="D2570" s="85">
        <v>406424.14439999999</v>
      </c>
      <c r="E2570" s="85">
        <v>-40642.41444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38412</v>
      </c>
      <c r="B2571" s="79" t="s">
        <v>86</v>
      </c>
      <c r="C2571" s="79" t="s">
        <v>73</v>
      </c>
      <c r="D2571" s="85">
        <v>13547.471600000001</v>
      </c>
      <c r="E2571" s="85">
        <v>-2709.4943199999998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6IF-WAHA-TX</v>
      </c>
    </row>
    <row r="2572" spans="1:8">
      <c r="A2572" s="80">
        <v>38412</v>
      </c>
      <c r="B2572" s="79" t="s">
        <v>86</v>
      </c>
      <c r="C2572" s="79" t="s">
        <v>68</v>
      </c>
      <c r="D2572" s="85">
        <v>0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6NGI-MALIN</v>
      </c>
    </row>
    <row r="2573" spans="1:8">
      <c r="A2573" s="80">
        <v>38412</v>
      </c>
      <c r="B2573" s="79" t="s">
        <v>86</v>
      </c>
      <c r="C2573" s="79" t="s">
        <v>46</v>
      </c>
      <c r="D2573" s="85">
        <v>142587.57430000001</v>
      </c>
      <c r="E2573" s="85">
        <v>-14258.75743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6NGI-SOCAL</v>
      </c>
    </row>
    <row r="2574" spans="1:8">
      <c r="A2574" s="80">
        <v>38412</v>
      </c>
      <c r="B2574" s="79" t="s">
        <v>86</v>
      </c>
      <c r="C2574" s="79" t="s">
        <v>103</v>
      </c>
      <c r="D2574" s="85">
        <v>-135474.71479999999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6NGW/OPAL</v>
      </c>
    </row>
    <row r="2575" spans="1:8">
      <c r="A2575" s="80">
        <v>38443</v>
      </c>
      <c r="B2575" s="79" t="s">
        <v>86</v>
      </c>
      <c r="C2575" s="79" t="s">
        <v>88</v>
      </c>
      <c r="D2575" s="85">
        <v>-6602.4504000000006</v>
      </c>
      <c r="E2575" s="85">
        <v>66.024503999999993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6IF-CIG/RKYMTN</v>
      </c>
    </row>
    <row r="2576" spans="1:8">
      <c r="A2576" s="80">
        <v>38443</v>
      </c>
      <c r="B2576" s="79" t="s">
        <v>86</v>
      </c>
      <c r="C2576" s="79" t="s">
        <v>89</v>
      </c>
      <c r="D2576" s="85">
        <v>-24347.296999999999</v>
      </c>
      <c r="E2576" s="85">
        <v>2434.7297000000003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6IF-ELPO/PERMIAN</v>
      </c>
    </row>
    <row r="2577" spans="1:8">
      <c r="A2577" s="80">
        <v>38443</v>
      </c>
      <c r="B2577" s="79" t="s">
        <v>86</v>
      </c>
      <c r="C2577" s="79" t="s">
        <v>72</v>
      </c>
      <c r="D2577" s="85">
        <v>17568.2592</v>
      </c>
      <c r="E2577" s="85">
        <v>-1756.82592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6IF-ELPO/SJ</v>
      </c>
    </row>
    <row r="2578" spans="1:8">
      <c r="A2578" s="80">
        <v>38443</v>
      </c>
      <c r="B2578" s="79" t="s">
        <v>86</v>
      </c>
      <c r="C2578" s="79" t="s">
        <v>67</v>
      </c>
      <c r="D2578" s="85">
        <v>130483.2089</v>
      </c>
      <c r="E2578" s="85">
        <v>-13048.320890000001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38443</v>
      </c>
      <c r="B2579" s="79" t="s">
        <v>86</v>
      </c>
      <c r="C2579" s="79" t="s">
        <v>73</v>
      </c>
      <c r="D2579" s="85">
        <v>13048.320900000001</v>
      </c>
      <c r="E2579" s="85">
        <v>-2609.6641800000002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6IF-WAHA-TX</v>
      </c>
    </row>
    <row r="2580" spans="1:8">
      <c r="A2580" s="80">
        <v>38443</v>
      </c>
      <c r="B2580" s="79" t="s">
        <v>86</v>
      </c>
      <c r="C2580" s="79" t="s">
        <v>68</v>
      </c>
      <c r="D2580" s="85">
        <v>0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6NGI-MALIN</v>
      </c>
    </row>
    <row r="2581" spans="1:8">
      <c r="A2581" s="80">
        <v>38443</v>
      </c>
      <c r="B2581" s="79" t="s">
        <v>86</v>
      </c>
      <c r="C2581" s="79" t="s">
        <v>46</v>
      </c>
      <c r="D2581" s="85">
        <v>143817.723</v>
      </c>
      <c r="E2581" s="85">
        <v>-14381.772300000001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6NGI-SOCAL</v>
      </c>
    </row>
    <row r="2582" spans="1:8">
      <c r="A2582" s="80">
        <v>38443</v>
      </c>
      <c r="B2582" s="79" t="s">
        <v>86</v>
      </c>
      <c r="C2582" s="79" t="s">
        <v>103</v>
      </c>
      <c r="D2582" s="85">
        <v>-130483.20879999999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6NGW/OPAL</v>
      </c>
    </row>
    <row r="2583" spans="1:8">
      <c r="A2583" s="80">
        <v>38473</v>
      </c>
      <c r="B2583" s="79" t="s">
        <v>86</v>
      </c>
      <c r="C2583" s="79" t="s">
        <v>88</v>
      </c>
      <c r="D2583" s="85">
        <v>-6791.4025000000001</v>
      </c>
      <c r="E2583" s="85">
        <v>67.914024999999995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6IF-CIG/RKYMTN</v>
      </c>
    </row>
    <row r="2584" spans="1:8">
      <c r="A2584" s="80">
        <v>38473</v>
      </c>
      <c r="B2584" s="79" t="s">
        <v>86</v>
      </c>
      <c r="C2584" s="79" t="s">
        <v>89</v>
      </c>
      <c r="D2584" s="85">
        <v>-24816.3717</v>
      </c>
      <c r="E2584" s="85">
        <v>2481.63717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6IF-ELPO/PERMIAN</v>
      </c>
    </row>
    <row r="2585" spans="1:8">
      <c r="A2585" s="80">
        <v>38473</v>
      </c>
      <c r="B2585" s="79" t="s">
        <v>86</v>
      </c>
      <c r="C2585" s="79" t="s">
        <v>72</v>
      </c>
      <c r="D2585" s="85">
        <v>18930.720500000003</v>
      </c>
      <c r="E2585" s="85">
        <v>-1893.07205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6IF-ELPO/SJ</v>
      </c>
    </row>
    <row r="2586" spans="1:8">
      <c r="A2586" s="80">
        <v>38473</v>
      </c>
      <c r="B2586" s="79" t="s">
        <v>86</v>
      </c>
      <c r="C2586" s="79" t="s">
        <v>67</v>
      </c>
      <c r="D2586" s="85">
        <v>134217.4405</v>
      </c>
      <c r="E2586" s="85">
        <v>-13421.744049999999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38473</v>
      </c>
      <c r="B2587" s="79" t="s">
        <v>86</v>
      </c>
      <c r="C2587" s="79" t="s">
        <v>73</v>
      </c>
      <c r="D2587" s="85">
        <v>13421.7441</v>
      </c>
      <c r="E2587" s="85">
        <v>-2684.3488200000002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6IF-WAHA-TX</v>
      </c>
    </row>
    <row r="2588" spans="1:8">
      <c r="A2588" s="80">
        <v>38473</v>
      </c>
      <c r="B2588" s="79" t="s">
        <v>86</v>
      </c>
      <c r="C2588" s="79" t="s">
        <v>68</v>
      </c>
      <c r="D2588" s="85">
        <v>0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6NGI-MALIN</v>
      </c>
    </row>
    <row r="2589" spans="1:8">
      <c r="A2589" s="80">
        <v>38473</v>
      </c>
      <c r="B2589" s="79" t="s">
        <v>86</v>
      </c>
      <c r="C2589" s="79" t="s">
        <v>46</v>
      </c>
      <c r="D2589" s="85">
        <v>164144.46600000001</v>
      </c>
      <c r="E2589" s="85">
        <v>-16414.446599999999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38473</v>
      </c>
      <c r="B2590" s="79" t="s">
        <v>86</v>
      </c>
      <c r="C2590" s="79" t="s">
        <v>103</v>
      </c>
      <c r="D2590" s="85">
        <v>-134217.44039999999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6NGW/OPAL</v>
      </c>
    </row>
    <row r="2591" spans="1:8">
      <c r="A2591" s="80">
        <v>38504</v>
      </c>
      <c r="B2591" s="79" t="s">
        <v>86</v>
      </c>
      <c r="C2591" s="79" t="s">
        <v>88</v>
      </c>
      <c r="D2591" s="85">
        <v>-6540.9426000000003</v>
      </c>
      <c r="E2591" s="85">
        <v>65.409425999999996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6IF-CIG/RKYMTN</v>
      </c>
    </row>
    <row r="2592" spans="1:8">
      <c r="A2592" s="80">
        <v>38504</v>
      </c>
      <c r="B2592" s="79" t="s">
        <v>86</v>
      </c>
      <c r="C2592" s="79" t="s">
        <v>89</v>
      </c>
      <c r="D2592" s="85">
        <v>-21632.508600000001</v>
      </c>
      <c r="E2592" s="85">
        <v>2163.2508600000001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6IF-ELPO/PERMIAN</v>
      </c>
    </row>
    <row r="2593" spans="1:8">
      <c r="A2593" s="80">
        <v>38504</v>
      </c>
      <c r="B2593" s="79" t="s">
        <v>86</v>
      </c>
      <c r="C2593" s="79" t="s">
        <v>72</v>
      </c>
      <c r="D2593" s="85">
        <v>18938.571100000001</v>
      </c>
      <c r="E2593" s="85">
        <v>-1893.8571099999999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6IF-ELPO/SJ</v>
      </c>
    </row>
    <row r="2594" spans="1:8">
      <c r="A2594" s="80">
        <v>38504</v>
      </c>
      <c r="B2594" s="79" t="s">
        <v>86</v>
      </c>
      <c r="C2594" s="79" t="s">
        <v>67</v>
      </c>
      <c r="D2594" s="85">
        <v>129267.6401</v>
      </c>
      <c r="E2594" s="85">
        <v>-12926.764010000001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38504</v>
      </c>
      <c r="B2595" s="79" t="s">
        <v>86</v>
      </c>
      <c r="C2595" s="79" t="s">
        <v>73</v>
      </c>
      <c r="D2595" s="85">
        <v>12926.7641</v>
      </c>
      <c r="E2595" s="85">
        <v>-2585.3528200000001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6IF-WAHA-TX</v>
      </c>
    </row>
    <row r="2596" spans="1:8">
      <c r="A2596" s="80">
        <v>38504</v>
      </c>
      <c r="B2596" s="79" t="s">
        <v>86</v>
      </c>
      <c r="C2596" s="79" t="s">
        <v>68</v>
      </c>
      <c r="D2596" s="85">
        <v>0</v>
      </c>
      <c r="E2596" s="85">
        <v>0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38504</v>
      </c>
      <c r="B2597" s="79" t="s">
        <v>86</v>
      </c>
      <c r="C2597" s="79" t="s">
        <v>46</v>
      </c>
      <c r="D2597" s="85">
        <v>134551.2396</v>
      </c>
      <c r="E2597" s="85">
        <v>-13455.123960000001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6NGI-SOCAL</v>
      </c>
    </row>
    <row r="2598" spans="1:8">
      <c r="A2598" s="80">
        <v>38504</v>
      </c>
      <c r="B2598" s="79" t="s">
        <v>86</v>
      </c>
      <c r="C2598" s="79" t="s">
        <v>103</v>
      </c>
      <c r="D2598" s="85">
        <v>-129267.64</v>
      </c>
      <c r="E2598" s="85">
        <v>0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6NGW/OPAL</v>
      </c>
    </row>
    <row r="2599" spans="1:8">
      <c r="A2599" s="80">
        <v>38534</v>
      </c>
      <c r="B2599" s="79" t="s">
        <v>86</v>
      </c>
      <c r="C2599" s="79" t="s">
        <v>88</v>
      </c>
      <c r="D2599" s="85">
        <v>-6727.6788999999999</v>
      </c>
      <c r="E2599" s="85">
        <v>67.276788999999994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38534</v>
      </c>
      <c r="B2600" s="79" t="s">
        <v>86</v>
      </c>
      <c r="C2600" s="79" t="s">
        <v>89</v>
      </c>
      <c r="D2600" s="85">
        <v>-24583.5203</v>
      </c>
      <c r="E2600" s="85">
        <v>2458.35203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38534</v>
      </c>
      <c r="B2601" s="79" t="s">
        <v>86</v>
      </c>
      <c r="C2601" s="79" t="s">
        <v>72</v>
      </c>
      <c r="D2601" s="85">
        <v>18948.671000000002</v>
      </c>
      <c r="E2601" s="85">
        <v>-1894.8671000000002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38534</v>
      </c>
      <c r="B2602" s="79" t="s">
        <v>86</v>
      </c>
      <c r="C2602" s="79" t="s">
        <v>67</v>
      </c>
      <c r="D2602" s="85">
        <v>132958.08069999999</v>
      </c>
      <c r="E2602" s="85">
        <v>-13295.808069999999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6IF-NWPL_ROCKY_M</v>
      </c>
    </row>
    <row r="2603" spans="1:8">
      <c r="A2603" s="80">
        <v>38534</v>
      </c>
      <c r="B2603" s="79" t="s">
        <v>86</v>
      </c>
      <c r="C2603" s="79" t="s">
        <v>73</v>
      </c>
      <c r="D2603" s="85">
        <v>13295.8081</v>
      </c>
      <c r="E2603" s="85">
        <v>-2659.1616199999999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6IF-WAHA-TX</v>
      </c>
    </row>
    <row r="2604" spans="1:8">
      <c r="A2604" s="80">
        <v>38534</v>
      </c>
      <c r="B2604" s="79" t="s">
        <v>86</v>
      </c>
      <c r="C2604" s="79" t="s">
        <v>68</v>
      </c>
      <c r="D2604" s="85">
        <v>0</v>
      </c>
      <c r="E2604" s="85">
        <v>0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6NGI-MALIN</v>
      </c>
    </row>
    <row r="2605" spans="1:8">
      <c r="A2605" s="80">
        <v>38534</v>
      </c>
      <c r="B2605" s="79" t="s">
        <v>86</v>
      </c>
      <c r="C2605" s="79" t="s">
        <v>46</v>
      </c>
      <c r="D2605" s="85">
        <v>146700.7997</v>
      </c>
      <c r="E2605" s="85">
        <v>-14670.079970000001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6NGI-SOCAL</v>
      </c>
    </row>
    <row r="2606" spans="1:8">
      <c r="A2606" s="80">
        <v>38534</v>
      </c>
      <c r="B2606" s="79" t="s">
        <v>86</v>
      </c>
      <c r="C2606" s="79" t="s">
        <v>103</v>
      </c>
      <c r="D2606" s="85">
        <v>-132958.0808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6NGW/OPAL</v>
      </c>
    </row>
    <row r="2607" spans="1:8">
      <c r="A2607" s="80">
        <v>38565</v>
      </c>
      <c r="B2607" s="79" t="s">
        <v>86</v>
      </c>
      <c r="C2607" s="79" t="s">
        <v>88</v>
      </c>
      <c r="D2607" s="85">
        <v>-6695.4301000000005</v>
      </c>
      <c r="E2607" s="85">
        <v>66.954301000000001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6IF-CIG/RKYMTN</v>
      </c>
    </row>
    <row r="2608" spans="1:8">
      <c r="A2608" s="80">
        <v>38565</v>
      </c>
      <c r="B2608" s="79" t="s">
        <v>86</v>
      </c>
      <c r="C2608" s="79" t="s">
        <v>89</v>
      </c>
      <c r="D2608" s="85">
        <v>-25697.5442</v>
      </c>
      <c r="E2608" s="85">
        <v>2569.7544200000002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6IF-ELPO/PERMIAN</v>
      </c>
    </row>
    <row r="2609" spans="1:8">
      <c r="A2609" s="80">
        <v>38565</v>
      </c>
      <c r="B2609" s="79" t="s">
        <v>86</v>
      </c>
      <c r="C2609" s="79" t="s">
        <v>72</v>
      </c>
      <c r="D2609" s="85">
        <v>17602.075000000001</v>
      </c>
      <c r="E2609" s="85">
        <v>-1760.2075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6IF-ELPO/SJ</v>
      </c>
    </row>
    <row r="2610" spans="1:8">
      <c r="A2610" s="80">
        <v>38565</v>
      </c>
      <c r="B2610" s="79" t="s">
        <v>86</v>
      </c>
      <c r="C2610" s="79" t="s">
        <v>67</v>
      </c>
      <c r="D2610" s="85">
        <v>132320.75409999999</v>
      </c>
      <c r="E2610" s="85">
        <v>-13232.075409999999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6IF-NWPL_ROCKY_M</v>
      </c>
    </row>
    <row r="2611" spans="1:8">
      <c r="A2611" s="80">
        <v>38565</v>
      </c>
      <c r="B2611" s="79" t="s">
        <v>86</v>
      </c>
      <c r="C2611" s="79" t="s">
        <v>73</v>
      </c>
      <c r="D2611" s="85">
        <v>13232.075500000001</v>
      </c>
      <c r="E2611" s="85">
        <v>-2646.4151000000002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6IF-WAHA-TX</v>
      </c>
    </row>
    <row r="2612" spans="1:8">
      <c r="A2612" s="80">
        <v>38565</v>
      </c>
      <c r="B2612" s="79" t="s">
        <v>86</v>
      </c>
      <c r="C2612" s="79" t="s">
        <v>68</v>
      </c>
      <c r="D2612" s="85">
        <v>0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6NGI-MALIN</v>
      </c>
    </row>
    <row r="2613" spans="1:8">
      <c r="A2613" s="80">
        <v>38565</v>
      </c>
      <c r="B2613" s="79" t="s">
        <v>86</v>
      </c>
      <c r="C2613" s="79" t="s">
        <v>46</v>
      </c>
      <c r="D2613" s="85">
        <v>84858.58</v>
      </c>
      <c r="E2613" s="85">
        <v>-8485.8580000000002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6NGI-SOCAL</v>
      </c>
    </row>
    <row r="2614" spans="1:8">
      <c r="A2614" s="80">
        <v>38565</v>
      </c>
      <c r="B2614" s="79" t="s">
        <v>86</v>
      </c>
      <c r="C2614" s="79" t="s">
        <v>103</v>
      </c>
      <c r="D2614" s="85">
        <v>-132320.75399999999</v>
      </c>
      <c r="E2614" s="85">
        <v>0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6NGW/OPAL</v>
      </c>
    </row>
    <row r="2615" spans="1:8">
      <c r="A2615" s="80">
        <v>38596</v>
      </c>
      <c r="B2615" s="79" t="s">
        <v>86</v>
      </c>
      <c r="C2615" s="79" t="s">
        <v>88</v>
      </c>
      <c r="D2615" s="85">
        <v>-6448.0212000000001</v>
      </c>
      <c r="E2615" s="85">
        <v>64.480211999999995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6IF-CIG/RKYMTN</v>
      </c>
    </row>
    <row r="2616" spans="1:8">
      <c r="A2616" s="80">
        <v>38596</v>
      </c>
      <c r="B2616" s="79" t="s">
        <v>86</v>
      </c>
      <c r="C2616" s="79" t="s">
        <v>89</v>
      </c>
      <c r="D2616" s="85">
        <v>-20099.306199999999</v>
      </c>
      <c r="E2616" s="85">
        <v>2009.9306200000001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6IF-ELPO/PERMIAN</v>
      </c>
    </row>
    <row r="2617" spans="1:8">
      <c r="A2617" s="80">
        <v>38596</v>
      </c>
      <c r="B2617" s="79" t="s">
        <v>86</v>
      </c>
      <c r="C2617" s="79" t="s">
        <v>72</v>
      </c>
      <c r="D2617" s="85">
        <v>17607.600600000002</v>
      </c>
      <c r="E2617" s="85">
        <v>-1760.7600600000001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6IF-ELPO/SJ</v>
      </c>
    </row>
    <row r="2618" spans="1:8">
      <c r="A2618" s="80">
        <v>38596</v>
      </c>
      <c r="B2618" s="79" t="s">
        <v>86</v>
      </c>
      <c r="C2618" s="79" t="s">
        <v>67</v>
      </c>
      <c r="D2618" s="85">
        <v>127431.25019999999</v>
      </c>
      <c r="E2618" s="85">
        <v>-12743.125019999999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6IF-NWPL_ROCKY_M</v>
      </c>
    </row>
    <row r="2619" spans="1:8">
      <c r="A2619" s="80">
        <v>38596</v>
      </c>
      <c r="B2619" s="79" t="s">
        <v>86</v>
      </c>
      <c r="C2619" s="79" t="s">
        <v>73</v>
      </c>
      <c r="D2619" s="85">
        <v>12743.124900000001</v>
      </c>
      <c r="E2619" s="85">
        <v>-2548.6249800000001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6IF-WAHA-TX</v>
      </c>
    </row>
    <row r="2620" spans="1:8">
      <c r="A2620" s="80">
        <v>38596</v>
      </c>
      <c r="B2620" s="79" t="s">
        <v>86</v>
      </c>
      <c r="C2620" s="79" t="s">
        <v>68</v>
      </c>
      <c r="D2620" s="85">
        <v>0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6NGI-MALIN</v>
      </c>
    </row>
    <row r="2621" spans="1:8">
      <c r="A2621" s="80">
        <v>38596</v>
      </c>
      <c r="B2621" s="79" t="s">
        <v>86</v>
      </c>
      <c r="C2621" s="79" t="s">
        <v>46</v>
      </c>
      <c r="D2621" s="85">
        <v>116497.64870000001</v>
      </c>
      <c r="E2621" s="85">
        <v>-11649.764870000001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6NGI-SOCAL</v>
      </c>
    </row>
    <row r="2622" spans="1:8">
      <c r="A2622" s="80">
        <v>38596</v>
      </c>
      <c r="B2622" s="79" t="s">
        <v>86</v>
      </c>
      <c r="C2622" s="79" t="s">
        <v>103</v>
      </c>
      <c r="D2622" s="85">
        <v>-127431.25019999999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6NGW/OPAL</v>
      </c>
    </row>
    <row r="2623" spans="1:8">
      <c r="A2623" s="80">
        <v>38626</v>
      </c>
      <c r="B2623" s="79" t="s">
        <v>86</v>
      </c>
      <c r="C2623" s="79" t="s">
        <v>88</v>
      </c>
      <c r="D2623" s="85">
        <v>-6631.5384000000004</v>
      </c>
      <c r="E2623" s="85">
        <v>66.315383999999995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6IF-CIG/RKYMTN</v>
      </c>
    </row>
    <row r="2624" spans="1:8">
      <c r="A2624" s="80">
        <v>38626</v>
      </c>
      <c r="B2624" s="79" t="s">
        <v>86</v>
      </c>
      <c r="C2624" s="79" t="s">
        <v>89</v>
      </c>
      <c r="D2624" s="85">
        <v>-24232.214500000002</v>
      </c>
      <c r="E2624" s="85">
        <v>2423.22145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6IF-ELPO/PERMIAN</v>
      </c>
    </row>
    <row r="2625" spans="1:8">
      <c r="A2625" s="80">
        <v>38626</v>
      </c>
      <c r="B2625" s="79" t="s">
        <v>86</v>
      </c>
      <c r="C2625" s="79" t="s">
        <v>72</v>
      </c>
      <c r="D2625" s="85">
        <v>17616.741300000002</v>
      </c>
      <c r="E2625" s="85">
        <v>-1761.6741300000001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6IF-ELPO/SJ</v>
      </c>
    </row>
    <row r="2626" spans="1:8">
      <c r="A2626" s="80">
        <v>38626</v>
      </c>
      <c r="B2626" s="79" t="s">
        <v>86</v>
      </c>
      <c r="C2626" s="79" t="s">
        <v>67</v>
      </c>
      <c r="D2626" s="85">
        <v>131058.07090000001</v>
      </c>
      <c r="E2626" s="85">
        <v>-13105.80709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38626</v>
      </c>
      <c r="B2627" s="79" t="s">
        <v>86</v>
      </c>
      <c r="C2627" s="79" t="s">
        <v>73</v>
      </c>
      <c r="D2627" s="85">
        <v>13105.807000000001</v>
      </c>
      <c r="E2627" s="85">
        <v>-2621.1614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6IF-WAHA-TX</v>
      </c>
    </row>
    <row r="2628" spans="1:8">
      <c r="A2628" s="80">
        <v>38626</v>
      </c>
      <c r="B2628" s="79" t="s">
        <v>86</v>
      </c>
      <c r="C2628" s="79" t="s">
        <v>68</v>
      </c>
      <c r="D2628" s="85">
        <v>0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38626</v>
      </c>
      <c r="B2629" s="79" t="s">
        <v>86</v>
      </c>
      <c r="C2629" s="79" t="s">
        <v>46</v>
      </c>
      <c r="D2629" s="85">
        <v>97040.468900000007</v>
      </c>
      <c r="E2629" s="85">
        <v>-9704.0468899999996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6NGI-SOCAL</v>
      </c>
    </row>
    <row r="2630" spans="1:8">
      <c r="A2630" s="80">
        <v>38626</v>
      </c>
      <c r="B2630" s="79" t="s">
        <v>86</v>
      </c>
      <c r="C2630" s="79" t="s">
        <v>103</v>
      </c>
      <c r="D2630" s="85">
        <v>-131058.071</v>
      </c>
      <c r="E2630" s="85">
        <v>0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6NGW/OPAL</v>
      </c>
    </row>
    <row r="2631" spans="1:8">
      <c r="A2631" s="80">
        <v>38657</v>
      </c>
      <c r="B2631" s="79" t="s">
        <v>86</v>
      </c>
      <c r="C2631" s="79" t="s">
        <v>88</v>
      </c>
      <c r="D2631" s="85">
        <v>-6386.4832000000006</v>
      </c>
      <c r="E2631" s="85">
        <v>63.864832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38657</v>
      </c>
      <c r="B2632" s="79" t="s">
        <v>86</v>
      </c>
      <c r="C2632" s="79" t="s">
        <v>89</v>
      </c>
      <c r="D2632" s="85">
        <v>-21121.673500000001</v>
      </c>
      <c r="E2632" s="85">
        <v>2112.1673500000002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6IF-ELPO/PERMIAN</v>
      </c>
    </row>
    <row r="2633" spans="1:8">
      <c r="A2633" s="80">
        <v>38657</v>
      </c>
      <c r="B2633" s="79" t="s">
        <v>86</v>
      </c>
      <c r="C2633" s="79" t="s">
        <v>72</v>
      </c>
      <c r="D2633" s="85">
        <v>14912.732800000002</v>
      </c>
      <c r="E2633" s="85">
        <v>-1491.2732799999999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6IF-ELPO/SJ</v>
      </c>
    </row>
    <row r="2634" spans="1:8">
      <c r="A2634" s="80">
        <v>38657</v>
      </c>
      <c r="B2634" s="79" t="s">
        <v>86</v>
      </c>
      <c r="C2634" s="79" t="s">
        <v>67</v>
      </c>
      <c r="D2634" s="85">
        <v>126215.0834</v>
      </c>
      <c r="E2634" s="85">
        <v>-12621.50834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6IF-NWPL_ROCKY_M</v>
      </c>
    </row>
    <row r="2635" spans="1:8">
      <c r="A2635" s="80">
        <v>38657</v>
      </c>
      <c r="B2635" s="79" t="s">
        <v>86</v>
      </c>
      <c r="C2635" s="79" t="s">
        <v>73</v>
      </c>
      <c r="D2635" s="85">
        <v>12621.5083</v>
      </c>
      <c r="E2635" s="85">
        <v>-2524.3016600000001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6IF-WAHA-TX</v>
      </c>
    </row>
    <row r="2636" spans="1:8">
      <c r="A2636" s="80">
        <v>38657</v>
      </c>
      <c r="B2636" s="79" t="s">
        <v>86</v>
      </c>
      <c r="C2636" s="79" t="s">
        <v>68</v>
      </c>
      <c r="D2636" s="85">
        <v>0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6NGI-MALIN</v>
      </c>
    </row>
    <row r="2637" spans="1:8">
      <c r="A2637" s="80">
        <v>38657</v>
      </c>
      <c r="B2637" s="79" t="s">
        <v>86</v>
      </c>
      <c r="C2637" s="79" t="s">
        <v>46</v>
      </c>
      <c r="D2637" s="85">
        <v>57491.811999999998</v>
      </c>
      <c r="E2637" s="85">
        <v>-5749.1812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38657</v>
      </c>
      <c r="B2638" s="79" t="s">
        <v>86</v>
      </c>
      <c r="C2638" s="79" t="s">
        <v>103</v>
      </c>
      <c r="D2638" s="85">
        <v>-126215.0834</v>
      </c>
      <c r="E2638" s="85">
        <v>0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6NGW/OPAL</v>
      </c>
    </row>
    <row r="2639" spans="1:8">
      <c r="A2639" s="80">
        <v>38687</v>
      </c>
      <c r="B2639" s="79" t="s">
        <v>86</v>
      </c>
      <c r="C2639" s="79" t="s">
        <v>89</v>
      </c>
      <c r="D2639" s="85">
        <v>-24000.2294</v>
      </c>
      <c r="E2639" s="85">
        <v>2400.0229399999998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6IF-ELPO/PERMIAN</v>
      </c>
    </row>
    <row r="2640" spans="1:8">
      <c r="A2640" s="80">
        <v>38687</v>
      </c>
      <c r="B2640" s="79" t="s">
        <v>86</v>
      </c>
      <c r="C2640" s="79" t="s">
        <v>72</v>
      </c>
      <c r="D2640" s="85">
        <v>12207.3814</v>
      </c>
      <c r="E2640" s="85">
        <v>-1220.7381399999999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6IF-ELPO/SJ</v>
      </c>
    </row>
    <row r="2641" spans="1:8">
      <c r="A2641" s="80">
        <v>38687</v>
      </c>
      <c r="B2641" s="79" t="s">
        <v>86</v>
      </c>
      <c r="C2641" s="79" t="s">
        <v>67</v>
      </c>
      <c r="D2641" s="85">
        <v>129803.39750000001</v>
      </c>
      <c r="E2641" s="85">
        <v>-12980.339749999999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6IF-NWPL_ROCKY_M</v>
      </c>
    </row>
    <row r="2642" spans="1:8">
      <c r="A2642" s="80">
        <v>38687</v>
      </c>
      <c r="B2642" s="79" t="s">
        <v>86</v>
      </c>
      <c r="C2642" s="79" t="s">
        <v>73</v>
      </c>
      <c r="D2642" s="85">
        <v>12980.3398</v>
      </c>
      <c r="E2642" s="85">
        <v>-2596.0679599999999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6IF-WAHA-TX</v>
      </c>
    </row>
    <row r="2643" spans="1:8">
      <c r="A2643" s="80">
        <v>38687</v>
      </c>
      <c r="B2643" s="79" t="s">
        <v>86</v>
      </c>
      <c r="C2643" s="79" t="s">
        <v>68</v>
      </c>
      <c r="D2643" s="85">
        <v>0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6NGI-MALIN</v>
      </c>
    </row>
    <row r="2644" spans="1:8">
      <c r="A2644" s="80">
        <v>38687</v>
      </c>
      <c r="B2644" s="79" t="s">
        <v>86</v>
      </c>
      <c r="C2644" s="79" t="s">
        <v>46</v>
      </c>
      <c r="D2644" s="85">
        <v>56336.349399999999</v>
      </c>
      <c r="E2644" s="85">
        <v>-5633.6349399999999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38687</v>
      </c>
      <c r="B2645" s="79" t="s">
        <v>86</v>
      </c>
      <c r="C2645" s="79" t="s">
        <v>103</v>
      </c>
      <c r="D2645" s="85">
        <v>-129803.3974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6NGW/OPAL</v>
      </c>
    </row>
    <row r="2646" spans="1:8">
      <c r="A2646" s="80">
        <v>38718</v>
      </c>
      <c r="B2646" s="79" t="s">
        <v>86</v>
      </c>
      <c r="C2646" s="79" t="s">
        <v>89</v>
      </c>
      <c r="D2646" s="85">
        <v>104084.6581</v>
      </c>
      <c r="E2646" s="85">
        <v>-10408.46581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6IF-ELPO/PERMIAN</v>
      </c>
    </row>
    <row r="2647" spans="1:8">
      <c r="A2647" s="80">
        <v>38718</v>
      </c>
      <c r="B2647" s="79" t="s">
        <v>86</v>
      </c>
      <c r="C2647" s="79" t="s">
        <v>72</v>
      </c>
      <c r="D2647" s="85">
        <v>10856.1453</v>
      </c>
      <c r="E2647" s="85">
        <v>-1085.6145300000001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6IF-ELPO/SJ</v>
      </c>
    </row>
    <row r="2648" spans="1:8">
      <c r="A2648" s="80">
        <v>38718</v>
      </c>
      <c r="B2648" s="79" t="s">
        <v>86</v>
      </c>
      <c r="C2648" s="79" t="s">
        <v>67</v>
      </c>
      <c r="D2648" s="85">
        <v>129170.379</v>
      </c>
      <c r="E2648" s="85">
        <v>-12917.037899999999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6IF-NWPL_ROCKY_M</v>
      </c>
    </row>
    <row r="2649" spans="1:8">
      <c r="A2649" s="80">
        <v>38718</v>
      </c>
      <c r="B2649" s="79" t="s">
        <v>86</v>
      </c>
      <c r="C2649" s="79" t="s">
        <v>73</v>
      </c>
      <c r="D2649" s="85">
        <v>12917.037899999999</v>
      </c>
      <c r="E2649" s="85">
        <v>-2583.4075800000001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6IF-WAHA-TX</v>
      </c>
    </row>
    <row r="2650" spans="1:8">
      <c r="A2650" s="80">
        <v>38718</v>
      </c>
      <c r="B2650" s="79" t="s">
        <v>86</v>
      </c>
      <c r="C2650" s="79" t="s">
        <v>68</v>
      </c>
      <c r="D2650" s="85">
        <v>0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6NGI-MALIN</v>
      </c>
    </row>
    <row r="2651" spans="1:8">
      <c r="A2651" s="80">
        <v>38718</v>
      </c>
      <c r="B2651" s="79" t="s">
        <v>86</v>
      </c>
      <c r="C2651" s="79" t="s">
        <v>46</v>
      </c>
      <c r="D2651" s="85">
        <v>-232558.35019999999</v>
      </c>
      <c r="E2651" s="85">
        <v>23255.835019999999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38718</v>
      </c>
      <c r="B2652" s="79" t="s">
        <v>86</v>
      </c>
      <c r="C2652" s="79" t="s">
        <v>103</v>
      </c>
      <c r="D2652" s="85">
        <v>-129170.379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6NGW/OPAL</v>
      </c>
    </row>
    <row r="2653" spans="1:8">
      <c r="A2653" s="80">
        <v>38749</v>
      </c>
      <c r="B2653" s="79" t="s">
        <v>86</v>
      </c>
      <c r="C2653" s="79" t="s">
        <v>88</v>
      </c>
      <c r="D2653" s="85">
        <v>-5875.2709000000004</v>
      </c>
      <c r="E2653" s="85">
        <v>-198.12893969038402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6IF-CIG/RKYMTN</v>
      </c>
    </row>
    <row r="2654" spans="1:8">
      <c r="A2654" s="80">
        <v>38749</v>
      </c>
      <c r="B2654" s="79" t="s">
        <v>86</v>
      </c>
      <c r="C2654" s="79" t="s">
        <v>89</v>
      </c>
      <c r="D2654" s="85">
        <v>104783.6823</v>
      </c>
      <c r="E2654" s="85">
        <v>-10478.36823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6IF-ELPO/PERMIAN</v>
      </c>
    </row>
    <row r="2655" spans="1:8">
      <c r="A2655" s="80">
        <v>38749</v>
      </c>
      <c r="B2655" s="79" t="s">
        <v>86</v>
      </c>
      <c r="C2655" s="79" t="s">
        <v>72</v>
      </c>
      <c r="D2655" s="85">
        <v>12216.6489</v>
      </c>
      <c r="E2655" s="85">
        <v>-1221.66489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6IF-ELPO/SJ</v>
      </c>
    </row>
    <row r="2656" spans="1:8">
      <c r="A2656" s="80">
        <v>38749</v>
      </c>
      <c r="B2656" s="79" t="s">
        <v>86</v>
      </c>
      <c r="C2656" s="79" t="s">
        <v>67</v>
      </c>
      <c r="D2656" s="85">
        <v>116112.0738</v>
      </c>
      <c r="E2656" s="85">
        <v>-11611.20738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6IF-NWPL_ROCKY_M</v>
      </c>
    </row>
    <row r="2657" spans="1:8">
      <c r="A2657" s="80">
        <v>38749</v>
      </c>
      <c r="B2657" s="79" t="s">
        <v>86</v>
      </c>
      <c r="C2657" s="79" t="s">
        <v>73</v>
      </c>
      <c r="D2657" s="85">
        <v>11611.207399999999</v>
      </c>
      <c r="E2657" s="85">
        <v>-2322.2414800000001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6IF-WAHA-TX</v>
      </c>
    </row>
    <row r="2658" spans="1:8">
      <c r="A2658" s="80">
        <v>38749</v>
      </c>
      <c r="B2658" s="79" t="s">
        <v>86</v>
      </c>
      <c r="C2658" s="79" t="s">
        <v>68</v>
      </c>
      <c r="D2658" s="85">
        <v>0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6NGI-MALIN</v>
      </c>
    </row>
    <row r="2659" spans="1:8">
      <c r="A2659" s="80">
        <v>38749</v>
      </c>
      <c r="B2659" s="79" t="s">
        <v>86</v>
      </c>
      <c r="C2659" s="79" t="s">
        <v>46</v>
      </c>
      <c r="D2659" s="85">
        <v>-222736.13250000001</v>
      </c>
      <c r="E2659" s="85">
        <v>22273.613249999999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6NGI-SOCAL</v>
      </c>
    </row>
    <row r="2660" spans="1:8">
      <c r="A2660" s="80">
        <v>38749</v>
      </c>
      <c r="B2660" s="79" t="s">
        <v>86</v>
      </c>
      <c r="C2660" s="79" t="s">
        <v>103</v>
      </c>
      <c r="D2660" s="85">
        <v>-116112.0738</v>
      </c>
      <c r="E2660" s="85">
        <v>0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6NGW/OPAL</v>
      </c>
    </row>
    <row r="2661" spans="1:8">
      <c r="A2661" s="80">
        <v>38777</v>
      </c>
      <c r="B2661" s="79" t="s">
        <v>86</v>
      </c>
      <c r="C2661" s="79" t="s">
        <v>88</v>
      </c>
      <c r="D2661" s="85">
        <v>-6476.4179000000004</v>
      </c>
      <c r="E2661" s="85">
        <v>-339.28550323687904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6IF-CIG/RKYMTN</v>
      </c>
    </row>
    <row r="2662" spans="1:8">
      <c r="A2662" s="80">
        <v>38777</v>
      </c>
      <c r="B2662" s="79" t="s">
        <v>86</v>
      </c>
      <c r="C2662" s="79" t="s">
        <v>89</v>
      </c>
      <c r="D2662" s="85">
        <v>100751.526</v>
      </c>
      <c r="E2662" s="85">
        <v>-10075.152599999999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38777</v>
      </c>
      <c r="B2663" s="79" t="s">
        <v>86</v>
      </c>
      <c r="C2663" s="79" t="s">
        <v>72</v>
      </c>
      <c r="D2663" s="85">
        <v>16301.283299999999</v>
      </c>
      <c r="E2663" s="85">
        <v>-1630.12833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6IF-ELPO/SJ</v>
      </c>
    </row>
    <row r="2664" spans="1:8">
      <c r="A2664" s="80">
        <v>38777</v>
      </c>
      <c r="B2664" s="79" t="s">
        <v>86</v>
      </c>
      <c r="C2664" s="79" t="s">
        <v>67</v>
      </c>
      <c r="D2664" s="85">
        <v>127992.44779999999</v>
      </c>
      <c r="E2664" s="85">
        <v>-12799.244780000001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6IF-NWPL_ROCKY_M</v>
      </c>
    </row>
    <row r="2665" spans="1:8">
      <c r="A2665" s="80">
        <v>38777</v>
      </c>
      <c r="B2665" s="79" t="s">
        <v>86</v>
      </c>
      <c r="C2665" s="79" t="s">
        <v>73</v>
      </c>
      <c r="D2665" s="85">
        <v>12799.244699999999</v>
      </c>
      <c r="E2665" s="85">
        <v>-2559.8489399999999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6IF-WAHA-TX</v>
      </c>
    </row>
    <row r="2666" spans="1:8">
      <c r="A2666" s="80">
        <v>38777</v>
      </c>
      <c r="B2666" s="79" t="s">
        <v>86</v>
      </c>
      <c r="C2666" s="79" t="s">
        <v>68</v>
      </c>
      <c r="D2666" s="85">
        <v>0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6NGI-MALIN</v>
      </c>
    </row>
    <row r="2667" spans="1:8">
      <c r="A2667" s="80">
        <v>38777</v>
      </c>
      <c r="B2667" s="79" t="s">
        <v>86</v>
      </c>
      <c r="C2667" s="79" t="s">
        <v>46</v>
      </c>
      <c r="D2667" s="85">
        <v>-205439.43950000001</v>
      </c>
      <c r="E2667" s="85">
        <v>20543.943950000001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6NGI-SOCAL</v>
      </c>
    </row>
    <row r="2668" spans="1:8">
      <c r="A2668" s="80">
        <v>38777</v>
      </c>
      <c r="B2668" s="79" t="s">
        <v>86</v>
      </c>
      <c r="C2668" s="79" t="s">
        <v>103</v>
      </c>
      <c r="D2668" s="85">
        <v>-127992.44779999999</v>
      </c>
      <c r="E2668" s="85">
        <v>0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6NGW/OPAL</v>
      </c>
    </row>
    <row r="2669" spans="1:8">
      <c r="A2669" s="80">
        <v>38808</v>
      </c>
      <c r="B2669" s="79" t="s">
        <v>86</v>
      </c>
      <c r="C2669" s="79" t="s">
        <v>88</v>
      </c>
      <c r="D2669" s="85">
        <v>-6237.0106000000005</v>
      </c>
      <c r="E2669" s="85">
        <v>-328.05279385376599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6IF-CIG/RKYMTN</v>
      </c>
    </row>
    <row r="2670" spans="1:8">
      <c r="A2670" s="80">
        <v>38808</v>
      </c>
      <c r="B2670" s="79" t="s">
        <v>86</v>
      </c>
      <c r="C2670" s="79" t="s">
        <v>89</v>
      </c>
      <c r="D2670" s="85">
        <v>103819.5196</v>
      </c>
      <c r="E2670" s="85">
        <v>-10381.95196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6IF-ELPO/PERMIAN</v>
      </c>
    </row>
    <row r="2671" spans="1:8">
      <c r="A2671" s="80">
        <v>38808</v>
      </c>
      <c r="B2671" s="79" t="s">
        <v>86</v>
      </c>
      <c r="C2671" s="79" t="s">
        <v>72</v>
      </c>
      <c r="D2671" s="85">
        <v>17664.955999999998</v>
      </c>
      <c r="E2671" s="85">
        <v>-1766.4956000000002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6IF-ELPO/SJ</v>
      </c>
    </row>
    <row r="2672" spans="1:8">
      <c r="A2672" s="80">
        <v>38808</v>
      </c>
      <c r="B2672" s="79" t="s">
        <v>86</v>
      </c>
      <c r="C2672" s="79" t="s">
        <v>67</v>
      </c>
      <c r="D2672" s="85">
        <v>123261.07859999999</v>
      </c>
      <c r="E2672" s="85">
        <v>-12326.10786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6IF-NWPL_ROCKY_M</v>
      </c>
    </row>
    <row r="2673" spans="1:8">
      <c r="A2673" s="80">
        <v>38808</v>
      </c>
      <c r="B2673" s="79" t="s">
        <v>86</v>
      </c>
      <c r="C2673" s="79" t="s">
        <v>73</v>
      </c>
      <c r="D2673" s="85">
        <v>12326.107899999999</v>
      </c>
      <c r="E2673" s="85">
        <v>-2465.2215799999999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6IF-WAHA-TX</v>
      </c>
    </row>
    <row r="2674" spans="1:8">
      <c r="A2674" s="80">
        <v>38808</v>
      </c>
      <c r="B2674" s="79" t="s">
        <v>86</v>
      </c>
      <c r="C2674" s="79" t="s">
        <v>68</v>
      </c>
      <c r="D2674" s="85">
        <v>0</v>
      </c>
      <c r="E2674" s="85">
        <v>0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6NGI-MALIN</v>
      </c>
    </row>
    <row r="2675" spans="1:8">
      <c r="A2675" s="80">
        <v>38808</v>
      </c>
      <c r="B2675" s="79" t="s">
        <v>86</v>
      </c>
      <c r="C2675" s="79" t="s">
        <v>46</v>
      </c>
      <c r="D2675" s="85">
        <v>-126419.8493</v>
      </c>
      <c r="E2675" s="85">
        <v>12641.984930000001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6NGI-SOCAL</v>
      </c>
    </row>
    <row r="2676" spans="1:8">
      <c r="A2676" s="80">
        <v>38808</v>
      </c>
      <c r="B2676" s="79" t="s">
        <v>86</v>
      </c>
      <c r="C2676" s="79" t="s">
        <v>103</v>
      </c>
      <c r="D2676" s="85">
        <v>-123261.07859999999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6NGW/OPAL</v>
      </c>
    </row>
    <row r="2677" spans="1:8">
      <c r="A2677" s="80">
        <v>38838</v>
      </c>
      <c r="B2677" s="79" t="s">
        <v>86</v>
      </c>
      <c r="C2677" s="79" t="s">
        <v>88</v>
      </c>
      <c r="D2677" s="85">
        <v>-6414.3</v>
      </c>
      <c r="E2677" s="85">
        <v>-335.13435344290099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6IF-CIG/RKYMTN</v>
      </c>
    </row>
    <row r="2678" spans="1:8">
      <c r="A2678" s="80">
        <v>38838</v>
      </c>
      <c r="B2678" s="79" t="s">
        <v>86</v>
      </c>
      <c r="C2678" s="79" t="s">
        <v>89</v>
      </c>
      <c r="D2678" s="85">
        <v>102146.27559999999</v>
      </c>
      <c r="E2678" s="85">
        <v>-10214.627560000001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6IF-ELPO/PERMIAN</v>
      </c>
    </row>
    <row r="2679" spans="1:8">
      <c r="A2679" s="80">
        <v>38838</v>
      </c>
      <c r="B2679" s="79" t="s">
        <v>86</v>
      </c>
      <c r="C2679" s="79" t="s">
        <v>72</v>
      </c>
      <c r="D2679" s="85">
        <v>19031.8979</v>
      </c>
      <c r="E2679" s="85">
        <v>-1903.1897899999999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6IF-ELPO/SJ</v>
      </c>
    </row>
    <row r="2680" spans="1:8">
      <c r="A2680" s="80">
        <v>38838</v>
      </c>
      <c r="B2680" s="79" t="s">
        <v>86</v>
      </c>
      <c r="C2680" s="79" t="s">
        <v>67</v>
      </c>
      <c r="D2680" s="85">
        <v>126764.82180000001</v>
      </c>
      <c r="E2680" s="85">
        <v>-12676.482180000001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6IF-NWPL_ROCKY_M</v>
      </c>
    </row>
    <row r="2681" spans="1:8">
      <c r="A2681" s="80">
        <v>38838</v>
      </c>
      <c r="B2681" s="79" t="s">
        <v>86</v>
      </c>
      <c r="C2681" s="79" t="s">
        <v>73</v>
      </c>
      <c r="D2681" s="85">
        <v>12676.4823</v>
      </c>
      <c r="E2681" s="85">
        <v>-2535.29646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6IF-WAHA-TX</v>
      </c>
    </row>
    <row r="2682" spans="1:8">
      <c r="A2682" s="80">
        <v>38838</v>
      </c>
      <c r="B2682" s="79" t="s">
        <v>86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38838</v>
      </c>
      <c r="B2683" s="79" t="s">
        <v>86</v>
      </c>
      <c r="C2683" s="79" t="s">
        <v>46</v>
      </c>
      <c r="D2683" s="85">
        <v>-105528.8517</v>
      </c>
      <c r="E2683" s="85">
        <v>10552.88517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38838</v>
      </c>
      <c r="B2684" s="79" t="s">
        <v>86</v>
      </c>
      <c r="C2684" s="79" t="s">
        <v>103</v>
      </c>
      <c r="D2684" s="85">
        <v>-126764.82180000001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38869</v>
      </c>
      <c r="B2685" s="79" t="s">
        <v>86</v>
      </c>
      <c r="C2685" s="79" t="s">
        <v>88</v>
      </c>
      <c r="D2685" s="85">
        <v>-6176.6590000000006</v>
      </c>
      <c r="E2685" s="85">
        <v>-321.44499734988403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38869</v>
      </c>
      <c r="B2686" s="79" t="s">
        <v>86</v>
      </c>
      <c r="C2686" s="79" t="s">
        <v>89</v>
      </c>
      <c r="D2686" s="85">
        <v>102814.9241</v>
      </c>
      <c r="E2686" s="85">
        <v>-10281.492410000001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38869</v>
      </c>
      <c r="B2687" s="79" t="s">
        <v>86</v>
      </c>
      <c r="C2687" s="79" t="s">
        <v>72</v>
      </c>
      <c r="D2687" s="85">
        <v>17677.126100000001</v>
      </c>
      <c r="E2687" s="85">
        <v>-1767.71261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6IF-ELPO/SJ</v>
      </c>
    </row>
    <row r="2688" spans="1:8">
      <c r="A2688" s="80">
        <v>38869</v>
      </c>
      <c r="B2688" s="79" t="s">
        <v>86</v>
      </c>
      <c r="C2688" s="79" t="s">
        <v>67</v>
      </c>
      <c r="D2688" s="85">
        <v>122068.3596</v>
      </c>
      <c r="E2688" s="85">
        <v>-12206.83596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38869</v>
      </c>
      <c r="B2689" s="79" t="s">
        <v>86</v>
      </c>
      <c r="C2689" s="79" t="s">
        <v>73</v>
      </c>
      <c r="D2689" s="85">
        <v>12206.835999999999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6IF-WAHA-TX</v>
      </c>
    </row>
    <row r="2690" spans="1:8">
      <c r="A2690" s="80">
        <v>38869</v>
      </c>
      <c r="B2690" s="79" t="s">
        <v>86</v>
      </c>
      <c r="C2690" s="79" t="s">
        <v>68</v>
      </c>
      <c r="D2690" s="85">
        <v>0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6NGI-MALIN</v>
      </c>
    </row>
    <row r="2691" spans="1:8">
      <c r="A2691" s="80">
        <v>38869</v>
      </c>
      <c r="B2691" s="79" t="s">
        <v>86</v>
      </c>
      <c r="C2691" s="79" t="s">
        <v>46</v>
      </c>
      <c r="D2691" s="85">
        <v>13817.324500000001</v>
      </c>
      <c r="E2691" s="85">
        <v>-1381.73245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38869</v>
      </c>
      <c r="B2692" s="79" t="s">
        <v>86</v>
      </c>
      <c r="C2692" s="79" t="s">
        <v>103</v>
      </c>
      <c r="D2692" s="85">
        <v>-122068.3596</v>
      </c>
      <c r="E2692" s="85">
        <v>0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6NGW/OPAL</v>
      </c>
    </row>
    <row r="2693" spans="1:8">
      <c r="A2693" s="80">
        <v>38899</v>
      </c>
      <c r="B2693" s="79" t="s">
        <v>86</v>
      </c>
      <c r="C2693" s="79" t="s">
        <v>88</v>
      </c>
      <c r="D2693" s="85">
        <v>-6351.7056000000002</v>
      </c>
      <c r="E2693" s="85">
        <v>-311.59793658087801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6IF-CIG/RKYMTN</v>
      </c>
    </row>
    <row r="2694" spans="1:8">
      <c r="A2694" s="80">
        <v>38899</v>
      </c>
      <c r="B2694" s="79" t="s">
        <v>86</v>
      </c>
      <c r="C2694" s="79" t="s">
        <v>89</v>
      </c>
      <c r="D2694" s="85">
        <v>101149.47410000001</v>
      </c>
      <c r="E2694" s="85">
        <v>-10114.947410000001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6IF-ELPO/PERMIAN</v>
      </c>
    </row>
    <row r="2695" spans="1:8">
      <c r="A2695" s="80">
        <v>38899</v>
      </c>
      <c r="B2695" s="79" t="s">
        <v>86</v>
      </c>
      <c r="C2695" s="79" t="s">
        <v>72</v>
      </c>
      <c r="D2695" s="85">
        <v>17684.029500000001</v>
      </c>
      <c r="E2695" s="85">
        <v>-1768.4029499999999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6IF-ELPO/SJ</v>
      </c>
    </row>
    <row r="2696" spans="1:8">
      <c r="A2696" s="80">
        <v>38899</v>
      </c>
      <c r="B2696" s="79" t="s">
        <v>86</v>
      </c>
      <c r="C2696" s="79" t="s">
        <v>67</v>
      </c>
      <c r="D2696" s="85">
        <v>125527.7785</v>
      </c>
      <c r="E2696" s="85">
        <v>-12552.77785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6IF-NWPL_ROCKY_M</v>
      </c>
    </row>
    <row r="2697" spans="1:8">
      <c r="A2697" s="80">
        <v>38899</v>
      </c>
      <c r="B2697" s="79" t="s">
        <v>86</v>
      </c>
      <c r="C2697" s="79" t="s">
        <v>73</v>
      </c>
      <c r="D2697" s="85">
        <v>12552.7778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6IF-WAHA-TX</v>
      </c>
    </row>
    <row r="2698" spans="1:8">
      <c r="A2698" s="80">
        <v>38899</v>
      </c>
      <c r="B2698" s="79" t="s">
        <v>86</v>
      </c>
      <c r="C2698" s="79" t="s">
        <v>68</v>
      </c>
      <c r="D2698" s="85">
        <v>0</v>
      </c>
      <c r="E2698" s="85">
        <v>0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6NGI-MALIN</v>
      </c>
    </row>
    <row r="2699" spans="1:8">
      <c r="A2699" s="80">
        <v>38899</v>
      </c>
      <c r="B2699" s="79" t="s">
        <v>86</v>
      </c>
      <c r="C2699" s="79" t="s">
        <v>46</v>
      </c>
      <c r="D2699" s="85">
        <v>14544.215400000001</v>
      </c>
      <c r="E2699" s="85">
        <v>-1454.42154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6NGI-SOCAL</v>
      </c>
    </row>
    <row r="2700" spans="1:8">
      <c r="A2700" s="80">
        <v>38899</v>
      </c>
      <c r="B2700" s="79" t="s">
        <v>86</v>
      </c>
      <c r="C2700" s="79" t="s">
        <v>103</v>
      </c>
      <c r="D2700" s="85">
        <v>-125527.77860000001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6NGW/OPAL</v>
      </c>
    </row>
    <row r="2701" spans="1:8">
      <c r="A2701" s="80">
        <v>38930</v>
      </c>
      <c r="B2701" s="79" t="s">
        <v>86</v>
      </c>
      <c r="C2701" s="79" t="s">
        <v>88</v>
      </c>
      <c r="D2701" s="85">
        <v>-6319.7210000000005</v>
      </c>
      <c r="E2701" s="85">
        <v>-299.33929727010502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6IF-CIG/RKYMTN</v>
      </c>
    </row>
    <row r="2702" spans="1:8">
      <c r="A2702" s="80">
        <v>38930</v>
      </c>
      <c r="B2702" s="79" t="s">
        <v>86</v>
      </c>
      <c r="C2702" s="79" t="s">
        <v>89</v>
      </c>
      <c r="D2702" s="85">
        <v>101802.86629999999</v>
      </c>
      <c r="E2702" s="85">
        <v>-10180.286630000001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6IF-ELPO/PERMIAN</v>
      </c>
    </row>
    <row r="2703" spans="1:8">
      <c r="A2703" s="80">
        <v>38930</v>
      </c>
      <c r="B2703" s="79" t="s">
        <v>86</v>
      </c>
      <c r="C2703" s="79" t="s">
        <v>72</v>
      </c>
      <c r="D2703" s="85">
        <v>17686.838900000002</v>
      </c>
      <c r="E2703" s="85">
        <v>-1768.68389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6IF-ELPO/SJ</v>
      </c>
    </row>
    <row r="2704" spans="1:8">
      <c r="A2704" s="80">
        <v>38930</v>
      </c>
      <c r="B2704" s="79" t="s">
        <v>86</v>
      </c>
      <c r="C2704" s="79" t="s">
        <v>67</v>
      </c>
      <c r="D2704" s="85">
        <v>124895.6734</v>
      </c>
      <c r="E2704" s="85">
        <v>-12489.56734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6IF-NWPL_ROCKY_M</v>
      </c>
    </row>
    <row r="2705" spans="1:8">
      <c r="A2705" s="80">
        <v>38930</v>
      </c>
      <c r="B2705" s="79" t="s">
        <v>86</v>
      </c>
      <c r="C2705" s="79" t="s">
        <v>73</v>
      </c>
      <c r="D2705" s="85">
        <v>12489.567300000001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6IF-WAHA-TX</v>
      </c>
    </row>
    <row r="2706" spans="1:8">
      <c r="A2706" s="80">
        <v>38930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38930</v>
      </c>
      <c r="B2707" s="79" t="s">
        <v>86</v>
      </c>
      <c r="C2707" s="79" t="s">
        <v>46</v>
      </c>
      <c r="D2707" s="85">
        <v>10319.6057</v>
      </c>
      <c r="E2707" s="85">
        <v>-1031.96057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38930</v>
      </c>
      <c r="B2708" s="79" t="s">
        <v>86</v>
      </c>
      <c r="C2708" s="79" t="s">
        <v>103</v>
      </c>
      <c r="D2708" s="85">
        <v>-124895.6734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38961</v>
      </c>
      <c r="B2709" s="79" t="s">
        <v>86</v>
      </c>
      <c r="C2709" s="79" t="s">
        <v>88</v>
      </c>
      <c r="D2709" s="85">
        <v>-6084.7970000000005</v>
      </c>
      <c r="E2709" s="85">
        <v>-279.81654294901102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38961</v>
      </c>
      <c r="B2710" s="79" t="s">
        <v>86</v>
      </c>
      <c r="C2710" s="79" t="s">
        <v>89</v>
      </c>
      <c r="D2710" s="85">
        <v>101285.8164</v>
      </c>
      <c r="E2710" s="85">
        <v>-10128.58164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38961</v>
      </c>
      <c r="B2711" s="79" t="s">
        <v>86</v>
      </c>
      <c r="C2711" s="79" t="s">
        <v>72</v>
      </c>
      <c r="D2711" s="85">
        <v>17689.202600000001</v>
      </c>
      <c r="E2711" s="85">
        <v>-1768.9202600000001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6IF-ELPO/SJ</v>
      </c>
    </row>
    <row r="2712" spans="1:8">
      <c r="A2712" s="80">
        <v>38961</v>
      </c>
      <c r="B2712" s="79" t="s">
        <v>86</v>
      </c>
      <c r="C2712" s="79" t="s">
        <v>67</v>
      </c>
      <c r="D2712" s="85">
        <v>120252.9066</v>
      </c>
      <c r="E2712" s="85">
        <v>-12025.290660000001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6IF-NWPL_ROCKY_M</v>
      </c>
    </row>
    <row r="2713" spans="1:8">
      <c r="A2713" s="80">
        <v>38961</v>
      </c>
      <c r="B2713" s="79" t="s">
        <v>86</v>
      </c>
      <c r="C2713" s="79" t="s">
        <v>73</v>
      </c>
      <c r="D2713" s="85">
        <v>12025.2906</v>
      </c>
      <c r="E2713" s="85">
        <v>0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6IF-WAHA-TX</v>
      </c>
    </row>
    <row r="2714" spans="1:8">
      <c r="A2714" s="80">
        <v>38961</v>
      </c>
      <c r="B2714" s="79" t="s">
        <v>86</v>
      </c>
      <c r="C2714" s="79" t="s">
        <v>68</v>
      </c>
      <c r="D2714" s="85">
        <v>0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38961</v>
      </c>
      <c r="B2715" s="79" t="s">
        <v>86</v>
      </c>
      <c r="C2715" s="79" t="s">
        <v>46</v>
      </c>
      <c r="D2715" s="85">
        <v>12133.5182</v>
      </c>
      <c r="E2715" s="85">
        <v>-1213.3518200000001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6NGI-SOCAL</v>
      </c>
    </row>
    <row r="2716" spans="1:8">
      <c r="A2716" s="80">
        <v>38961</v>
      </c>
      <c r="B2716" s="79" t="s">
        <v>86</v>
      </c>
      <c r="C2716" s="79" t="s">
        <v>103</v>
      </c>
      <c r="D2716" s="85">
        <v>-120252.9066</v>
      </c>
      <c r="E2716" s="85">
        <v>0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6NGW/OPAL</v>
      </c>
    </row>
    <row r="2717" spans="1:8">
      <c r="A2717" s="80">
        <v>38991</v>
      </c>
      <c r="B2717" s="79" t="s">
        <v>86</v>
      </c>
      <c r="C2717" s="79" t="s">
        <v>88</v>
      </c>
      <c r="D2717" s="85">
        <v>-6256.4573</v>
      </c>
      <c r="E2717" s="85">
        <v>-279.094740546575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38991</v>
      </c>
      <c r="B2718" s="79" t="s">
        <v>86</v>
      </c>
      <c r="C2718" s="79" t="s">
        <v>89</v>
      </c>
      <c r="D2718" s="85">
        <v>99632.666800000006</v>
      </c>
      <c r="E2718" s="85">
        <v>-9963.2666800000006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6IF-ELPO/PERMIAN</v>
      </c>
    </row>
    <row r="2719" spans="1:8">
      <c r="A2719" s="80">
        <v>38991</v>
      </c>
      <c r="B2719" s="79" t="s">
        <v>86</v>
      </c>
      <c r="C2719" s="79" t="s">
        <v>72</v>
      </c>
      <c r="D2719" s="85">
        <v>17694.853500000001</v>
      </c>
      <c r="E2719" s="85">
        <v>-1769.4853499999999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6IF-ELPO/SJ</v>
      </c>
    </row>
    <row r="2720" spans="1:8">
      <c r="A2720" s="80">
        <v>38991</v>
      </c>
      <c r="B2720" s="79" t="s">
        <v>86</v>
      </c>
      <c r="C2720" s="79" t="s">
        <v>67</v>
      </c>
      <c r="D2720" s="85">
        <v>123645.4016</v>
      </c>
      <c r="E2720" s="85">
        <v>-12364.54016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6IF-NWPL_ROCKY_M</v>
      </c>
    </row>
    <row r="2721" spans="1:8">
      <c r="A2721" s="80">
        <v>38991</v>
      </c>
      <c r="B2721" s="79" t="s">
        <v>86</v>
      </c>
      <c r="C2721" s="79" t="s">
        <v>73</v>
      </c>
      <c r="D2721" s="85">
        <v>12364.540199999999</v>
      </c>
      <c r="E2721" s="85">
        <v>0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6IF-WAHA-TX</v>
      </c>
    </row>
    <row r="2722" spans="1:8">
      <c r="A2722" s="80">
        <v>38991</v>
      </c>
      <c r="B2722" s="79" t="s">
        <v>86</v>
      </c>
      <c r="C2722" s="79" t="s">
        <v>68</v>
      </c>
      <c r="D2722" s="85">
        <v>0</v>
      </c>
      <c r="E2722" s="85">
        <v>0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6NGI-MALIN</v>
      </c>
    </row>
    <row r="2723" spans="1:8">
      <c r="A2723" s="80">
        <v>38991</v>
      </c>
      <c r="B2723" s="79" t="s">
        <v>86</v>
      </c>
      <c r="C2723" s="79" t="s">
        <v>46</v>
      </c>
      <c r="D2723" s="85">
        <v>12963.6219</v>
      </c>
      <c r="E2723" s="85">
        <v>-1296.3621900000001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6NGI-SOCAL</v>
      </c>
    </row>
    <row r="2724" spans="1:8">
      <c r="A2724" s="80">
        <v>38991</v>
      </c>
      <c r="B2724" s="79" t="s">
        <v>86</v>
      </c>
      <c r="C2724" s="79" t="s">
        <v>103</v>
      </c>
      <c r="D2724" s="85">
        <v>-123645.4016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6NGW/OPAL</v>
      </c>
    </row>
    <row r="2725" spans="1:8">
      <c r="A2725" s="80">
        <v>39022</v>
      </c>
      <c r="B2725" s="79" t="s">
        <v>86</v>
      </c>
      <c r="C2725" s="79" t="s">
        <v>88</v>
      </c>
      <c r="D2725" s="85">
        <v>-6023.8585000000003</v>
      </c>
      <c r="E2725" s="85">
        <v>-215.78399088273403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6IF-CIG/RKYMTN</v>
      </c>
    </row>
    <row r="2726" spans="1:8">
      <c r="A2726" s="80">
        <v>39022</v>
      </c>
      <c r="B2726" s="79" t="s">
        <v>86</v>
      </c>
      <c r="C2726" s="79" t="s">
        <v>89</v>
      </c>
      <c r="D2726" s="85">
        <v>99126.202600000004</v>
      </c>
      <c r="E2726" s="85">
        <v>-9912.6202599999997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6IF-ELPO/PERMIAN</v>
      </c>
    </row>
    <row r="2727" spans="1:8">
      <c r="A2727" s="80">
        <v>39022</v>
      </c>
      <c r="B2727" s="79" t="s">
        <v>86</v>
      </c>
      <c r="C2727" s="79" t="s">
        <v>72</v>
      </c>
      <c r="D2727" s="85">
        <v>14975.518599999999</v>
      </c>
      <c r="E2727" s="85">
        <v>-1497.55186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6IF-ELPO/SJ</v>
      </c>
    </row>
    <row r="2728" spans="1:8">
      <c r="A2728" s="80">
        <v>39022</v>
      </c>
      <c r="B2728" s="79" t="s">
        <v>86</v>
      </c>
      <c r="C2728" s="79" t="s">
        <v>67</v>
      </c>
      <c r="D2728" s="85">
        <v>119048.5868</v>
      </c>
      <c r="E2728" s="85">
        <v>-11904.858679999999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39022</v>
      </c>
      <c r="B2729" s="79" t="s">
        <v>86</v>
      </c>
      <c r="C2729" s="79" t="s">
        <v>73</v>
      </c>
      <c r="D2729" s="85">
        <v>11904.858700000001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6IF-WAHA-TX</v>
      </c>
    </row>
    <row r="2730" spans="1:8">
      <c r="A2730" s="80">
        <v>39022</v>
      </c>
      <c r="B2730" s="79" t="s">
        <v>86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39022</v>
      </c>
      <c r="B2731" s="79" t="s">
        <v>86</v>
      </c>
      <c r="C2731" s="79" t="s">
        <v>46</v>
      </c>
      <c r="D2731" s="85">
        <v>12131.0509</v>
      </c>
      <c r="E2731" s="85">
        <v>-1213.10509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39022</v>
      </c>
      <c r="B2732" s="79" t="s">
        <v>86</v>
      </c>
      <c r="C2732" s="79" t="s">
        <v>103</v>
      </c>
      <c r="D2732" s="85">
        <v>-119048.5868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39052</v>
      </c>
      <c r="B2733" s="79" t="s">
        <v>86</v>
      </c>
      <c r="C2733" s="79" t="s">
        <v>89</v>
      </c>
      <c r="D2733" s="85">
        <v>99801.6204</v>
      </c>
      <c r="E2733" s="85">
        <v>-9980.1620399999993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6IF-ELPO/PERMIAN</v>
      </c>
    </row>
    <row r="2734" spans="1:8">
      <c r="A2734" s="80">
        <v>39052</v>
      </c>
      <c r="B2734" s="79" t="s">
        <v>86</v>
      </c>
      <c r="C2734" s="79" t="s">
        <v>67</v>
      </c>
      <c r="D2734" s="85">
        <v>122440.4679</v>
      </c>
      <c r="E2734" s="85">
        <v>-12244.04679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6IF-NWPL_ROCKY_M</v>
      </c>
    </row>
    <row r="2735" spans="1:8">
      <c r="A2735" s="80">
        <v>39052</v>
      </c>
      <c r="B2735" s="79" t="s">
        <v>86</v>
      </c>
      <c r="C2735" s="79" t="s">
        <v>73</v>
      </c>
      <c r="D2735" s="85">
        <v>12244.046900000001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6IF-WAHA-TX</v>
      </c>
    </row>
    <row r="2736" spans="1:8">
      <c r="A2736" s="80">
        <v>39052</v>
      </c>
      <c r="B2736" s="79" t="s">
        <v>86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39052</v>
      </c>
      <c r="B2737" s="79" t="s">
        <v>86</v>
      </c>
      <c r="C2737" s="79" t="s">
        <v>46</v>
      </c>
      <c r="D2737" s="85">
        <v>14653.359199999999</v>
      </c>
      <c r="E2737" s="85">
        <v>-1465.33592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39052</v>
      </c>
      <c r="B2738" s="79" t="s">
        <v>86</v>
      </c>
      <c r="C2738" s="79" t="s">
        <v>103</v>
      </c>
      <c r="D2738" s="85">
        <v>-122440.46799999999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39083</v>
      </c>
      <c r="B2739" s="79" t="s">
        <v>86</v>
      </c>
      <c r="C2739" s="79" t="s">
        <v>89</v>
      </c>
      <c r="D2739" s="85">
        <v>98181.040999999997</v>
      </c>
      <c r="E2739" s="85">
        <v>-9818.1041000000005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6IF-ELPO/PERMIAN</v>
      </c>
    </row>
    <row r="2740" spans="1:8">
      <c r="A2740" s="80">
        <v>39083</v>
      </c>
      <c r="B2740" s="79" t="s">
        <v>86</v>
      </c>
      <c r="C2740" s="79" t="s">
        <v>67</v>
      </c>
      <c r="D2740" s="85">
        <v>121843.9155</v>
      </c>
      <c r="E2740" s="85">
        <v>-12184.39155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39083</v>
      </c>
      <c r="B2741" s="79" t="s">
        <v>86</v>
      </c>
      <c r="C2741" s="79" t="s">
        <v>68</v>
      </c>
      <c r="D2741" s="85">
        <v>0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6NGI-MALIN</v>
      </c>
    </row>
    <row r="2742" spans="1:8">
      <c r="A2742" s="80">
        <v>39083</v>
      </c>
      <c r="B2742" s="79" t="s">
        <v>86</v>
      </c>
      <c r="C2742" s="79" t="s">
        <v>46</v>
      </c>
      <c r="D2742" s="85">
        <v>-107553.5895</v>
      </c>
      <c r="E2742" s="85">
        <v>10755.35895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6NGI-SOCAL</v>
      </c>
    </row>
    <row r="2743" spans="1:8">
      <c r="A2743" s="80">
        <v>39083</v>
      </c>
      <c r="B2743" s="79" t="s">
        <v>86</v>
      </c>
      <c r="C2743" s="79" t="s">
        <v>103</v>
      </c>
      <c r="D2743" s="85">
        <v>-121843.91559999999</v>
      </c>
      <c r="E2743" s="85">
        <v>0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6NGW/OPAL</v>
      </c>
    </row>
    <row r="2744" spans="1:8">
      <c r="A2744" s="80">
        <v>39114</v>
      </c>
      <c r="B2744" s="79" t="s">
        <v>86</v>
      </c>
      <c r="C2744" s="79" t="s">
        <v>88</v>
      </c>
      <c r="D2744" s="85">
        <v>-5541.3542000000007</v>
      </c>
      <c r="E2744" s="85">
        <v>-186.26795910381699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6IF-CIG/RKYMTN</v>
      </c>
    </row>
    <row r="2745" spans="1:8">
      <c r="A2745" s="80">
        <v>39114</v>
      </c>
      <c r="B2745" s="79" t="s">
        <v>86</v>
      </c>
      <c r="C2745" s="79" t="s">
        <v>89</v>
      </c>
      <c r="D2745" s="85">
        <v>98828.377399999998</v>
      </c>
      <c r="E2745" s="85">
        <v>-9882.8377400000008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6IF-ELPO/PERMIAN</v>
      </c>
    </row>
    <row r="2746" spans="1:8">
      <c r="A2746" s="80">
        <v>39114</v>
      </c>
      <c r="B2746" s="79" t="s">
        <v>86</v>
      </c>
      <c r="C2746" s="79" t="s">
        <v>67</v>
      </c>
      <c r="D2746" s="85">
        <v>109512.928</v>
      </c>
      <c r="E2746" s="85">
        <v>-10951.292799999999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6IF-NWPL_ROCKY_M</v>
      </c>
    </row>
    <row r="2747" spans="1:8">
      <c r="A2747" s="80">
        <v>39114</v>
      </c>
      <c r="B2747" s="79" t="s">
        <v>86</v>
      </c>
      <c r="C2747" s="79" t="s">
        <v>68</v>
      </c>
      <c r="D2747" s="85">
        <v>0</v>
      </c>
      <c r="E2747" s="85">
        <v>0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6NGI-MALIN</v>
      </c>
    </row>
    <row r="2748" spans="1:8">
      <c r="A2748" s="80">
        <v>39114</v>
      </c>
      <c r="B2748" s="79" t="s">
        <v>86</v>
      </c>
      <c r="C2748" s="79" t="s">
        <v>46</v>
      </c>
      <c r="D2748" s="85">
        <v>-98031.279699999999</v>
      </c>
      <c r="E2748" s="85">
        <v>9803.1279699999996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6NGI-SOCAL</v>
      </c>
    </row>
    <row r="2749" spans="1:8">
      <c r="A2749" s="80">
        <v>39114</v>
      </c>
      <c r="B2749" s="79" t="s">
        <v>86</v>
      </c>
      <c r="C2749" s="79" t="s">
        <v>103</v>
      </c>
      <c r="D2749" s="85">
        <v>-109512.928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6NGW/OPAL</v>
      </c>
    </row>
    <row r="2750" spans="1:8">
      <c r="A2750" s="80">
        <v>39142</v>
      </c>
      <c r="B2750" s="79" t="s">
        <v>86</v>
      </c>
      <c r="C2750" s="79" t="s">
        <v>88</v>
      </c>
      <c r="D2750" s="85">
        <v>-6107.7272000000003</v>
      </c>
      <c r="E2750" s="85">
        <v>-314.80401406241106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6IF-CIG/RKYMTN</v>
      </c>
    </row>
    <row r="2751" spans="1:8">
      <c r="A2751" s="80">
        <v>39142</v>
      </c>
      <c r="B2751" s="79" t="s">
        <v>86</v>
      </c>
      <c r="C2751" s="79" t="s">
        <v>89</v>
      </c>
      <c r="D2751" s="85">
        <v>98387.907800000001</v>
      </c>
      <c r="E2751" s="85">
        <v>-9838.7907799999994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6IF-ELPO/PERMIAN</v>
      </c>
    </row>
    <row r="2752" spans="1:8">
      <c r="A2752" s="80">
        <v>39142</v>
      </c>
      <c r="B2752" s="79" t="s">
        <v>86</v>
      </c>
      <c r="C2752" s="79" t="s">
        <v>67</v>
      </c>
      <c r="D2752" s="85">
        <v>120706.0708</v>
      </c>
      <c r="E2752" s="85">
        <v>-12070.60708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6IF-NWPL_ROCKY_M</v>
      </c>
    </row>
    <row r="2753" spans="1:8">
      <c r="A2753" s="80">
        <v>39142</v>
      </c>
      <c r="B2753" s="79" t="s">
        <v>86</v>
      </c>
      <c r="C2753" s="79" t="s">
        <v>68</v>
      </c>
      <c r="D2753" s="85">
        <v>0</v>
      </c>
      <c r="E2753" s="85">
        <v>0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6NGI-MALIN</v>
      </c>
    </row>
    <row r="2754" spans="1:8">
      <c r="A2754" s="80">
        <v>39142</v>
      </c>
      <c r="B2754" s="79" t="s">
        <v>86</v>
      </c>
      <c r="C2754" s="79" t="s">
        <v>46</v>
      </c>
      <c r="D2754" s="85">
        <v>-110456.9572</v>
      </c>
      <c r="E2754" s="85">
        <v>11045.69572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6NGI-SOCAL</v>
      </c>
    </row>
    <row r="2755" spans="1:8">
      <c r="A2755" s="80">
        <v>39142</v>
      </c>
      <c r="B2755" s="79" t="s">
        <v>86</v>
      </c>
      <c r="C2755" s="79" t="s">
        <v>103</v>
      </c>
      <c r="D2755" s="85">
        <v>-120706.0708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6NGW/OPAL</v>
      </c>
    </row>
    <row r="2756" spans="1:8">
      <c r="A2756" s="80">
        <v>39173</v>
      </c>
      <c r="B2756" s="79" t="s">
        <v>86</v>
      </c>
      <c r="C2756" s="79" t="s">
        <v>88</v>
      </c>
      <c r="D2756" s="85">
        <v>-5881.3687</v>
      </c>
      <c r="E2756" s="85">
        <v>-304.24832669941105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6IF-CIG/RKYMTN</v>
      </c>
    </row>
    <row r="2757" spans="1:8">
      <c r="A2757" s="80">
        <v>39173</v>
      </c>
      <c r="B2757" s="79" t="s">
        <v>86</v>
      </c>
      <c r="C2757" s="79" t="s">
        <v>89</v>
      </c>
      <c r="D2757" s="85">
        <v>94544.357699999993</v>
      </c>
      <c r="E2757" s="85">
        <v>-9454.43577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6IF-ELPO/PERMIAN</v>
      </c>
    </row>
    <row r="2758" spans="1:8">
      <c r="A2758" s="80">
        <v>39173</v>
      </c>
      <c r="B2758" s="79" t="s">
        <v>86</v>
      </c>
      <c r="C2758" s="79" t="s">
        <v>67</v>
      </c>
      <c r="D2758" s="85">
        <v>116232.5828</v>
      </c>
      <c r="E2758" s="85">
        <v>-11623.25828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6IF-NWPL_ROCKY_M</v>
      </c>
    </row>
    <row r="2759" spans="1:8">
      <c r="A2759" s="80">
        <v>39173</v>
      </c>
      <c r="B2759" s="79" t="s">
        <v>86</v>
      </c>
      <c r="C2759" s="79" t="s">
        <v>68</v>
      </c>
      <c r="D2759" s="85">
        <v>0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6NGI-MALIN</v>
      </c>
    </row>
    <row r="2760" spans="1:8">
      <c r="A2760" s="80">
        <v>39173</v>
      </c>
      <c r="B2760" s="79" t="s">
        <v>86</v>
      </c>
      <c r="C2760" s="79" t="s">
        <v>46</v>
      </c>
      <c r="D2760" s="85">
        <v>-104681.3888</v>
      </c>
      <c r="E2760" s="85">
        <v>10468.13888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39173</v>
      </c>
      <c r="B2761" s="79" t="s">
        <v>86</v>
      </c>
      <c r="C2761" s="79" t="s">
        <v>103</v>
      </c>
      <c r="D2761" s="85">
        <v>-116232.5828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6NGW/OPAL</v>
      </c>
    </row>
    <row r="2762" spans="1:8">
      <c r="A2762" s="80">
        <v>39203</v>
      </c>
      <c r="B2762" s="79" t="s">
        <v>86</v>
      </c>
      <c r="C2762" s="79" t="s">
        <v>88</v>
      </c>
      <c r="D2762" s="85">
        <v>-6048.0414000000001</v>
      </c>
      <c r="E2762" s="85">
        <v>-310.77022801956201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6IF-CIG/RKYMTN</v>
      </c>
    </row>
    <row r="2763" spans="1:8">
      <c r="A2763" s="80">
        <v>39203</v>
      </c>
      <c r="B2763" s="79" t="s">
        <v>86</v>
      </c>
      <c r="C2763" s="79" t="s">
        <v>89</v>
      </c>
      <c r="D2763" s="85">
        <v>97426.445000000007</v>
      </c>
      <c r="E2763" s="85">
        <v>-9742.6445000000003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6IF-ELPO/PERMIAN</v>
      </c>
    </row>
    <row r="2764" spans="1:8">
      <c r="A2764" s="80">
        <v>39203</v>
      </c>
      <c r="B2764" s="79" t="s">
        <v>86</v>
      </c>
      <c r="C2764" s="79" t="s">
        <v>67</v>
      </c>
      <c r="D2764" s="85">
        <v>119526.5113</v>
      </c>
      <c r="E2764" s="85">
        <v>-11952.65113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6IF-NWPL_ROCKY_M</v>
      </c>
    </row>
    <row r="2765" spans="1:8">
      <c r="A2765" s="80">
        <v>39203</v>
      </c>
      <c r="B2765" s="79" t="s">
        <v>86</v>
      </c>
      <c r="C2765" s="79" t="s">
        <v>68</v>
      </c>
      <c r="D2765" s="85">
        <v>0</v>
      </c>
      <c r="E2765" s="85">
        <v>0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6NGI-MALIN</v>
      </c>
    </row>
    <row r="2766" spans="1:8">
      <c r="A2766" s="80">
        <v>39203</v>
      </c>
      <c r="B2766" s="79" t="s">
        <v>86</v>
      </c>
      <c r="C2766" s="79" t="s">
        <v>46</v>
      </c>
      <c r="D2766" s="85">
        <v>-106400.958</v>
      </c>
      <c r="E2766" s="85">
        <v>10640.095799999999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6NGI-SOCAL</v>
      </c>
    </row>
    <row r="2767" spans="1:8">
      <c r="A2767" s="80">
        <v>39203</v>
      </c>
      <c r="B2767" s="79" t="s">
        <v>86</v>
      </c>
      <c r="C2767" s="79" t="s">
        <v>103</v>
      </c>
      <c r="D2767" s="85">
        <v>-119526.5114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6NGW/OPAL</v>
      </c>
    </row>
    <row r="2768" spans="1:8">
      <c r="A2768" s="80">
        <v>39234</v>
      </c>
      <c r="B2768" s="79" t="s">
        <v>86</v>
      </c>
      <c r="C2768" s="79" t="s">
        <v>88</v>
      </c>
      <c r="D2768" s="85">
        <v>-5823.5347000000002</v>
      </c>
      <c r="E2768" s="85">
        <v>-294.04983154635403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6IF-CIG/RKYMTN</v>
      </c>
    </row>
    <row r="2769" spans="1:8">
      <c r="A2769" s="80">
        <v>39234</v>
      </c>
      <c r="B2769" s="79" t="s">
        <v>86</v>
      </c>
      <c r="C2769" s="79" t="s">
        <v>89</v>
      </c>
      <c r="D2769" s="85">
        <v>95829.755000000005</v>
      </c>
      <c r="E2769" s="85">
        <v>-9582.9755000000005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39234</v>
      </c>
      <c r="B2770" s="79" t="s">
        <v>86</v>
      </c>
      <c r="C2770" s="79" t="s">
        <v>67</v>
      </c>
      <c r="D2770" s="85">
        <v>115089.6191</v>
      </c>
      <c r="E2770" s="85">
        <v>-11508.96191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39234</v>
      </c>
      <c r="B2771" s="79" t="s">
        <v>86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39234</v>
      </c>
      <c r="B2772" s="79" t="s">
        <v>86</v>
      </c>
      <c r="C2772" s="79" t="s">
        <v>46</v>
      </c>
      <c r="D2772" s="85">
        <v>-102263.2648</v>
      </c>
      <c r="E2772" s="85">
        <v>10226.32648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39234</v>
      </c>
      <c r="B2773" s="79" t="s">
        <v>86</v>
      </c>
      <c r="C2773" s="79" t="s">
        <v>103</v>
      </c>
      <c r="D2773" s="85">
        <v>-115089.61900000001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39264</v>
      </c>
      <c r="B2774" s="79" t="s">
        <v>86</v>
      </c>
      <c r="C2774" s="79" t="s">
        <v>88</v>
      </c>
      <c r="D2774" s="85">
        <v>-5988.2101000000002</v>
      </c>
      <c r="E2774" s="85">
        <v>-282.53051593183801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6IF-CIG/RKYMTN</v>
      </c>
    </row>
    <row r="2775" spans="1:8">
      <c r="A2775" s="80">
        <v>39264</v>
      </c>
      <c r="B2775" s="79" t="s">
        <v>86</v>
      </c>
      <c r="C2775" s="79" t="s">
        <v>89</v>
      </c>
      <c r="D2775" s="85">
        <v>96462.635599999994</v>
      </c>
      <c r="E2775" s="85">
        <v>-9646.2635599999994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6IF-ELPO/PERMIAN</v>
      </c>
    </row>
    <row r="2776" spans="1:8">
      <c r="A2776" s="80">
        <v>39264</v>
      </c>
      <c r="B2776" s="79" t="s">
        <v>86</v>
      </c>
      <c r="C2776" s="79" t="s">
        <v>67</v>
      </c>
      <c r="D2776" s="85">
        <v>118344.073</v>
      </c>
      <c r="E2776" s="85">
        <v>-11834.407300000001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6IF-NWPL_ROCKY_M</v>
      </c>
    </row>
    <row r="2777" spans="1:8">
      <c r="A2777" s="80">
        <v>39264</v>
      </c>
      <c r="B2777" s="79" t="s">
        <v>86</v>
      </c>
      <c r="C2777" s="79" t="s">
        <v>68</v>
      </c>
      <c r="D2777" s="85">
        <v>0</v>
      </c>
      <c r="E2777" s="85">
        <v>0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6NGI-MALIN</v>
      </c>
    </row>
    <row r="2778" spans="1:8">
      <c r="A2778" s="80">
        <v>39264</v>
      </c>
      <c r="B2778" s="79" t="s">
        <v>86</v>
      </c>
      <c r="C2778" s="79" t="s">
        <v>46</v>
      </c>
      <c r="D2778" s="85">
        <v>-82737.777300000002</v>
      </c>
      <c r="E2778" s="85">
        <v>8273.7777299999998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6NGI-SOCAL</v>
      </c>
    </row>
    <row r="2779" spans="1:8">
      <c r="A2779" s="80">
        <v>39264</v>
      </c>
      <c r="B2779" s="79" t="s">
        <v>86</v>
      </c>
      <c r="C2779" s="79" t="s">
        <v>103</v>
      </c>
      <c r="D2779" s="85">
        <v>-118344.073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6NGW/OPAL</v>
      </c>
    </row>
    <row r="2780" spans="1:8">
      <c r="A2780" s="80">
        <v>39295</v>
      </c>
      <c r="B2780" s="79" t="s">
        <v>86</v>
      </c>
      <c r="C2780" s="79" t="s">
        <v>88</v>
      </c>
      <c r="D2780" s="85">
        <v>-5957.7533000000003</v>
      </c>
      <c r="E2780" s="85">
        <v>-270.12489915905098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6IF-CIG/RKYMTN</v>
      </c>
    </row>
    <row r="2781" spans="1:8">
      <c r="A2781" s="80">
        <v>39295</v>
      </c>
      <c r="B2781" s="79" t="s">
        <v>86</v>
      </c>
      <c r="C2781" s="79" t="s">
        <v>89</v>
      </c>
      <c r="D2781" s="85">
        <v>94875.873500000002</v>
      </c>
      <c r="E2781" s="85">
        <v>-9487.5873499999998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6IF-ELPO/PERMIAN</v>
      </c>
    </row>
    <row r="2782" spans="1:8">
      <c r="A2782" s="80">
        <v>39295</v>
      </c>
      <c r="B2782" s="79" t="s">
        <v>86</v>
      </c>
      <c r="C2782" s="79" t="s">
        <v>67</v>
      </c>
      <c r="D2782" s="85">
        <v>117742.1608</v>
      </c>
      <c r="E2782" s="85">
        <v>-11774.21608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6IF-NWPL_ROCKY_M</v>
      </c>
    </row>
    <row r="2783" spans="1:8">
      <c r="A2783" s="80">
        <v>39295</v>
      </c>
      <c r="B2783" s="79" t="s">
        <v>86</v>
      </c>
      <c r="C2783" s="79" t="s">
        <v>68</v>
      </c>
      <c r="D2783" s="85">
        <v>0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6NGI-MALIN</v>
      </c>
    </row>
    <row r="2784" spans="1:8">
      <c r="A2784" s="80">
        <v>39295</v>
      </c>
      <c r="B2784" s="79" t="s">
        <v>86</v>
      </c>
      <c r="C2784" s="79" t="s">
        <v>46</v>
      </c>
      <c r="D2784" s="85">
        <v>-86649.114799999996</v>
      </c>
      <c r="E2784" s="85">
        <v>8664.9114800000007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39295</v>
      </c>
      <c r="B2785" s="79" t="s">
        <v>86</v>
      </c>
      <c r="C2785" s="79" t="s">
        <v>103</v>
      </c>
      <c r="D2785" s="85">
        <v>-117742.1608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6NGW/OPAL</v>
      </c>
    </row>
    <row r="2786" spans="1:8">
      <c r="A2786" s="80">
        <v>39326</v>
      </c>
      <c r="B2786" s="79" t="s">
        <v>86</v>
      </c>
      <c r="C2786" s="79" t="s">
        <v>88</v>
      </c>
      <c r="D2786" s="85">
        <v>-5736.0631000000003</v>
      </c>
      <c r="E2786" s="85">
        <v>-252.76029641049502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6IF-CIG/RKYMTN</v>
      </c>
    </row>
    <row r="2787" spans="1:8">
      <c r="A2787" s="80">
        <v>39326</v>
      </c>
      <c r="B2787" s="79" t="s">
        <v>86</v>
      </c>
      <c r="C2787" s="79" t="s">
        <v>89</v>
      </c>
      <c r="D2787" s="85">
        <v>95480.8894</v>
      </c>
      <c r="E2787" s="85">
        <v>-9548.0889399999996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6IF-ELPO/PERMIAN</v>
      </c>
    </row>
    <row r="2788" spans="1:8">
      <c r="A2788" s="80">
        <v>39326</v>
      </c>
      <c r="B2788" s="79" t="s">
        <v>86</v>
      </c>
      <c r="C2788" s="79" t="s">
        <v>67</v>
      </c>
      <c r="D2788" s="85">
        <v>113360.9313</v>
      </c>
      <c r="E2788" s="85">
        <v>-11336.093129999999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6IF-NWPL_ROCKY_M</v>
      </c>
    </row>
    <row r="2789" spans="1:8">
      <c r="A2789" s="80">
        <v>39326</v>
      </c>
      <c r="B2789" s="79" t="s">
        <v>86</v>
      </c>
      <c r="C2789" s="79" t="s">
        <v>68</v>
      </c>
      <c r="D2789" s="85">
        <v>0</v>
      </c>
      <c r="E2789" s="85">
        <v>0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6NGI-MALIN</v>
      </c>
    </row>
    <row r="2790" spans="1:8">
      <c r="A2790" s="80">
        <v>39326</v>
      </c>
      <c r="B2790" s="79" t="s">
        <v>86</v>
      </c>
      <c r="C2790" s="79" t="s">
        <v>46</v>
      </c>
      <c r="D2790" s="85">
        <v>-80322.265899999999</v>
      </c>
      <c r="E2790" s="85">
        <v>8032.2265900000002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6NGI-SOCAL</v>
      </c>
    </row>
    <row r="2791" spans="1:8">
      <c r="A2791" s="80">
        <v>39326</v>
      </c>
      <c r="B2791" s="79" t="s">
        <v>86</v>
      </c>
      <c r="C2791" s="79" t="s">
        <v>103</v>
      </c>
      <c r="D2791" s="85">
        <v>-113360.93120000001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6NGW/OPAL</v>
      </c>
    </row>
    <row r="2792" spans="1:8">
      <c r="A2792" s="80">
        <v>39356</v>
      </c>
      <c r="B2792" s="79" t="s">
        <v>86</v>
      </c>
      <c r="C2792" s="79" t="s">
        <v>88</v>
      </c>
      <c r="D2792" s="85">
        <v>-5897.7327000000005</v>
      </c>
      <c r="E2792" s="85">
        <v>-253.86464792148101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6IF-CIG/RKYMTN</v>
      </c>
    </row>
    <row r="2793" spans="1:8">
      <c r="A2793" s="80">
        <v>39356</v>
      </c>
      <c r="B2793" s="79" t="s">
        <v>86</v>
      </c>
      <c r="C2793" s="79" t="s">
        <v>89</v>
      </c>
      <c r="D2793" s="85">
        <v>95005.157699999996</v>
      </c>
      <c r="E2793" s="85">
        <v>-9500.51577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6IF-ELPO/PERMIAN</v>
      </c>
    </row>
    <row r="2794" spans="1:8">
      <c r="A2794" s="80">
        <v>39356</v>
      </c>
      <c r="B2794" s="79" t="s">
        <v>86</v>
      </c>
      <c r="C2794" s="79" t="s">
        <v>67</v>
      </c>
      <c r="D2794" s="85">
        <v>116555.9829</v>
      </c>
      <c r="E2794" s="85">
        <v>-11655.59829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6IF-NWPL_ROCKY_M</v>
      </c>
    </row>
    <row r="2795" spans="1:8">
      <c r="A2795" s="80">
        <v>39356</v>
      </c>
      <c r="B2795" s="79" t="s">
        <v>86</v>
      </c>
      <c r="C2795" s="79" t="s">
        <v>68</v>
      </c>
      <c r="D2795" s="85">
        <v>0</v>
      </c>
      <c r="E2795" s="85">
        <v>0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6NGI-MALIN</v>
      </c>
    </row>
    <row r="2796" spans="1:8">
      <c r="A2796" s="80">
        <v>39356</v>
      </c>
      <c r="B2796" s="79" t="s">
        <v>86</v>
      </c>
      <c r="C2796" s="79" t="s">
        <v>46</v>
      </c>
      <c r="D2796" s="85">
        <v>-82025.332999999999</v>
      </c>
      <c r="E2796" s="85">
        <v>8202.533300000001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6NGI-SOCAL</v>
      </c>
    </row>
    <row r="2797" spans="1:8">
      <c r="A2797" s="80">
        <v>39356</v>
      </c>
      <c r="B2797" s="79" t="s">
        <v>86</v>
      </c>
      <c r="C2797" s="79" t="s">
        <v>103</v>
      </c>
      <c r="D2797" s="85">
        <v>-116555.98300000001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6NGW/OPAL</v>
      </c>
    </row>
    <row r="2798" spans="1:8">
      <c r="A2798" s="80">
        <v>39387</v>
      </c>
      <c r="B2798" s="79" t="s">
        <v>86</v>
      </c>
      <c r="C2798" s="79" t="s">
        <v>88</v>
      </c>
      <c r="D2798" s="85">
        <v>-5677.9249</v>
      </c>
      <c r="E2798" s="85">
        <v>-197.15754040211101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6IF-CIG/RKYMTN</v>
      </c>
    </row>
    <row r="2799" spans="1:8">
      <c r="A2799" s="80">
        <v>39387</v>
      </c>
      <c r="B2799" s="79" t="s">
        <v>86</v>
      </c>
      <c r="C2799" s="79" t="s">
        <v>89</v>
      </c>
      <c r="D2799" s="85">
        <v>93433.657900000006</v>
      </c>
      <c r="E2799" s="85">
        <v>-9343.3657899999998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6IF-ELPO/PERMIAN</v>
      </c>
    </row>
    <row r="2800" spans="1:8">
      <c r="A2800" s="80">
        <v>39387</v>
      </c>
      <c r="B2800" s="79" t="s">
        <v>86</v>
      </c>
      <c r="C2800" s="79" t="s">
        <v>67</v>
      </c>
      <c r="D2800" s="85">
        <v>112211.95450000001</v>
      </c>
      <c r="E2800" s="85">
        <v>-11221.195449999999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39387</v>
      </c>
      <c r="B2801" s="79" t="s">
        <v>86</v>
      </c>
      <c r="C2801" s="79" t="s">
        <v>68</v>
      </c>
      <c r="D2801" s="85">
        <v>0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6NGI-MALIN</v>
      </c>
    </row>
    <row r="2802" spans="1:8">
      <c r="A2802" s="80">
        <v>39387</v>
      </c>
      <c r="B2802" s="79" t="s">
        <v>86</v>
      </c>
      <c r="C2802" s="79" t="s">
        <v>46</v>
      </c>
      <c r="D2802" s="85">
        <v>-78778.776700000002</v>
      </c>
      <c r="E2802" s="85">
        <v>7877.8776699999999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6NGI-SOCAL</v>
      </c>
    </row>
    <row r="2803" spans="1:8">
      <c r="A2803" s="80">
        <v>39387</v>
      </c>
      <c r="B2803" s="79" t="s">
        <v>86</v>
      </c>
      <c r="C2803" s="79" t="s">
        <v>103</v>
      </c>
      <c r="D2803" s="85">
        <v>-112211.9546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6NGW/OPAL</v>
      </c>
    </row>
    <row r="2804" spans="1:8">
      <c r="A2804" s="80">
        <v>39417</v>
      </c>
      <c r="B2804" s="79" t="s">
        <v>86</v>
      </c>
      <c r="C2804" s="79" t="s">
        <v>89</v>
      </c>
      <c r="D2804" s="85">
        <v>94036.601899999994</v>
      </c>
      <c r="E2804" s="85">
        <v>-9403.6601900000005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39417</v>
      </c>
      <c r="B2805" s="79" t="s">
        <v>86</v>
      </c>
      <c r="C2805" s="79" t="s">
        <v>67</v>
      </c>
      <c r="D2805" s="85">
        <v>115367.72139999999</v>
      </c>
      <c r="E2805" s="85">
        <v>-11536.772139999999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39417</v>
      </c>
      <c r="B2806" s="79" t="s">
        <v>86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39417</v>
      </c>
      <c r="B2807" s="79" t="s">
        <v>86</v>
      </c>
      <c r="C2807" s="79" t="s">
        <v>46</v>
      </c>
      <c r="D2807" s="85">
        <v>-79317.913499999995</v>
      </c>
      <c r="E2807" s="85">
        <v>7931.7913500000004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39417</v>
      </c>
      <c r="B2808" s="79" t="s">
        <v>86</v>
      </c>
      <c r="C2808" s="79" t="s">
        <v>103</v>
      </c>
      <c r="D2808" s="85">
        <v>-115367.72139999999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39448</v>
      </c>
      <c r="B2809" s="79" t="s">
        <v>86</v>
      </c>
      <c r="C2809" s="79" t="s">
        <v>89</v>
      </c>
      <c r="D2809" s="85">
        <v>92475.407800000001</v>
      </c>
      <c r="E2809" s="85">
        <v>-9247.5407799999994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6IF-ELPO/PERMIAN</v>
      </c>
    </row>
    <row r="2810" spans="1:8">
      <c r="A2810" s="80">
        <v>39448</v>
      </c>
      <c r="B2810" s="79" t="s">
        <v>86</v>
      </c>
      <c r="C2810" s="79" t="s">
        <v>67</v>
      </c>
      <c r="D2810" s="85">
        <v>114763.1525</v>
      </c>
      <c r="E2810" s="85">
        <v>-11476.31525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39448</v>
      </c>
      <c r="B2811" s="79" t="s">
        <v>86</v>
      </c>
      <c r="C2811" s="79" t="s">
        <v>68</v>
      </c>
      <c r="D2811" s="85">
        <v>0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6NGI-MALIN</v>
      </c>
    </row>
    <row r="2812" spans="1:8">
      <c r="A2812" s="80">
        <v>39448</v>
      </c>
      <c r="B2812" s="79" t="s">
        <v>86</v>
      </c>
      <c r="C2812" s="79" t="s">
        <v>46</v>
      </c>
      <c r="D2812" s="85">
        <v>-79691.533200000005</v>
      </c>
      <c r="E2812" s="85">
        <v>7969.1533200000003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6NGI-SOCAL</v>
      </c>
    </row>
    <row r="2813" spans="1:8">
      <c r="A2813" s="80">
        <v>39448</v>
      </c>
      <c r="B2813" s="79" t="s">
        <v>86</v>
      </c>
      <c r="C2813" s="79" t="s">
        <v>103</v>
      </c>
      <c r="D2813" s="85">
        <v>-114763.15240000001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6NGW/OPAL</v>
      </c>
    </row>
    <row r="2814" spans="1:8">
      <c r="A2814" s="80">
        <v>39479</v>
      </c>
      <c r="B2814" s="79" t="s">
        <v>86</v>
      </c>
      <c r="C2814" s="79" t="s">
        <v>88</v>
      </c>
      <c r="D2814" s="85">
        <v>-5403.732</v>
      </c>
      <c r="E2814" s="85">
        <v>-54.113925293405394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6IF-CIG/RKYMTN</v>
      </c>
    </row>
    <row r="2815" spans="1:8">
      <c r="A2815" s="80">
        <v>39479</v>
      </c>
      <c r="B2815" s="79" t="s">
        <v>86</v>
      </c>
      <c r="C2815" s="79" t="s">
        <v>89</v>
      </c>
      <c r="D2815" s="85">
        <v>93050.690100000007</v>
      </c>
      <c r="E2815" s="85">
        <v>-9305.0690099999993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6IF-ELPO/PERMIAN</v>
      </c>
    </row>
    <row r="2816" spans="1:8">
      <c r="A2816" s="80">
        <v>39479</v>
      </c>
      <c r="B2816" s="79" t="s">
        <v>86</v>
      </c>
      <c r="C2816" s="79" t="s">
        <v>67</v>
      </c>
      <c r="D2816" s="85">
        <v>106793.124</v>
      </c>
      <c r="E2816" s="85">
        <v>-10679.312400000001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39479</v>
      </c>
      <c r="B2817" s="79" t="s">
        <v>86</v>
      </c>
      <c r="C2817" s="79" t="s">
        <v>68</v>
      </c>
      <c r="D2817" s="85">
        <v>0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6NGI-MALIN</v>
      </c>
    </row>
    <row r="2818" spans="1:8">
      <c r="A2818" s="80">
        <v>39479</v>
      </c>
      <c r="B2818" s="79" t="s">
        <v>86</v>
      </c>
      <c r="C2818" s="79" t="s">
        <v>46</v>
      </c>
      <c r="D2818" s="85">
        <v>-73432.425099999993</v>
      </c>
      <c r="E2818" s="85">
        <v>7343.24251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6NGI-SOCAL</v>
      </c>
    </row>
    <row r="2819" spans="1:8">
      <c r="A2819" s="80">
        <v>39479</v>
      </c>
      <c r="B2819" s="79" t="s">
        <v>86</v>
      </c>
      <c r="C2819" s="79" t="s">
        <v>103</v>
      </c>
      <c r="D2819" s="85">
        <v>-106793.124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6NGW/OPAL</v>
      </c>
    </row>
    <row r="2820" spans="1:8">
      <c r="A2820" s="80">
        <v>39508</v>
      </c>
      <c r="B2820" s="79" t="s">
        <v>86</v>
      </c>
      <c r="C2820" s="79" t="s">
        <v>88</v>
      </c>
      <c r="D2820" s="85">
        <v>-5747.7488000000003</v>
      </c>
      <c r="E2820" s="85">
        <v>-97.573777179825797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6IF-CIG/RKYMTN</v>
      </c>
    </row>
    <row r="2821" spans="1:8">
      <c r="A2821" s="80">
        <v>39508</v>
      </c>
      <c r="B2821" s="79" t="s">
        <v>86</v>
      </c>
      <c r="C2821" s="79" t="s">
        <v>89</v>
      </c>
      <c r="D2821" s="85">
        <v>92589.100999999995</v>
      </c>
      <c r="E2821" s="85">
        <v>-9258.910100000001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6IF-ELPO/PERMIAN</v>
      </c>
    </row>
    <row r="2822" spans="1:8">
      <c r="A2822" s="80">
        <v>39508</v>
      </c>
      <c r="B2822" s="79" t="s">
        <v>86</v>
      </c>
      <c r="C2822" s="79" t="s">
        <v>67</v>
      </c>
      <c r="D2822" s="85">
        <v>113591.8717</v>
      </c>
      <c r="E2822" s="85">
        <v>-11359.187169999999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39508</v>
      </c>
      <c r="B2823" s="79" t="s">
        <v>86</v>
      </c>
      <c r="C2823" s="79" t="s">
        <v>68</v>
      </c>
      <c r="D2823" s="85">
        <v>0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6NGI-MALIN</v>
      </c>
    </row>
    <row r="2824" spans="1:8">
      <c r="A2824" s="80">
        <v>39508</v>
      </c>
      <c r="B2824" s="79" t="s">
        <v>86</v>
      </c>
      <c r="C2824" s="79" t="s">
        <v>46</v>
      </c>
      <c r="D2824" s="85">
        <v>-82280.089000000007</v>
      </c>
      <c r="E2824" s="85">
        <v>8228.0089000000007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6NGI-SOCAL</v>
      </c>
    </row>
    <row r="2825" spans="1:8">
      <c r="A2825" s="80">
        <v>39508</v>
      </c>
      <c r="B2825" s="79" t="s">
        <v>86</v>
      </c>
      <c r="C2825" s="79" t="s">
        <v>103</v>
      </c>
      <c r="D2825" s="85">
        <v>-113591.8716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6NGW/OPAL</v>
      </c>
    </row>
    <row r="2826" spans="1:8">
      <c r="A2826" s="80">
        <v>39539</v>
      </c>
      <c r="B2826" s="79" t="s">
        <v>86</v>
      </c>
      <c r="C2826" s="79" t="s">
        <v>88</v>
      </c>
      <c r="D2826" s="85">
        <v>-5532.6788000000006</v>
      </c>
      <c r="E2826" s="85">
        <v>-92.996745519008996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6IF-CIG/RKYMTN</v>
      </c>
    </row>
    <row r="2827" spans="1:8">
      <c r="A2827" s="80">
        <v>39539</v>
      </c>
      <c r="B2827" s="79" t="s">
        <v>86</v>
      </c>
      <c r="C2827" s="79" t="s">
        <v>89</v>
      </c>
      <c r="D2827" s="85">
        <v>89990.953099999999</v>
      </c>
      <c r="E2827" s="85">
        <v>-8999.0953100000006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6IF-ELPO/PERMIAN</v>
      </c>
    </row>
    <row r="2828" spans="1:8">
      <c r="A2828" s="80">
        <v>39539</v>
      </c>
      <c r="B2828" s="79" t="s">
        <v>86</v>
      </c>
      <c r="C2828" s="79" t="s">
        <v>67</v>
      </c>
      <c r="D2828" s="85">
        <v>109341.47900000001</v>
      </c>
      <c r="E2828" s="85">
        <v>-10934.1479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6IF-NWPL_ROCKY_M</v>
      </c>
    </row>
    <row r="2829" spans="1:8">
      <c r="A2829" s="80">
        <v>39539</v>
      </c>
      <c r="B2829" s="79" t="s">
        <v>86</v>
      </c>
      <c r="C2829" s="79" t="s">
        <v>68</v>
      </c>
      <c r="D2829" s="85">
        <v>0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6NGI-MALIN</v>
      </c>
    </row>
    <row r="2830" spans="1:8">
      <c r="A2830" s="80">
        <v>39539</v>
      </c>
      <c r="B2830" s="79" t="s">
        <v>86</v>
      </c>
      <c r="C2830" s="79" t="s">
        <v>46</v>
      </c>
      <c r="D2830" s="85">
        <v>-76836.444099999993</v>
      </c>
      <c r="E2830" s="85">
        <v>7683.6444099999999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6NGI-SOCAL</v>
      </c>
    </row>
    <row r="2831" spans="1:8">
      <c r="A2831" s="80">
        <v>39539</v>
      </c>
      <c r="B2831" s="79" t="s">
        <v>86</v>
      </c>
      <c r="C2831" s="79" t="s">
        <v>103</v>
      </c>
      <c r="D2831" s="85">
        <v>-109341.47900000001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6NGW/OPAL</v>
      </c>
    </row>
    <row r="2832" spans="1:8">
      <c r="A2832" s="80">
        <v>39569</v>
      </c>
      <c r="B2832" s="79" t="s">
        <v>86</v>
      </c>
      <c r="C2832" s="79" t="s">
        <v>88</v>
      </c>
      <c r="D2832" s="85">
        <v>-5687.4285</v>
      </c>
      <c r="E2832" s="85">
        <v>-92.782165449470796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6IF-CIG/RKYMTN</v>
      </c>
    </row>
    <row r="2833" spans="1:8">
      <c r="A2833" s="80">
        <v>39569</v>
      </c>
      <c r="B2833" s="79" t="s">
        <v>86</v>
      </c>
      <c r="C2833" s="79" t="s">
        <v>89</v>
      </c>
      <c r="D2833" s="85">
        <v>91617.416800000006</v>
      </c>
      <c r="E2833" s="85">
        <v>-9161.7416799999992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39569</v>
      </c>
      <c r="B2834" s="79" t="s">
        <v>86</v>
      </c>
      <c r="C2834" s="79" t="s">
        <v>67</v>
      </c>
      <c r="D2834" s="85">
        <v>112399.77220000001</v>
      </c>
      <c r="E2834" s="85">
        <v>-11239.977220000001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39569</v>
      </c>
      <c r="B2835" s="79" t="s">
        <v>86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39569</v>
      </c>
      <c r="B2836" s="79" t="s">
        <v>86</v>
      </c>
      <c r="C2836" s="79" t="s">
        <v>46</v>
      </c>
      <c r="D2836" s="85">
        <v>-79319.431500000006</v>
      </c>
      <c r="E2836" s="85">
        <v>7931.9431500000001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39569</v>
      </c>
      <c r="B2837" s="79" t="s">
        <v>86</v>
      </c>
      <c r="C2837" s="79" t="s">
        <v>103</v>
      </c>
      <c r="D2837" s="85">
        <v>-112399.77220000001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39600</v>
      </c>
      <c r="B2838" s="79" t="s">
        <v>86</v>
      </c>
      <c r="C2838" s="79" t="s">
        <v>88</v>
      </c>
      <c r="D2838" s="85">
        <v>-5474.2776000000003</v>
      </c>
      <c r="E2838" s="85">
        <v>-78.118309300094595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6IF-CIG/RKYMTN</v>
      </c>
    </row>
    <row r="2839" spans="1:8">
      <c r="A2839" s="80">
        <v>39600</v>
      </c>
      <c r="B2839" s="79" t="s">
        <v>86</v>
      </c>
      <c r="C2839" s="79" t="s">
        <v>89</v>
      </c>
      <c r="D2839" s="85">
        <v>90082.519100000005</v>
      </c>
      <c r="E2839" s="85">
        <v>-9008.2519100000009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6IF-ELPO/PERMIAN</v>
      </c>
    </row>
    <row r="2840" spans="1:8">
      <c r="A2840" s="80">
        <v>39600</v>
      </c>
      <c r="B2840" s="79" t="s">
        <v>86</v>
      </c>
      <c r="C2840" s="79" t="s">
        <v>67</v>
      </c>
      <c r="D2840" s="85">
        <v>108187.30379999999</v>
      </c>
      <c r="E2840" s="85">
        <v>-10818.730380000001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39600</v>
      </c>
      <c r="B2841" s="79" t="s">
        <v>86</v>
      </c>
      <c r="C2841" s="79" t="s">
        <v>68</v>
      </c>
      <c r="D2841" s="85">
        <v>0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6NGI-MALIN</v>
      </c>
    </row>
    <row r="2842" spans="1:8">
      <c r="A2842" s="80">
        <v>39600</v>
      </c>
      <c r="B2842" s="79" t="s">
        <v>86</v>
      </c>
      <c r="C2842" s="79" t="s">
        <v>46</v>
      </c>
      <c r="D2842" s="85">
        <v>-75665.479000000007</v>
      </c>
      <c r="E2842" s="85">
        <v>7566.5479000000005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6NGI-SOCAL</v>
      </c>
    </row>
    <row r="2843" spans="1:8">
      <c r="A2843" s="80">
        <v>39600</v>
      </c>
      <c r="B2843" s="79" t="s">
        <v>86</v>
      </c>
      <c r="C2843" s="79" t="s">
        <v>103</v>
      </c>
      <c r="D2843" s="85">
        <v>-108187.30379999999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6NGW/OPAL</v>
      </c>
    </row>
    <row r="2844" spans="1:8">
      <c r="A2844" s="80">
        <v>39630</v>
      </c>
      <c r="B2844" s="79" t="s">
        <v>86</v>
      </c>
      <c r="C2844" s="79" t="s">
        <v>88</v>
      </c>
      <c r="D2844" s="85">
        <v>-5627.0574000000006</v>
      </c>
      <c r="E2844" s="85">
        <v>-67.056273573213488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6IF-CIG/RKYMTN</v>
      </c>
    </row>
    <row r="2845" spans="1:8">
      <c r="A2845" s="80">
        <v>39630</v>
      </c>
      <c r="B2845" s="79" t="s">
        <v>86</v>
      </c>
      <c r="C2845" s="79" t="s">
        <v>89</v>
      </c>
      <c r="D2845" s="85">
        <v>90644.914300000004</v>
      </c>
      <c r="E2845" s="85">
        <v>-9064.49143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39630</v>
      </c>
      <c r="B2846" s="79" t="s">
        <v>86</v>
      </c>
      <c r="C2846" s="79" t="s">
        <v>67</v>
      </c>
      <c r="D2846" s="85">
        <v>111206.66869999999</v>
      </c>
      <c r="E2846" s="85">
        <v>-11120.666869999999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39630</v>
      </c>
      <c r="B2847" s="79" t="s">
        <v>86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39630</v>
      </c>
      <c r="B2848" s="79" t="s">
        <v>86</v>
      </c>
      <c r="C2848" s="79" t="s">
        <v>46</v>
      </c>
      <c r="D2848" s="85">
        <v>-77679.651700000002</v>
      </c>
      <c r="E2848" s="85">
        <v>7767.9651700000004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39630</v>
      </c>
      <c r="B2849" s="79" t="s">
        <v>86</v>
      </c>
      <c r="C2849" s="79" t="s">
        <v>103</v>
      </c>
      <c r="D2849" s="85">
        <v>-111206.6686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39661</v>
      </c>
      <c r="B2850" s="79" t="s">
        <v>86</v>
      </c>
      <c r="C2850" s="79" t="s">
        <v>88</v>
      </c>
      <c r="D2850" s="85">
        <v>-5596.3625000000002</v>
      </c>
      <c r="E2850" s="85">
        <v>-68.340990319701405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6IF-CIG/RKYMTN</v>
      </c>
    </row>
    <row r="2851" spans="1:8">
      <c r="A2851" s="80">
        <v>39661</v>
      </c>
      <c r="B2851" s="79" t="s">
        <v>86</v>
      </c>
      <c r="C2851" s="79" t="s">
        <v>89</v>
      </c>
      <c r="D2851" s="85">
        <v>89120.806500000006</v>
      </c>
      <c r="E2851" s="85">
        <v>-8912.0806499999999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6IF-ELPO/PERMIAN</v>
      </c>
    </row>
    <row r="2852" spans="1:8">
      <c r="A2852" s="80">
        <v>39661</v>
      </c>
      <c r="B2852" s="79" t="s">
        <v>86</v>
      </c>
      <c r="C2852" s="79" t="s">
        <v>67</v>
      </c>
      <c r="D2852" s="85">
        <v>110600.0497</v>
      </c>
      <c r="E2852" s="85">
        <v>-11060.00497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39661</v>
      </c>
      <c r="B2853" s="79" t="s">
        <v>86</v>
      </c>
      <c r="C2853" s="79" t="s">
        <v>68</v>
      </c>
      <c r="D2853" s="85">
        <v>0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6NGI-MALIN</v>
      </c>
    </row>
    <row r="2854" spans="1:8">
      <c r="A2854" s="80">
        <v>39661</v>
      </c>
      <c r="B2854" s="79" t="s">
        <v>86</v>
      </c>
      <c r="C2854" s="79" t="s">
        <v>46</v>
      </c>
      <c r="D2854" s="85">
        <v>-81328.141099999993</v>
      </c>
      <c r="E2854" s="85">
        <v>8132.8141100000003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6NGI-SOCAL</v>
      </c>
    </row>
    <row r="2855" spans="1:8">
      <c r="A2855" s="80">
        <v>39661</v>
      </c>
      <c r="B2855" s="79" t="s">
        <v>86</v>
      </c>
      <c r="C2855" s="79" t="s">
        <v>103</v>
      </c>
      <c r="D2855" s="85">
        <v>-110600.0496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6NGW/OPAL</v>
      </c>
    </row>
    <row r="2856" spans="1:8">
      <c r="A2856" s="80">
        <v>39692</v>
      </c>
      <c r="B2856" s="79" t="s">
        <v>86</v>
      </c>
      <c r="C2856" s="79" t="s">
        <v>88</v>
      </c>
      <c r="D2856" s="85">
        <v>-5386.1230000000005</v>
      </c>
      <c r="E2856" s="85">
        <v>-61.1082892728068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6IF-CIG/RKYMTN</v>
      </c>
    </row>
    <row r="2857" spans="1:8">
      <c r="A2857" s="80">
        <v>39692</v>
      </c>
      <c r="B2857" s="79" t="s">
        <v>86</v>
      </c>
      <c r="C2857" s="79" t="s">
        <v>89</v>
      </c>
      <c r="D2857" s="85">
        <v>89655.884699999995</v>
      </c>
      <c r="E2857" s="85">
        <v>-8965.5884700000006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6IF-ELPO/PERMIAN</v>
      </c>
    </row>
    <row r="2858" spans="1:8">
      <c r="A2858" s="80">
        <v>39692</v>
      </c>
      <c r="B2858" s="79" t="s">
        <v>86</v>
      </c>
      <c r="C2858" s="79" t="s">
        <v>67</v>
      </c>
      <c r="D2858" s="85">
        <v>106445.1185</v>
      </c>
      <c r="E2858" s="85">
        <v>-10644.511850000001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39692</v>
      </c>
      <c r="B2859" s="79" t="s">
        <v>86</v>
      </c>
      <c r="C2859" s="79" t="s">
        <v>68</v>
      </c>
      <c r="D2859" s="85">
        <v>0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6NGI-MALIN</v>
      </c>
    </row>
    <row r="2860" spans="1:8">
      <c r="A2860" s="80">
        <v>39692</v>
      </c>
      <c r="B2860" s="79" t="s">
        <v>86</v>
      </c>
      <c r="C2860" s="79" t="s">
        <v>46</v>
      </c>
      <c r="D2860" s="85">
        <v>-75350.3704</v>
      </c>
      <c r="E2860" s="85">
        <v>7535.0370400000002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6NGI-SOCAL</v>
      </c>
    </row>
    <row r="2861" spans="1:8">
      <c r="A2861" s="80">
        <v>39692</v>
      </c>
      <c r="B2861" s="79" t="s">
        <v>86</v>
      </c>
      <c r="C2861" s="79" t="s">
        <v>103</v>
      </c>
      <c r="D2861" s="85">
        <v>-106445.11840000001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6NGW/OPAL</v>
      </c>
    </row>
    <row r="2862" spans="1:8">
      <c r="A2862" s="80">
        <v>39722</v>
      </c>
      <c r="B2862" s="79" t="s">
        <v>86</v>
      </c>
      <c r="C2862" s="79" t="s">
        <v>88</v>
      </c>
      <c r="D2862" s="85">
        <v>-5535.9438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6IF-CIG/RKYMTN</v>
      </c>
    </row>
    <row r="2863" spans="1:8">
      <c r="A2863" s="80">
        <v>39722</v>
      </c>
      <c r="B2863" s="79" t="s">
        <v>86</v>
      </c>
      <c r="C2863" s="79" t="s">
        <v>89</v>
      </c>
      <c r="D2863" s="85">
        <v>89177.186300000001</v>
      </c>
      <c r="E2863" s="85">
        <v>-8917.7186299999994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39722</v>
      </c>
      <c r="B2864" s="79" t="s">
        <v>86</v>
      </c>
      <c r="C2864" s="79" t="s">
        <v>67</v>
      </c>
      <c r="D2864" s="85">
        <v>109406.00350000001</v>
      </c>
      <c r="E2864" s="85">
        <v>-10940.600350000001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39722</v>
      </c>
      <c r="B2865" s="79" t="s">
        <v>86</v>
      </c>
      <c r="C2865" s="79" t="s">
        <v>68</v>
      </c>
      <c r="D2865" s="85">
        <v>0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6NGI-MALIN</v>
      </c>
    </row>
    <row r="2866" spans="1:8">
      <c r="A2866" s="80">
        <v>39722</v>
      </c>
      <c r="B2866" s="79" t="s">
        <v>86</v>
      </c>
      <c r="C2866" s="79" t="s">
        <v>46</v>
      </c>
      <c r="D2866" s="85">
        <v>-76925.125599999999</v>
      </c>
      <c r="E2866" s="85">
        <v>7692.5125600000001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6NGI-SOCAL</v>
      </c>
    </row>
    <row r="2867" spans="1:8">
      <c r="A2867" s="80">
        <v>39722</v>
      </c>
      <c r="B2867" s="79" t="s">
        <v>86</v>
      </c>
      <c r="C2867" s="79" t="s">
        <v>103</v>
      </c>
      <c r="D2867" s="85">
        <v>-109406.0036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6NGW/OPAL</v>
      </c>
    </row>
    <row r="2868" spans="1:8">
      <c r="A2868" s="80">
        <v>39753</v>
      </c>
      <c r="B2868" s="79" t="s">
        <v>86</v>
      </c>
      <c r="C2868" s="79" t="s">
        <v>88</v>
      </c>
      <c r="D2868" s="85">
        <v>-5328.1142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6IF-CIG/RKYMTN</v>
      </c>
    </row>
    <row r="2869" spans="1:8">
      <c r="A2869" s="80">
        <v>39753</v>
      </c>
      <c r="B2869" s="79" t="s">
        <v>86</v>
      </c>
      <c r="C2869" s="79" t="s">
        <v>89</v>
      </c>
      <c r="D2869" s="85">
        <v>87677.313599999994</v>
      </c>
      <c r="E2869" s="85">
        <v>-8767.7313599999998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6IF-ELPO/PERMIAN</v>
      </c>
    </row>
    <row r="2870" spans="1:8">
      <c r="A2870" s="80">
        <v>39753</v>
      </c>
      <c r="B2870" s="79" t="s">
        <v>86</v>
      </c>
      <c r="C2870" s="79" t="s">
        <v>67</v>
      </c>
      <c r="D2870" s="85">
        <v>105298.7</v>
      </c>
      <c r="E2870" s="85">
        <v>-10529.87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39753</v>
      </c>
      <c r="B2871" s="79" t="s">
        <v>86</v>
      </c>
      <c r="C2871" s="79" t="s">
        <v>68</v>
      </c>
      <c r="D2871" s="85">
        <v>0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6NGI-MALIN</v>
      </c>
    </row>
    <row r="2872" spans="1:8">
      <c r="A2872" s="80">
        <v>39753</v>
      </c>
      <c r="B2872" s="79" t="s">
        <v>86</v>
      </c>
      <c r="C2872" s="79" t="s">
        <v>46</v>
      </c>
      <c r="D2872" s="85">
        <v>-10682.2021</v>
      </c>
      <c r="E2872" s="85">
        <v>1068.22021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6NGI-SOCAL</v>
      </c>
    </row>
    <row r="2873" spans="1:8">
      <c r="A2873" s="80">
        <v>39753</v>
      </c>
      <c r="B2873" s="79" t="s">
        <v>86</v>
      </c>
      <c r="C2873" s="79" t="s">
        <v>103</v>
      </c>
      <c r="D2873" s="85">
        <v>-105298.7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6NGW/OPAL</v>
      </c>
    </row>
    <row r="2874" spans="1:8">
      <c r="A2874" s="80">
        <v>39783</v>
      </c>
      <c r="B2874" s="79" t="s">
        <v>86</v>
      </c>
      <c r="C2874" s="79" t="s">
        <v>88</v>
      </c>
      <c r="D2874" s="85">
        <v>-57669.493999999999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6IF-CIG/RKYMTN</v>
      </c>
    </row>
    <row r="2875" spans="1:8">
      <c r="A2875" s="80">
        <v>39783</v>
      </c>
      <c r="B2875" s="79" t="s">
        <v>86</v>
      </c>
      <c r="C2875" s="79" t="s">
        <v>89</v>
      </c>
      <c r="D2875" s="85">
        <v>88258.713000000003</v>
      </c>
      <c r="E2875" s="85">
        <v>-8825.8713000000007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39783</v>
      </c>
      <c r="B2876" s="79" t="s">
        <v>86</v>
      </c>
      <c r="C2876" s="79" t="s">
        <v>67</v>
      </c>
      <c r="D2876" s="85">
        <v>108279.1851</v>
      </c>
      <c r="E2876" s="85">
        <v>-10827.91851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39783</v>
      </c>
      <c r="B2877" s="79" t="s">
        <v>86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39783</v>
      </c>
      <c r="B2878" s="79" t="s">
        <v>86</v>
      </c>
      <c r="C2878" s="79" t="s">
        <v>46</v>
      </c>
      <c r="D2878" s="85">
        <v>-9410.5091000000011</v>
      </c>
      <c r="E2878" s="85">
        <v>941.05091000000004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39783</v>
      </c>
      <c r="B2879" s="79" t="s">
        <v>86</v>
      </c>
      <c r="C2879" s="79" t="s">
        <v>103</v>
      </c>
      <c r="D2879" s="85">
        <v>-108279.185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39814</v>
      </c>
      <c r="B2880" s="79" t="s">
        <v>86</v>
      </c>
      <c r="C2880" s="79" t="s">
        <v>89</v>
      </c>
      <c r="D2880" s="85">
        <v>86810.424700000003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39814</v>
      </c>
      <c r="B2881" s="79" t="s">
        <v>86</v>
      </c>
      <c r="C2881" s="79" t="s">
        <v>67</v>
      </c>
      <c r="D2881" s="85">
        <v>107732.8366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39814</v>
      </c>
      <c r="B2882" s="79" t="s">
        <v>86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39814</v>
      </c>
      <c r="B2883" s="79" t="s">
        <v>86</v>
      </c>
      <c r="C2883" s="79" t="s">
        <v>46</v>
      </c>
      <c r="D2883" s="85">
        <v>-10106.7302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39814</v>
      </c>
      <c r="B2884" s="79" t="s">
        <v>86</v>
      </c>
      <c r="C2884" s="79" t="s">
        <v>103</v>
      </c>
      <c r="D2884" s="85">
        <v>-107732.8366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39845</v>
      </c>
      <c r="B2885" s="79" t="s">
        <v>86</v>
      </c>
      <c r="C2885" s="79" t="s">
        <v>89</v>
      </c>
      <c r="D2885" s="85">
        <v>87368.705000000002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39845</v>
      </c>
      <c r="B2886" s="79" t="s">
        <v>86</v>
      </c>
      <c r="C2886" s="79" t="s">
        <v>67</v>
      </c>
      <c r="D2886" s="85">
        <v>96814.325500000006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39845</v>
      </c>
      <c r="B2887" s="79" t="s">
        <v>86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39845</v>
      </c>
      <c r="B2888" s="79" t="s">
        <v>86</v>
      </c>
      <c r="C2888" s="79" t="s">
        <v>46</v>
      </c>
      <c r="D2888" s="85">
        <v>-8784.5171000000009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39845</v>
      </c>
      <c r="B2889" s="79" t="s">
        <v>86</v>
      </c>
      <c r="C2889" s="79" t="s">
        <v>103</v>
      </c>
      <c r="D2889" s="85">
        <v>-96814.325400000002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39873</v>
      </c>
      <c r="B2890" s="79" t="s">
        <v>86</v>
      </c>
      <c r="C2890" s="79" t="s">
        <v>89</v>
      </c>
      <c r="D2890" s="85">
        <v>86967.632400000002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39873</v>
      </c>
      <c r="B2891" s="79" t="s">
        <v>86</v>
      </c>
      <c r="C2891" s="79" t="s">
        <v>67</v>
      </c>
      <c r="D2891" s="85">
        <v>106695.2377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39873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39873</v>
      </c>
      <c r="B2893" s="79" t="s">
        <v>86</v>
      </c>
      <c r="C2893" s="79" t="s">
        <v>46</v>
      </c>
      <c r="D2893" s="85">
        <v>-13264.627200000001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39873</v>
      </c>
      <c r="B2894" s="79" t="s">
        <v>86</v>
      </c>
      <c r="C2894" s="79" t="s">
        <v>103</v>
      </c>
      <c r="D2894" s="85">
        <v>-106695.2378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39904</v>
      </c>
      <c r="B2895" s="79" t="s">
        <v>86</v>
      </c>
      <c r="C2895" s="79" t="s">
        <v>89</v>
      </c>
      <c r="D2895" s="85">
        <v>83558.846099999995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39904</v>
      </c>
      <c r="B2896" s="79" t="s">
        <v>86</v>
      </c>
      <c r="C2896" s="79" t="s">
        <v>67</v>
      </c>
      <c r="D2896" s="85">
        <v>102727.0239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39904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39904</v>
      </c>
      <c r="B2898" s="79" t="s">
        <v>86</v>
      </c>
      <c r="C2898" s="79" t="s">
        <v>46</v>
      </c>
      <c r="D2898" s="85">
        <v>-10550.7502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39904</v>
      </c>
      <c r="B2899" s="79" t="s">
        <v>86</v>
      </c>
      <c r="C2899" s="79" t="s">
        <v>103</v>
      </c>
      <c r="D2899" s="85">
        <v>-102727.024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39934</v>
      </c>
      <c r="B2900" s="79" t="s">
        <v>86</v>
      </c>
      <c r="C2900" s="79" t="s">
        <v>89</v>
      </c>
      <c r="D2900" s="85">
        <v>86095.793600000005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39934</v>
      </c>
      <c r="B2901" s="79" t="s">
        <v>86</v>
      </c>
      <c r="C2901" s="79" t="s">
        <v>67</v>
      </c>
      <c r="D2901" s="85">
        <v>105625.63219999999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39934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39934</v>
      </c>
      <c r="B2903" s="79" t="s">
        <v>86</v>
      </c>
      <c r="C2903" s="79" t="s">
        <v>46</v>
      </c>
      <c r="D2903" s="85">
        <v>-11162.2443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39934</v>
      </c>
      <c r="B2904" s="79" t="s">
        <v>86</v>
      </c>
      <c r="C2904" s="79" t="s">
        <v>103</v>
      </c>
      <c r="D2904" s="85">
        <v>-105625.63219999999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39965</v>
      </c>
      <c r="B2905" s="79" t="s">
        <v>86</v>
      </c>
      <c r="C2905" s="79" t="s">
        <v>89</v>
      </c>
      <c r="D2905" s="85">
        <v>84675.472200000004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39965</v>
      </c>
      <c r="B2906" s="79" t="s">
        <v>86</v>
      </c>
      <c r="C2906" s="79" t="s">
        <v>67</v>
      </c>
      <c r="D2906" s="85">
        <v>101693.54859999999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39965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39965</v>
      </c>
      <c r="B2908" s="79" t="s">
        <v>86</v>
      </c>
      <c r="C2908" s="79" t="s">
        <v>46</v>
      </c>
      <c r="D2908" s="85">
        <v>-10106.304899999999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39965</v>
      </c>
      <c r="B2909" s="79" t="s">
        <v>86</v>
      </c>
      <c r="C2909" s="79" t="s">
        <v>103</v>
      </c>
      <c r="D2909" s="85">
        <v>-101693.54859999999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39995</v>
      </c>
      <c r="B2910" s="79" t="s">
        <v>86</v>
      </c>
      <c r="C2910" s="79" t="s">
        <v>89</v>
      </c>
      <c r="D2910" s="85">
        <v>85226.674700000003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39995</v>
      </c>
      <c r="B2911" s="79" t="s">
        <v>86</v>
      </c>
      <c r="C2911" s="79" t="s">
        <v>67</v>
      </c>
      <c r="D2911" s="85">
        <v>104559.3637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39995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39995</v>
      </c>
      <c r="B2913" s="79" t="s">
        <v>86</v>
      </c>
      <c r="C2913" s="79" t="s">
        <v>46</v>
      </c>
      <c r="D2913" s="85">
        <v>-10299.434600000001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39995</v>
      </c>
      <c r="B2914" s="79" t="s">
        <v>86</v>
      </c>
      <c r="C2914" s="79" t="s">
        <v>103</v>
      </c>
      <c r="D2914" s="85">
        <v>-104559.3636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40026</v>
      </c>
      <c r="B2915" s="79" t="s">
        <v>86</v>
      </c>
      <c r="C2915" s="79" t="s">
        <v>89</v>
      </c>
      <c r="D2915" s="85">
        <v>83817.682700000005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40026</v>
      </c>
      <c r="B2916" s="79" t="s">
        <v>86</v>
      </c>
      <c r="C2916" s="79" t="s">
        <v>67</v>
      </c>
      <c r="D2916" s="85">
        <v>104018.806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40026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40026</v>
      </c>
      <c r="B2918" s="79" t="s">
        <v>86</v>
      </c>
      <c r="C2918" s="79" t="s">
        <v>46</v>
      </c>
      <c r="D2918" s="85">
        <v>-14076.764300000001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40026</v>
      </c>
      <c r="B2919" s="79" t="s">
        <v>86</v>
      </c>
      <c r="C2919" s="79" t="s">
        <v>103</v>
      </c>
      <c r="D2919" s="85">
        <v>-104018.806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40057</v>
      </c>
      <c r="B2920" s="79" t="s">
        <v>86</v>
      </c>
      <c r="C2920" s="79" t="s">
        <v>89</v>
      </c>
      <c r="D2920" s="85">
        <v>84346.193599999999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40057</v>
      </c>
      <c r="B2921" s="79" t="s">
        <v>86</v>
      </c>
      <c r="C2921" s="79" t="s">
        <v>67</v>
      </c>
      <c r="D2921" s="85">
        <v>100141.11840000001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40057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40057</v>
      </c>
      <c r="B2923" s="79" t="s">
        <v>86</v>
      </c>
      <c r="C2923" s="79" t="s">
        <v>46</v>
      </c>
      <c r="D2923" s="85">
        <v>-10801.8887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40057</v>
      </c>
      <c r="B2924" s="79" t="s">
        <v>86</v>
      </c>
      <c r="C2924" s="79" t="s">
        <v>103</v>
      </c>
      <c r="D2924" s="85">
        <v>-100141.11840000001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40087</v>
      </c>
      <c r="B2925" s="79" t="s">
        <v>86</v>
      </c>
      <c r="C2925" s="79" t="s">
        <v>89</v>
      </c>
      <c r="D2925" s="85">
        <v>83921.228100000008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40087</v>
      </c>
      <c r="B2926" s="79" t="s">
        <v>86</v>
      </c>
      <c r="C2926" s="79" t="s">
        <v>67</v>
      </c>
      <c r="D2926" s="85">
        <v>102957.79150000001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40087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40087</v>
      </c>
      <c r="B2928" s="79" t="s">
        <v>86</v>
      </c>
      <c r="C2928" s="79" t="s">
        <v>46</v>
      </c>
      <c r="D2928" s="85">
        <v>-10615.9447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40087</v>
      </c>
      <c r="B2929" s="79" t="s">
        <v>86</v>
      </c>
      <c r="C2929" s="79" t="s">
        <v>103</v>
      </c>
      <c r="D2929" s="85">
        <v>-102957.7916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40118</v>
      </c>
      <c r="B2930" s="79" t="s">
        <v>86</v>
      </c>
      <c r="C2930" s="79" t="s">
        <v>89</v>
      </c>
      <c r="D2930" s="85">
        <v>82529.351500000004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40118</v>
      </c>
      <c r="B2931" s="79" t="s">
        <v>86</v>
      </c>
      <c r="C2931" s="79" t="s">
        <v>67</v>
      </c>
      <c r="D2931" s="85">
        <v>99116.1005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40118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40118</v>
      </c>
      <c r="B2933" s="79" t="s">
        <v>86</v>
      </c>
      <c r="C2933" s="79" t="s">
        <v>46</v>
      </c>
      <c r="D2933" s="85">
        <v>-10053.6764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40118</v>
      </c>
      <c r="B2934" s="79" t="s">
        <v>86</v>
      </c>
      <c r="C2934" s="79" t="s">
        <v>103</v>
      </c>
      <c r="D2934" s="85">
        <v>-99116.100600000005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40148</v>
      </c>
      <c r="B2935" s="79" t="s">
        <v>86</v>
      </c>
      <c r="C2935" s="79" t="s">
        <v>89</v>
      </c>
      <c r="D2935" s="85">
        <v>83059.348599999998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40148</v>
      </c>
      <c r="B2936" s="79" t="s">
        <v>86</v>
      </c>
      <c r="C2936" s="79" t="s">
        <v>67</v>
      </c>
      <c r="D2936" s="85">
        <v>101900.4047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40148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40148</v>
      </c>
      <c r="B2938" s="79" t="s">
        <v>86</v>
      </c>
      <c r="C2938" s="79" t="s">
        <v>46</v>
      </c>
      <c r="D2938" s="85">
        <v>-9642.4080000000013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40148</v>
      </c>
      <c r="B2939" s="79" t="s">
        <v>86</v>
      </c>
      <c r="C2939" s="79" t="s">
        <v>103</v>
      </c>
      <c r="D2939" s="85">
        <v>-101900.40459999999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40179</v>
      </c>
      <c r="B2940" s="79" t="s">
        <v>86</v>
      </c>
      <c r="C2940" s="79" t="s">
        <v>89</v>
      </c>
      <c r="D2940" s="85">
        <v>81678.836299999995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40179</v>
      </c>
      <c r="B2941" s="79" t="s">
        <v>86</v>
      </c>
      <c r="C2941" s="79" t="s">
        <v>68</v>
      </c>
      <c r="D2941" s="85">
        <v>0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6NGI-MALIN</v>
      </c>
    </row>
    <row r="2942" spans="1:8">
      <c r="A2942" s="80">
        <v>40179</v>
      </c>
      <c r="B2942" s="79" t="s">
        <v>86</v>
      </c>
      <c r="C2942" s="79" t="s">
        <v>46</v>
      </c>
      <c r="D2942" s="85">
        <v>-9421.6641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6NGI-SOCAL</v>
      </c>
    </row>
    <row r="2943" spans="1:8">
      <c r="A2943" s="80">
        <v>40179</v>
      </c>
      <c r="B2943" s="79" t="s">
        <v>86</v>
      </c>
      <c r="C2943" s="79" t="s">
        <v>103</v>
      </c>
      <c r="D2943" s="85">
        <v>-101364.47040000001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6NGW/OPAL</v>
      </c>
    </row>
    <row r="2944" spans="1:8">
      <c r="A2944" s="80">
        <v>40210</v>
      </c>
      <c r="B2944" s="79" t="s">
        <v>86</v>
      </c>
      <c r="C2944" s="79" t="s">
        <v>89</v>
      </c>
      <c r="D2944" s="85">
        <v>82186.464300000007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6IF-ELPO/PERMIAN</v>
      </c>
    </row>
    <row r="2945" spans="1:8">
      <c r="A2945" s="80">
        <v>40210</v>
      </c>
      <c r="B2945" s="79" t="s">
        <v>86</v>
      </c>
      <c r="C2945" s="79" t="s">
        <v>68</v>
      </c>
      <c r="D2945" s="85">
        <v>0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6NGI-MALIN</v>
      </c>
    </row>
    <row r="2946" spans="1:8">
      <c r="A2946" s="80">
        <v>40210</v>
      </c>
      <c r="B2946" s="79" t="s">
        <v>86</v>
      </c>
      <c r="C2946" s="79" t="s">
        <v>46</v>
      </c>
      <c r="D2946" s="85">
        <v>-9346.5709000000006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6NGI-SOCAL</v>
      </c>
    </row>
    <row r="2947" spans="1:8">
      <c r="A2947" s="80">
        <v>40210</v>
      </c>
      <c r="B2947" s="79" t="s">
        <v>86</v>
      </c>
      <c r="C2947" s="79" t="s">
        <v>103</v>
      </c>
      <c r="D2947" s="85">
        <v>-91071.821599999996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6NGW/OPAL</v>
      </c>
    </row>
    <row r="2948" spans="1:8">
      <c r="A2948" s="80">
        <v>40238</v>
      </c>
      <c r="B2948" s="79" t="s">
        <v>86</v>
      </c>
      <c r="C2948" s="79" t="s">
        <v>89</v>
      </c>
      <c r="D2948" s="85">
        <v>81793.316099999996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6IF-ELPO/PERMIAN</v>
      </c>
    </row>
    <row r="2949" spans="1:8">
      <c r="A2949" s="80">
        <v>40238</v>
      </c>
      <c r="B2949" s="79" t="s">
        <v>86</v>
      </c>
      <c r="C2949" s="79" t="s">
        <v>68</v>
      </c>
      <c r="D2949" s="85">
        <v>0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6NGI-MALIN</v>
      </c>
    </row>
    <row r="2950" spans="1:8">
      <c r="A2950" s="80">
        <v>40238</v>
      </c>
      <c r="B2950" s="79" t="s">
        <v>86</v>
      </c>
      <c r="C2950" s="79" t="s">
        <v>46</v>
      </c>
      <c r="D2950" s="85">
        <v>-11521.799300000001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6NGI-SOCAL</v>
      </c>
    </row>
    <row r="2951" spans="1:8">
      <c r="A2951" s="80">
        <v>40238</v>
      </c>
      <c r="B2951" s="79" t="s">
        <v>86</v>
      </c>
      <c r="C2951" s="79" t="s">
        <v>103</v>
      </c>
      <c r="D2951" s="85">
        <v>-100347.1874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6NGW/OPAL</v>
      </c>
    </row>
    <row r="2952" spans="1:8">
      <c r="A2952" s="80">
        <v>40269</v>
      </c>
      <c r="B2952" s="79" t="s">
        <v>86</v>
      </c>
      <c r="C2952" s="79" t="s">
        <v>89</v>
      </c>
      <c r="D2952" s="85">
        <v>78570.4709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6IF-ELPO/PERMIAN</v>
      </c>
    </row>
    <row r="2953" spans="1:8">
      <c r="A2953" s="80">
        <v>40269</v>
      </c>
      <c r="B2953" s="79" t="s">
        <v>86</v>
      </c>
      <c r="C2953" s="79" t="s">
        <v>68</v>
      </c>
      <c r="D2953" s="85">
        <v>0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6NGI-MALIN</v>
      </c>
    </row>
    <row r="2954" spans="1:8">
      <c r="A2954" s="80">
        <v>40269</v>
      </c>
      <c r="B2954" s="79" t="s">
        <v>86</v>
      </c>
      <c r="C2954" s="79" t="s">
        <v>46</v>
      </c>
      <c r="D2954" s="85">
        <v>-7931.6823000000004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6NGI-SOCAL</v>
      </c>
    </row>
    <row r="2955" spans="1:8">
      <c r="A2955" s="80">
        <v>40269</v>
      </c>
      <c r="B2955" s="79" t="s">
        <v>86</v>
      </c>
      <c r="C2955" s="79" t="s">
        <v>103</v>
      </c>
      <c r="D2955" s="85">
        <v>-96594.328600000008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6NGW/OPAL</v>
      </c>
    </row>
    <row r="2956" spans="1:8">
      <c r="A2956" s="80">
        <v>40299</v>
      </c>
      <c r="B2956" s="79" t="s">
        <v>86</v>
      </c>
      <c r="C2956" s="79" t="s">
        <v>89</v>
      </c>
      <c r="D2956" s="85">
        <v>80939.146900000007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6IF-ELPO/PERMIAN</v>
      </c>
    </row>
    <row r="2957" spans="1:8">
      <c r="A2957" s="80">
        <v>40299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40299</v>
      </c>
      <c r="B2958" s="79" t="s">
        <v>86</v>
      </c>
      <c r="C2958" s="79" t="s">
        <v>46</v>
      </c>
      <c r="D2958" s="85">
        <v>-8371.8886000000002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40330</v>
      </c>
      <c r="B2959" s="79" t="s">
        <v>86</v>
      </c>
      <c r="C2959" s="79" t="s">
        <v>89</v>
      </c>
      <c r="D2959" s="85">
        <v>79586.807499999995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6IF-ELPO/PERMIAN</v>
      </c>
    </row>
    <row r="2960" spans="1:8">
      <c r="A2960" s="80">
        <v>40330</v>
      </c>
      <c r="B2960" s="79" t="s">
        <v>86</v>
      </c>
      <c r="C2960" s="79" t="s">
        <v>68</v>
      </c>
      <c r="D2960" s="85">
        <v>0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6NGI-MALIN</v>
      </c>
    </row>
    <row r="2961" spans="1:8">
      <c r="A2961" s="80">
        <v>40330</v>
      </c>
      <c r="B2961" s="79" t="s">
        <v>86</v>
      </c>
      <c r="C2961" s="79" t="s">
        <v>46</v>
      </c>
      <c r="D2961" s="85">
        <v>-7853.6678000000002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6NGI-SOCAL</v>
      </c>
    </row>
    <row r="2962" spans="1:8">
      <c r="A2962" s="80">
        <v>40360</v>
      </c>
      <c r="B2962" s="79" t="s">
        <v>86</v>
      </c>
      <c r="C2962" s="79" t="s">
        <v>89</v>
      </c>
      <c r="D2962" s="85">
        <v>80088.245800000004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6IF-ELPO/PERMIAN</v>
      </c>
    </row>
    <row r="2963" spans="1:8">
      <c r="A2963" s="80">
        <v>40360</v>
      </c>
      <c r="B2963" s="79" t="s">
        <v>86</v>
      </c>
      <c r="C2963" s="79" t="s">
        <v>68</v>
      </c>
      <c r="D2963" s="85">
        <v>0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6NGI-MALIN</v>
      </c>
    </row>
    <row r="2964" spans="1:8">
      <c r="A2964" s="80">
        <v>40360</v>
      </c>
      <c r="B2964" s="79" t="s">
        <v>86</v>
      </c>
      <c r="C2964" s="79" t="s">
        <v>46</v>
      </c>
      <c r="D2964" s="85">
        <v>-7757.1008000000002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6NGI-SOCAL</v>
      </c>
    </row>
    <row r="2965" spans="1:8">
      <c r="A2965" s="80">
        <v>40391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40391</v>
      </c>
      <c r="B2966" s="79" t="s">
        <v>86</v>
      </c>
      <c r="C2966" s="79" t="s">
        <v>46</v>
      </c>
      <c r="D2966" s="85">
        <v>-7726.6902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40422</v>
      </c>
      <c r="B2967" s="79" t="s">
        <v>86</v>
      </c>
      <c r="C2967" s="79" t="s">
        <v>68</v>
      </c>
      <c r="D2967" s="85">
        <v>0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6NGI-MALIN</v>
      </c>
    </row>
    <row r="2968" spans="1:8">
      <c r="A2968" s="80">
        <v>40422</v>
      </c>
      <c r="B2968" s="79" t="s">
        <v>86</v>
      </c>
      <c r="C2968" s="79" t="s">
        <v>46</v>
      </c>
      <c r="D2968" s="85">
        <v>-545.56600000000003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6NGI-SOCAL</v>
      </c>
    </row>
    <row r="2969" spans="1:8">
      <c r="A2969" s="80">
        <v>40452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40452</v>
      </c>
      <c r="B2970" s="79" t="s">
        <v>86</v>
      </c>
      <c r="C2970" s="79" t="s">
        <v>46</v>
      </c>
      <c r="D2970" s="85">
        <v>-532.72370000000001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40483</v>
      </c>
      <c r="B2971" s="79" t="s">
        <v>86</v>
      </c>
      <c r="C2971" s="79" t="s">
        <v>68</v>
      </c>
      <c r="D2971" s="85">
        <v>0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6NGI-MALIN</v>
      </c>
    </row>
    <row r="2972" spans="1:8">
      <c r="A2972" s="80">
        <v>40483</v>
      </c>
      <c r="B2972" s="79" t="s">
        <v>86</v>
      </c>
      <c r="C2972" s="79" t="s">
        <v>46</v>
      </c>
      <c r="D2972" s="85">
        <v>-576.35770000000002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6NGI-SOCAL</v>
      </c>
    </row>
    <row r="2973" spans="1:8">
      <c r="A2973" s="80">
        <v>40513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40513</v>
      </c>
      <c r="B2974" s="79" t="s">
        <v>86</v>
      </c>
      <c r="C2974" s="79" t="s">
        <v>46</v>
      </c>
      <c r="D2974" s="85">
        <v>-552.94950000000006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40544</v>
      </c>
      <c r="B2975" s="79" t="s">
        <v>86</v>
      </c>
      <c r="C2975" s="79" t="s">
        <v>68</v>
      </c>
      <c r="D2975" s="85">
        <v>0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6NGI-MALIN</v>
      </c>
    </row>
    <row r="2976" spans="1:8">
      <c r="A2976" s="80">
        <v>40544</v>
      </c>
      <c r="B2976" s="79" t="s">
        <v>86</v>
      </c>
      <c r="C2976" s="79" t="s">
        <v>46</v>
      </c>
      <c r="D2976" s="85">
        <v>-257.7765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6NGI-SOCAL</v>
      </c>
    </row>
    <row r="2977" spans="1:8">
      <c r="A2977" s="80">
        <v>40575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40575</v>
      </c>
      <c r="B2978" s="79" t="s">
        <v>86</v>
      </c>
      <c r="C2978" s="79" t="s">
        <v>46</v>
      </c>
      <c r="D2978" s="85">
        <v>-250.86770000000001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40603</v>
      </c>
      <c r="B2979" s="79" t="s">
        <v>86</v>
      </c>
      <c r="C2979" s="79" t="s">
        <v>68</v>
      </c>
      <c r="D2979" s="85">
        <v>0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6NGI-MALIN</v>
      </c>
    </row>
    <row r="2980" spans="1:8">
      <c r="A2980" s="80">
        <v>40603</v>
      </c>
      <c r="B2980" s="79" t="s">
        <v>86</v>
      </c>
      <c r="C2980" s="79" t="s">
        <v>46</v>
      </c>
      <c r="D2980" s="85">
        <v>-264.19550000000004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6NGI-SOCAL</v>
      </c>
    </row>
    <row r="2981" spans="1:8">
      <c r="A2981" s="80">
        <v>40634</v>
      </c>
      <c r="B2981" s="79" t="s">
        <v>86</v>
      </c>
      <c r="C2981" s="79" t="s">
        <v>68</v>
      </c>
      <c r="D2981" s="85">
        <v>0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6NGI-MALIN</v>
      </c>
    </row>
    <row r="2982" spans="1:8">
      <c r="A2982" s="80">
        <v>40634</v>
      </c>
      <c r="B2982" s="79" t="s">
        <v>86</v>
      </c>
      <c r="C2982" s="79" t="s">
        <v>46</v>
      </c>
      <c r="D2982" s="85">
        <v>-241.59610000000001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6NGI-SOCAL</v>
      </c>
    </row>
    <row r="2983" spans="1:8">
      <c r="A2983" s="80">
        <v>40664</v>
      </c>
      <c r="B2983" s="79" t="s">
        <v>86</v>
      </c>
      <c r="C2983" s="79" t="s">
        <v>46</v>
      </c>
      <c r="D2983" s="85">
        <v>-270.93819999999999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6NGI-SOCAL</v>
      </c>
    </row>
    <row r="2984" spans="1:8">
      <c r="A2984" s="80">
        <v>37188</v>
      </c>
      <c r="B2984" s="79" t="s">
        <v>165</v>
      </c>
      <c r="C2984" s="79" t="s">
        <v>121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M</v>
      </c>
      <c r="H2984" s="79" t="str">
        <f t="shared" si="140"/>
        <v>1GDP-CAL BORDER</v>
      </c>
    </row>
    <row r="2985" spans="1:8">
      <c r="A2985" s="80">
        <v>37188</v>
      </c>
      <c r="B2985" s="79" t="s">
        <v>165</v>
      </c>
      <c r="C2985" s="79" t="s">
        <v>131</v>
      </c>
      <c r="D2985" s="85">
        <v>0</v>
      </c>
      <c r="E2985" s="85">
        <v>0</v>
      </c>
      <c r="F2985" s="210">
        <f t="shared" si="138"/>
        <v>1</v>
      </c>
      <c r="G2985" s="79" t="str">
        <f t="shared" si="139"/>
        <v>M</v>
      </c>
      <c r="H2985" s="79" t="str">
        <f t="shared" si="140"/>
        <v>1GDP-ELPO/PERM2</v>
      </c>
    </row>
    <row r="2986" spans="1:8">
      <c r="A2986" s="80">
        <v>37188</v>
      </c>
      <c r="B2986" s="79" t="s">
        <v>165</v>
      </c>
      <c r="C2986" s="79" t="s">
        <v>135</v>
      </c>
      <c r="D2986" s="85">
        <v>0</v>
      </c>
      <c r="E2986" s="85">
        <v>0</v>
      </c>
      <c r="F2986" s="210">
        <f t="shared" si="138"/>
        <v>1</v>
      </c>
      <c r="G2986" s="79" t="str">
        <f t="shared" si="139"/>
        <v>M</v>
      </c>
      <c r="H2986" s="79" t="str">
        <f t="shared" si="140"/>
        <v>1GDP-ELPO/SANJUA</v>
      </c>
    </row>
    <row r="2987" spans="1:8">
      <c r="A2987" s="80">
        <v>37188</v>
      </c>
      <c r="B2987" s="79" t="s">
        <v>165</v>
      </c>
      <c r="C2987" s="79" t="s">
        <v>171</v>
      </c>
      <c r="D2987" s="85">
        <v>0</v>
      </c>
      <c r="E2987" s="85">
        <v>0</v>
      </c>
      <c r="F2987" s="210">
        <f t="shared" si="138"/>
        <v>1</v>
      </c>
      <c r="G2987" s="79" t="str">
        <f t="shared" si="139"/>
        <v>M</v>
      </c>
      <c r="H2987" s="79" t="str">
        <f t="shared" si="140"/>
        <v>1GDP-HEHUB</v>
      </c>
    </row>
    <row r="2988" spans="1:8">
      <c r="A2988" s="80">
        <v>37189</v>
      </c>
      <c r="B2988" s="79" t="s">
        <v>165</v>
      </c>
      <c r="C2988" s="79" t="s">
        <v>121</v>
      </c>
      <c r="D2988" s="85">
        <v>-10000</v>
      </c>
      <c r="E2988" s="85">
        <v>-10000</v>
      </c>
      <c r="F2988" s="210">
        <f t="shared" si="138"/>
        <v>1</v>
      </c>
      <c r="G2988" s="79" t="str">
        <f t="shared" si="139"/>
        <v>M</v>
      </c>
      <c r="H2988" s="79" t="str">
        <f t="shared" si="140"/>
        <v>1GDP-CAL BORDER</v>
      </c>
    </row>
    <row r="2989" spans="1:8">
      <c r="A2989" s="80">
        <v>37189</v>
      </c>
      <c r="B2989" s="79" t="s">
        <v>165</v>
      </c>
      <c r="C2989" s="79" t="s">
        <v>131</v>
      </c>
      <c r="D2989" s="85">
        <v>5000</v>
      </c>
      <c r="E2989" s="85">
        <v>5000</v>
      </c>
      <c r="F2989" s="210">
        <f t="shared" si="138"/>
        <v>1</v>
      </c>
      <c r="G2989" s="79" t="str">
        <f t="shared" si="139"/>
        <v>M</v>
      </c>
      <c r="H2989" s="79" t="str">
        <f t="shared" si="140"/>
        <v>1GDP-ELPO/PERM2</v>
      </c>
    </row>
    <row r="2990" spans="1:8">
      <c r="A2990" s="80">
        <v>37189</v>
      </c>
      <c r="B2990" s="79" t="s">
        <v>165</v>
      </c>
      <c r="C2990" s="79" t="s">
        <v>135</v>
      </c>
      <c r="D2990" s="85">
        <v>0</v>
      </c>
      <c r="E2990" s="85">
        <v>0</v>
      </c>
      <c r="F2990" s="210">
        <f t="shared" si="138"/>
        <v>1</v>
      </c>
      <c r="G2990" s="79" t="str">
        <f t="shared" si="139"/>
        <v>M</v>
      </c>
      <c r="H2990" s="79" t="str">
        <f t="shared" si="140"/>
        <v>1GDP-ELPO/SANJUA</v>
      </c>
    </row>
    <row r="2991" spans="1:8">
      <c r="A2991" s="80">
        <v>37189</v>
      </c>
      <c r="B2991" s="79" t="s">
        <v>165</v>
      </c>
      <c r="C2991" s="79" t="s">
        <v>171</v>
      </c>
      <c r="D2991" s="85">
        <v>-35000</v>
      </c>
      <c r="E2991" s="85">
        <v>-35000</v>
      </c>
      <c r="F2991" s="210">
        <f t="shared" si="138"/>
        <v>1</v>
      </c>
      <c r="G2991" s="79" t="str">
        <f t="shared" si="139"/>
        <v>M</v>
      </c>
      <c r="H2991" s="79" t="str">
        <f t="shared" si="140"/>
        <v>1GDP-HEHUB</v>
      </c>
    </row>
    <row r="2992" spans="1:8">
      <c r="A2992" s="80">
        <v>37190</v>
      </c>
      <c r="B2992" s="79" t="s">
        <v>165</v>
      </c>
      <c r="C2992" s="79" t="s">
        <v>121</v>
      </c>
      <c r="D2992" s="85">
        <v>-10000</v>
      </c>
      <c r="E2992" s="85">
        <v>-10000</v>
      </c>
      <c r="F2992" s="210">
        <f t="shared" si="138"/>
        <v>1</v>
      </c>
      <c r="G2992" s="79" t="str">
        <f t="shared" si="139"/>
        <v>M</v>
      </c>
      <c r="H2992" s="79" t="str">
        <f t="shared" si="140"/>
        <v>1GDP-CAL BORDER</v>
      </c>
    </row>
    <row r="2993" spans="1:8">
      <c r="A2993" s="80">
        <v>37190</v>
      </c>
      <c r="B2993" s="79" t="s">
        <v>165</v>
      </c>
      <c r="C2993" s="79" t="s">
        <v>131</v>
      </c>
      <c r="D2993" s="85">
        <v>5000</v>
      </c>
      <c r="E2993" s="85">
        <v>5000</v>
      </c>
      <c r="F2993" s="210">
        <f t="shared" si="138"/>
        <v>1</v>
      </c>
      <c r="G2993" s="79" t="str">
        <f t="shared" si="139"/>
        <v>M</v>
      </c>
      <c r="H2993" s="79" t="str">
        <f t="shared" si="140"/>
        <v>1GDP-ELPO/PERM2</v>
      </c>
    </row>
    <row r="2994" spans="1:8">
      <c r="A2994" s="80">
        <v>37190</v>
      </c>
      <c r="B2994" s="79" t="s">
        <v>165</v>
      </c>
      <c r="C2994" s="79" t="s">
        <v>135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M</v>
      </c>
      <c r="H2994" s="79" t="str">
        <f t="shared" si="140"/>
        <v>1GDP-ELPO/SANJUA</v>
      </c>
    </row>
    <row r="2995" spans="1:8">
      <c r="A2995" s="80">
        <v>37190</v>
      </c>
      <c r="B2995" s="79" t="s">
        <v>165</v>
      </c>
      <c r="C2995" s="79" t="s">
        <v>171</v>
      </c>
      <c r="D2995" s="85">
        <v>-35000</v>
      </c>
      <c r="E2995" s="85">
        <v>-35000</v>
      </c>
      <c r="F2995" s="210">
        <f t="shared" si="138"/>
        <v>1</v>
      </c>
      <c r="G2995" s="79" t="str">
        <f t="shared" si="139"/>
        <v>M</v>
      </c>
      <c r="H2995" s="79" t="str">
        <f t="shared" si="140"/>
        <v>1GDP-HEHUB</v>
      </c>
    </row>
    <row r="2996" spans="1:8">
      <c r="A2996" s="80">
        <v>37191</v>
      </c>
      <c r="B2996" s="79" t="s">
        <v>165</v>
      </c>
      <c r="C2996" s="79" t="s">
        <v>121</v>
      </c>
      <c r="D2996" s="85">
        <v>-10000</v>
      </c>
      <c r="E2996" s="85">
        <v>-10000</v>
      </c>
      <c r="F2996" s="210">
        <f t="shared" si="138"/>
        <v>1</v>
      </c>
      <c r="G2996" s="79" t="str">
        <f t="shared" si="139"/>
        <v>M</v>
      </c>
      <c r="H2996" s="79" t="str">
        <f t="shared" si="140"/>
        <v>1GDP-CAL BORDER</v>
      </c>
    </row>
    <row r="2997" spans="1:8">
      <c r="A2997" s="80">
        <v>37191</v>
      </c>
      <c r="B2997" s="79" t="s">
        <v>165</v>
      </c>
      <c r="C2997" s="79" t="s">
        <v>131</v>
      </c>
      <c r="D2997" s="85">
        <v>5000</v>
      </c>
      <c r="E2997" s="85">
        <v>5000</v>
      </c>
      <c r="F2997" s="210">
        <f t="shared" si="138"/>
        <v>1</v>
      </c>
      <c r="G2997" s="79" t="str">
        <f t="shared" si="139"/>
        <v>M</v>
      </c>
      <c r="H2997" s="79" t="str">
        <f t="shared" si="140"/>
        <v>1GDP-ELPO/PERM2</v>
      </c>
    </row>
    <row r="2998" spans="1:8">
      <c r="A2998" s="80">
        <v>37191</v>
      </c>
      <c r="B2998" s="79" t="s">
        <v>165</v>
      </c>
      <c r="C2998" s="79" t="s">
        <v>135</v>
      </c>
      <c r="D2998" s="85">
        <v>0</v>
      </c>
      <c r="E2998" s="85">
        <v>0</v>
      </c>
      <c r="F2998" s="210">
        <f t="shared" si="138"/>
        <v>1</v>
      </c>
      <c r="G2998" s="79" t="str">
        <f t="shared" si="139"/>
        <v>M</v>
      </c>
      <c r="H2998" s="79" t="str">
        <f t="shared" si="140"/>
        <v>1GDP-ELPO/SANJUA</v>
      </c>
    </row>
    <row r="2999" spans="1:8">
      <c r="A2999" s="80">
        <v>37191</v>
      </c>
      <c r="B2999" s="79" t="s">
        <v>165</v>
      </c>
      <c r="C2999" s="79" t="s">
        <v>171</v>
      </c>
      <c r="D2999" s="85">
        <v>-35000</v>
      </c>
      <c r="E2999" s="85">
        <v>-35000</v>
      </c>
      <c r="F2999" s="210">
        <f t="shared" si="138"/>
        <v>1</v>
      </c>
      <c r="G2999" s="79" t="str">
        <f t="shared" si="139"/>
        <v>M</v>
      </c>
      <c r="H2999" s="79" t="str">
        <f t="shared" si="140"/>
        <v>1GDP-HEHUB</v>
      </c>
    </row>
    <row r="3000" spans="1:8">
      <c r="A3000" s="80">
        <v>37192</v>
      </c>
      <c r="B3000" s="79" t="s">
        <v>165</v>
      </c>
      <c r="C3000" s="79" t="s">
        <v>121</v>
      </c>
      <c r="D3000" s="85">
        <v>-10000</v>
      </c>
      <c r="E3000" s="85">
        <v>-10000</v>
      </c>
      <c r="F3000" s="210">
        <f t="shared" si="138"/>
        <v>1</v>
      </c>
      <c r="G3000" s="79" t="str">
        <f t="shared" si="139"/>
        <v>M</v>
      </c>
      <c r="H3000" s="79" t="str">
        <f t="shared" si="140"/>
        <v>1GDP-CAL BORDER</v>
      </c>
    </row>
    <row r="3001" spans="1:8">
      <c r="A3001" s="80">
        <v>37192</v>
      </c>
      <c r="B3001" s="79" t="s">
        <v>165</v>
      </c>
      <c r="C3001" s="79" t="s">
        <v>131</v>
      </c>
      <c r="D3001" s="85">
        <v>5000</v>
      </c>
      <c r="E3001" s="85">
        <v>5000</v>
      </c>
      <c r="F3001" s="210">
        <f t="shared" si="138"/>
        <v>1</v>
      </c>
      <c r="G3001" s="79" t="str">
        <f t="shared" si="139"/>
        <v>M</v>
      </c>
      <c r="H3001" s="79" t="str">
        <f t="shared" si="140"/>
        <v>1GDP-ELPO/PERM2</v>
      </c>
    </row>
    <row r="3002" spans="1:8">
      <c r="A3002" s="80">
        <v>37192</v>
      </c>
      <c r="B3002" s="79" t="s">
        <v>165</v>
      </c>
      <c r="C3002" s="79" t="s">
        <v>135</v>
      </c>
      <c r="D3002" s="85">
        <v>0</v>
      </c>
      <c r="E3002" s="85">
        <v>0</v>
      </c>
      <c r="F3002" s="210">
        <f t="shared" si="138"/>
        <v>1</v>
      </c>
      <c r="G3002" s="79" t="str">
        <f t="shared" si="139"/>
        <v>M</v>
      </c>
      <c r="H3002" s="79" t="str">
        <f t="shared" si="140"/>
        <v>1GDP-ELPO/SANJUA</v>
      </c>
    </row>
    <row r="3003" spans="1:8">
      <c r="A3003" s="80">
        <v>37192</v>
      </c>
      <c r="B3003" s="79" t="s">
        <v>165</v>
      </c>
      <c r="C3003" s="79" t="s">
        <v>171</v>
      </c>
      <c r="D3003" s="85">
        <v>-35000</v>
      </c>
      <c r="E3003" s="85">
        <v>-35000</v>
      </c>
      <c r="F3003" s="210">
        <f t="shared" si="138"/>
        <v>1</v>
      </c>
      <c r="G3003" s="79" t="str">
        <f t="shared" si="139"/>
        <v>M</v>
      </c>
      <c r="H3003" s="79" t="str">
        <f t="shared" si="140"/>
        <v>1GDP-HEHUB</v>
      </c>
    </row>
    <row r="3004" spans="1:8">
      <c r="A3004" s="80">
        <v>37193</v>
      </c>
      <c r="B3004" s="79" t="s">
        <v>165</v>
      </c>
      <c r="C3004" s="79" t="s">
        <v>121</v>
      </c>
      <c r="D3004" s="85">
        <v>-10000</v>
      </c>
      <c r="E3004" s="85">
        <v>-10000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37193</v>
      </c>
      <c r="B3005" s="79" t="s">
        <v>165</v>
      </c>
      <c r="C3005" s="79" t="s">
        <v>131</v>
      </c>
      <c r="D3005" s="85">
        <v>5000</v>
      </c>
      <c r="E3005" s="85">
        <v>5000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37193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37193</v>
      </c>
      <c r="B3007" s="79" t="s">
        <v>165</v>
      </c>
      <c r="C3007" s="79" t="s">
        <v>171</v>
      </c>
      <c r="D3007" s="85">
        <v>-35000</v>
      </c>
      <c r="E3007" s="85">
        <v>-35000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37194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37194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37194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37194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37195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37195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37195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37195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37189</v>
      </c>
      <c r="B3016" s="79" t="s">
        <v>178</v>
      </c>
      <c r="C3016" s="79" t="s">
        <v>89</v>
      </c>
      <c r="D3016" s="85">
        <v>-31698.629000000001</v>
      </c>
      <c r="E3016" s="85">
        <v>-31698.629000000001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1IF-ELPO/PERMIAN</v>
      </c>
    </row>
    <row r="3017" spans="1:8">
      <c r="A3017" s="80">
        <v>37189</v>
      </c>
      <c r="B3017" s="79" t="s">
        <v>178</v>
      </c>
      <c r="C3017" s="79" t="s">
        <v>72</v>
      </c>
      <c r="D3017" s="85">
        <v>339192.1764</v>
      </c>
      <c r="E3017" s="85">
        <v>339192.1764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1IF-ELPO/SJ</v>
      </c>
    </row>
    <row r="3018" spans="1:8">
      <c r="A3018" s="80">
        <v>37189</v>
      </c>
      <c r="B3018" s="79" t="s">
        <v>178</v>
      </c>
      <c r="C3018" s="79" t="s">
        <v>134</v>
      </c>
      <c r="D3018" s="85">
        <v>17230.573100000001</v>
      </c>
      <c r="E3018" s="85">
        <v>17230.573100000001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1IF-EPSJ(BONDAD)</v>
      </c>
    </row>
    <row r="3019" spans="1:8">
      <c r="A3019" s="80">
        <v>37189</v>
      </c>
      <c r="B3019" s="79" t="s">
        <v>178</v>
      </c>
      <c r="C3019" s="79" t="s">
        <v>102</v>
      </c>
      <c r="D3019" s="85">
        <v>9976.5925999999999</v>
      </c>
      <c r="E3019" s="85">
        <v>9976.5925999999999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37189</v>
      </c>
      <c r="B3020" s="79" t="s">
        <v>178</v>
      </c>
      <c r="C3020" s="79" t="s">
        <v>67</v>
      </c>
      <c r="D3020" s="85">
        <v>34918.074099999998</v>
      </c>
      <c r="E3020" s="85">
        <v>34918.074099999998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37189</v>
      </c>
      <c r="B3021" s="79" t="s">
        <v>178</v>
      </c>
      <c r="C3021" s="79" t="s">
        <v>93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1IF-TW/PERMIAN</v>
      </c>
    </row>
    <row r="3022" spans="1:8">
      <c r="A3022" s="80">
        <v>37189</v>
      </c>
      <c r="B3022" s="79" t="s">
        <v>178</v>
      </c>
      <c r="C3022" s="79" t="s">
        <v>68</v>
      </c>
      <c r="D3022" s="85">
        <v>-102958.43520000001</v>
      </c>
      <c r="E3022" s="85">
        <v>-102958.43520000001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37189</v>
      </c>
      <c r="B3023" s="79" t="s">
        <v>178</v>
      </c>
      <c r="C3023" s="79" t="s">
        <v>74</v>
      </c>
      <c r="D3023" s="85">
        <v>-47624.262300000002</v>
      </c>
      <c r="E3023" s="85">
        <v>-47624.262300000002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37189</v>
      </c>
      <c r="B3024" s="79" t="s">
        <v>178</v>
      </c>
      <c r="C3024" s="79" t="s">
        <v>75</v>
      </c>
      <c r="D3024" s="85">
        <v>-21377.842499999999</v>
      </c>
      <c r="E3024" s="85">
        <v>-21377.842499999999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1NGI-SOBDR-PG&amp;E</v>
      </c>
    </row>
    <row r="3025" spans="1:8">
      <c r="A3025" s="80">
        <v>37189</v>
      </c>
      <c r="B3025" s="79" t="s">
        <v>178</v>
      </c>
      <c r="C3025" s="79" t="s">
        <v>94</v>
      </c>
      <c r="D3025" s="85">
        <v>-27128.350399999999</v>
      </c>
      <c r="E3025" s="85">
        <v>-27128.350399999999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1NGI-SOBDR-SOCAL</v>
      </c>
    </row>
    <row r="3026" spans="1:8">
      <c r="A3026" s="80">
        <v>37189</v>
      </c>
      <c r="B3026" s="79" t="s">
        <v>178</v>
      </c>
      <c r="C3026" s="79" t="s">
        <v>46</v>
      </c>
      <c r="D3026" s="85">
        <v>-43941.9015</v>
      </c>
      <c r="E3026" s="85">
        <v>-43941.9015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1NGI-SOCAL</v>
      </c>
    </row>
    <row r="3027" spans="1:8">
      <c r="A3027" s="80">
        <v>37189</v>
      </c>
      <c r="B3027" s="79" t="s">
        <v>178</v>
      </c>
      <c r="C3027" s="79" t="s">
        <v>185</v>
      </c>
      <c r="D3027" s="85">
        <v>4988.2963</v>
      </c>
      <c r="E3027" s="85">
        <v>4988.2963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1NW-STANFIELD</v>
      </c>
    </row>
    <row r="3028" spans="1:8">
      <c r="A3028" s="80">
        <v>37190</v>
      </c>
      <c r="B3028" s="79" t="s">
        <v>178</v>
      </c>
      <c r="C3028" s="79" t="s">
        <v>89</v>
      </c>
      <c r="D3028" s="85">
        <v>-31698.629000000001</v>
      </c>
      <c r="E3028" s="85">
        <v>-31698.629000000001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1IF-ELPO/PERMIAN</v>
      </c>
    </row>
    <row r="3029" spans="1:8">
      <c r="A3029" s="80">
        <v>37190</v>
      </c>
      <c r="B3029" s="79" t="s">
        <v>178</v>
      </c>
      <c r="C3029" s="79" t="s">
        <v>72</v>
      </c>
      <c r="D3029" s="85">
        <v>339192.1764</v>
      </c>
      <c r="E3029" s="85">
        <v>339192.1764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1IF-ELPO/SJ</v>
      </c>
    </row>
    <row r="3030" spans="1:8">
      <c r="A3030" s="80">
        <v>37190</v>
      </c>
      <c r="B3030" s="79" t="s">
        <v>178</v>
      </c>
      <c r="C3030" s="79" t="s">
        <v>134</v>
      </c>
      <c r="D3030" s="85">
        <v>17230.573100000001</v>
      </c>
      <c r="E3030" s="85">
        <v>17230.573100000001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1IF-EPSJ(BONDAD)</v>
      </c>
    </row>
    <row r="3031" spans="1:8">
      <c r="A3031" s="80">
        <v>37190</v>
      </c>
      <c r="B3031" s="79" t="s">
        <v>178</v>
      </c>
      <c r="C3031" s="79" t="s">
        <v>102</v>
      </c>
      <c r="D3031" s="85">
        <v>9976.5925999999999</v>
      </c>
      <c r="E3031" s="85">
        <v>9976.5925999999999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37190</v>
      </c>
      <c r="B3032" s="79" t="s">
        <v>178</v>
      </c>
      <c r="C3032" s="79" t="s">
        <v>67</v>
      </c>
      <c r="D3032" s="85">
        <v>34918.074099999998</v>
      </c>
      <c r="E3032" s="85">
        <v>34918.074099999998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37190</v>
      </c>
      <c r="B3033" s="79" t="s">
        <v>178</v>
      </c>
      <c r="C3033" s="79" t="s">
        <v>93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1IF-TW/PERMIAN</v>
      </c>
    </row>
    <row r="3034" spans="1:8">
      <c r="A3034" s="80">
        <v>37190</v>
      </c>
      <c r="B3034" s="79" t="s">
        <v>178</v>
      </c>
      <c r="C3034" s="79" t="s">
        <v>68</v>
      </c>
      <c r="D3034" s="85">
        <v>-102958.43520000001</v>
      </c>
      <c r="E3034" s="85">
        <v>-102958.43520000001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37190</v>
      </c>
      <c r="B3035" s="79" t="s">
        <v>178</v>
      </c>
      <c r="C3035" s="79" t="s">
        <v>74</v>
      </c>
      <c r="D3035" s="85">
        <v>-47624.262300000002</v>
      </c>
      <c r="E3035" s="85">
        <v>-47624.262300000002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37190</v>
      </c>
      <c r="B3036" s="79" t="s">
        <v>178</v>
      </c>
      <c r="C3036" s="79" t="s">
        <v>75</v>
      </c>
      <c r="D3036" s="85">
        <v>-21377.842499999999</v>
      </c>
      <c r="E3036" s="85">
        <v>-21377.842499999999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1NGI-SOBDR-PG&amp;E</v>
      </c>
    </row>
    <row r="3037" spans="1:8">
      <c r="A3037" s="80">
        <v>37190</v>
      </c>
      <c r="B3037" s="79" t="s">
        <v>178</v>
      </c>
      <c r="C3037" s="79" t="s">
        <v>94</v>
      </c>
      <c r="D3037" s="85">
        <v>-27128.350399999999</v>
      </c>
      <c r="E3037" s="85">
        <v>-27128.350399999999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1NGI-SOBDR-SOCAL</v>
      </c>
    </row>
    <row r="3038" spans="1:8">
      <c r="A3038" s="80">
        <v>37190</v>
      </c>
      <c r="B3038" s="79" t="s">
        <v>178</v>
      </c>
      <c r="C3038" s="79" t="s">
        <v>46</v>
      </c>
      <c r="D3038" s="85">
        <v>-43941.9015</v>
      </c>
      <c r="E3038" s="85">
        <v>-43941.9015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1NGI-SOCAL</v>
      </c>
    </row>
    <row r="3039" spans="1:8">
      <c r="A3039" s="80">
        <v>37190</v>
      </c>
      <c r="B3039" s="79" t="s">
        <v>178</v>
      </c>
      <c r="C3039" s="79" t="s">
        <v>185</v>
      </c>
      <c r="D3039" s="85">
        <v>4988.2963</v>
      </c>
      <c r="E3039" s="85">
        <v>4988.2963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1NW-STANFIELD</v>
      </c>
    </row>
    <row r="3040" spans="1:8">
      <c r="A3040" s="80">
        <v>37191</v>
      </c>
      <c r="B3040" s="79" t="s">
        <v>178</v>
      </c>
      <c r="C3040" s="79" t="s">
        <v>89</v>
      </c>
      <c r="D3040" s="85">
        <v>-31698.629000000001</v>
      </c>
      <c r="E3040" s="85">
        <v>-31698.629000000001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1IF-ELPO/PERMIAN</v>
      </c>
    </row>
    <row r="3041" spans="1:8">
      <c r="A3041" s="80">
        <v>37191</v>
      </c>
      <c r="B3041" s="79" t="s">
        <v>178</v>
      </c>
      <c r="C3041" s="79" t="s">
        <v>72</v>
      </c>
      <c r="D3041" s="85">
        <v>339192.1764</v>
      </c>
      <c r="E3041" s="85">
        <v>339192.1764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1IF-ELPO/SJ</v>
      </c>
    </row>
    <row r="3042" spans="1:8">
      <c r="A3042" s="80">
        <v>37191</v>
      </c>
      <c r="B3042" s="79" t="s">
        <v>178</v>
      </c>
      <c r="C3042" s="79" t="s">
        <v>134</v>
      </c>
      <c r="D3042" s="85">
        <v>17230.573100000001</v>
      </c>
      <c r="E3042" s="85">
        <v>17230.573100000001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1IF-EPSJ(BONDAD)</v>
      </c>
    </row>
    <row r="3043" spans="1:8">
      <c r="A3043" s="80">
        <v>37191</v>
      </c>
      <c r="B3043" s="79" t="s">
        <v>178</v>
      </c>
      <c r="C3043" s="79" t="s">
        <v>102</v>
      </c>
      <c r="D3043" s="85">
        <v>9976.5925999999999</v>
      </c>
      <c r="E3043" s="85">
        <v>9976.5925999999999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37191</v>
      </c>
      <c r="B3044" s="79" t="s">
        <v>178</v>
      </c>
      <c r="C3044" s="79" t="s">
        <v>67</v>
      </c>
      <c r="D3044" s="85">
        <v>34918.074099999998</v>
      </c>
      <c r="E3044" s="85">
        <v>34918.074099999998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37191</v>
      </c>
      <c r="B3045" s="79" t="s">
        <v>178</v>
      </c>
      <c r="C3045" s="79" t="s">
        <v>93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1IF-TW/PERMIAN</v>
      </c>
    </row>
    <row r="3046" spans="1:8">
      <c r="A3046" s="80">
        <v>37191</v>
      </c>
      <c r="B3046" s="79" t="s">
        <v>178</v>
      </c>
      <c r="C3046" s="79" t="s">
        <v>68</v>
      </c>
      <c r="D3046" s="85">
        <v>-102958.43520000001</v>
      </c>
      <c r="E3046" s="85">
        <v>-102958.43520000001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37191</v>
      </c>
      <c r="B3047" s="79" t="s">
        <v>178</v>
      </c>
      <c r="C3047" s="79" t="s">
        <v>74</v>
      </c>
      <c r="D3047" s="85">
        <v>-47624.262300000002</v>
      </c>
      <c r="E3047" s="85">
        <v>-47624.262300000002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37191</v>
      </c>
      <c r="B3048" s="79" t="s">
        <v>178</v>
      </c>
      <c r="C3048" s="79" t="s">
        <v>75</v>
      </c>
      <c r="D3048" s="85">
        <v>-21377.842499999999</v>
      </c>
      <c r="E3048" s="85">
        <v>-21377.842499999999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1NGI-SOBDR-PG&amp;E</v>
      </c>
    </row>
    <row r="3049" spans="1:8">
      <c r="A3049" s="80">
        <v>37191</v>
      </c>
      <c r="B3049" s="79" t="s">
        <v>178</v>
      </c>
      <c r="C3049" s="79" t="s">
        <v>94</v>
      </c>
      <c r="D3049" s="85">
        <v>-27128.350399999999</v>
      </c>
      <c r="E3049" s="85">
        <v>-27128.350399999999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1NGI-SOBDR-SOCAL</v>
      </c>
    </row>
    <row r="3050" spans="1:8">
      <c r="A3050" s="80">
        <v>37191</v>
      </c>
      <c r="B3050" s="79" t="s">
        <v>178</v>
      </c>
      <c r="C3050" s="79" t="s">
        <v>46</v>
      </c>
      <c r="D3050" s="85">
        <v>-43941.9015</v>
      </c>
      <c r="E3050" s="85">
        <v>-43941.9015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1NGI-SOCAL</v>
      </c>
    </row>
    <row r="3051" spans="1:8">
      <c r="A3051" s="80">
        <v>37191</v>
      </c>
      <c r="B3051" s="79" t="s">
        <v>178</v>
      </c>
      <c r="C3051" s="79" t="s">
        <v>185</v>
      </c>
      <c r="D3051" s="85">
        <v>4988.2963</v>
      </c>
      <c r="E3051" s="85">
        <v>4988.2963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1NW-STANFIELD</v>
      </c>
    </row>
    <row r="3052" spans="1:8">
      <c r="A3052" s="80">
        <v>37192</v>
      </c>
      <c r="B3052" s="79" t="s">
        <v>178</v>
      </c>
      <c r="C3052" s="79" t="s">
        <v>89</v>
      </c>
      <c r="D3052" s="85">
        <v>-31698.629000000001</v>
      </c>
      <c r="E3052" s="85">
        <v>-31698.629000000001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1IF-ELPO/PERMIAN</v>
      </c>
    </row>
    <row r="3053" spans="1:8">
      <c r="A3053" s="80">
        <v>37192</v>
      </c>
      <c r="B3053" s="79" t="s">
        <v>178</v>
      </c>
      <c r="C3053" s="79" t="s">
        <v>72</v>
      </c>
      <c r="D3053" s="85">
        <v>339192.1764</v>
      </c>
      <c r="E3053" s="85">
        <v>339192.1764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1IF-ELPO/SJ</v>
      </c>
    </row>
    <row r="3054" spans="1:8">
      <c r="A3054" s="80">
        <v>37192</v>
      </c>
      <c r="B3054" s="79" t="s">
        <v>178</v>
      </c>
      <c r="C3054" s="79" t="s">
        <v>134</v>
      </c>
      <c r="D3054" s="85">
        <v>17230.573100000001</v>
      </c>
      <c r="E3054" s="85">
        <v>17230.573100000001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1IF-EPSJ(BONDAD)</v>
      </c>
    </row>
    <row r="3055" spans="1:8">
      <c r="A3055" s="80">
        <v>37192</v>
      </c>
      <c r="B3055" s="79" t="s">
        <v>178</v>
      </c>
      <c r="C3055" s="79" t="s">
        <v>102</v>
      </c>
      <c r="D3055" s="85">
        <v>9976.5925999999999</v>
      </c>
      <c r="E3055" s="85">
        <v>9976.5925999999999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37192</v>
      </c>
      <c r="B3056" s="79" t="s">
        <v>178</v>
      </c>
      <c r="C3056" s="79" t="s">
        <v>67</v>
      </c>
      <c r="D3056" s="85">
        <v>34918.074099999998</v>
      </c>
      <c r="E3056" s="85">
        <v>34918.074099999998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37192</v>
      </c>
      <c r="B3057" s="79" t="s">
        <v>178</v>
      </c>
      <c r="C3057" s="79" t="s">
        <v>93</v>
      </c>
      <c r="D3057" s="85">
        <v>0</v>
      </c>
      <c r="E3057" s="85">
        <v>0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1IF-TW/PERMIAN</v>
      </c>
    </row>
    <row r="3058" spans="1:8">
      <c r="A3058" s="80">
        <v>37192</v>
      </c>
      <c r="B3058" s="79" t="s">
        <v>178</v>
      </c>
      <c r="C3058" s="79" t="s">
        <v>68</v>
      </c>
      <c r="D3058" s="85">
        <v>-102958.43520000001</v>
      </c>
      <c r="E3058" s="85">
        <v>-102958.43520000001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37192</v>
      </c>
      <c r="B3059" s="79" t="s">
        <v>178</v>
      </c>
      <c r="C3059" s="79" t="s">
        <v>74</v>
      </c>
      <c r="D3059" s="85">
        <v>-47624.262300000002</v>
      </c>
      <c r="E3059" s="85">
        <v>-47624.262300000002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37192</v>
      </c>
      <c r="B3060" s="79" t="s">
        <v>178</v>
      </c>
      <c r="C3060" s="79" t="s">
        <v>75</v>
      </c>
      <c r="D3060" s="85">
        <v>-21377.842499999999</v>
      </c>
      <c r="E3060" s="85">
        <v>-21377.842499999999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1NGI-SOBDR-PG&amp;E</v>
      </c>
    </row>
    <row r="3061" spans="1:8">
      <c r="A3061" s="80">
        <v>37192</v>
      </c>
      <c r="B3061" s="79" t="s">
        <v>178</v>
      </c>
      <c r="C3061" s="79" t="s">
        <v>94</v>
      </c>
      <c r="D3061" s="85">
        <v>-27128.350399999999</v>
      </c>
      <c r="E3061" s="85">
        <v>-27128.350399999999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1NGI-SOBDR-SOCAL</v>
      </c>
    </row>
    <row r="3062" spans="1:8">
      <c r="A3062" s="80">
        <v>37192</v>
      </c>
      <c r="B3062" s="79" t="s">
        <v>178</v>
      </c>
      <c r="C3062" s="79" t="s">
        <v>46</v>
      </c>
      <c r="D3062" s="85">
        <v>-43941.9015</v>
      </c>
      <c r="E3062" s="85">
        <v>-43941.9015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178</v>
      </c>
      <c r="C3063" s="79" t="s">
        <v>185</v>
      </c>
      <c r="D3063" s="85">
        <v>4988.2963</v>
      </c>
      <c r="E3063" s="85">
        <v>4988.2963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1NW-STANFIELD</v>
      </c>
    </row>
    <row r="3064" spans="1:8">
      <c r="A3064" s="80">
        <v>37193</v>
      </c>
      <c r="B3064" s="79" t="s">
        <v>178</v>
      </c>
      <c r="C3064" s="79" t="s">
        <v>89</v>
      </c>
      <c r="D3064" s="85">
        <v>-31698.629000000001</v>
      </c>
      <c r="E3064" s="85">
        <v>-31698.629000000001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1IF-ELPO/PERMIAN</v>
      </c>
    </row>
    <row r="3065" spans="1:8">
      <c r="A3065" s="80">
        <v>37193</v>
      </c>
      <c r="B3065" s="79" t="s">
        <v>178</v>
      </c>
      <c r="C3065" s="79" t="s">
        <v>72</v>
      </c>
      <c r="D3065" s="85">
        <v>339192.1764</v>
      </c>
      <c r="E3065" s="85">
        <v>339192.1764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1IF-ELPO/SJ</v>
      </c>
    </row>
    <row r="3066" spans="1:8">
      <c r="A3066" s="80">
        <v>37193</v>
      </c>
      <c r="B3066" s="79" t="s">
        <v>178</v>
      </c>
      <c r="C3066" s="79" t="s">
        <v>134</v>
      </c>
      <c r="D3066" s="85">
        <v>17230.573100000001</v>
      </c>
      <c r="E3066" s="85">
        <v>17230.573100000001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1IF-EPSJ(BONDAD)</v>
      </c>
    </row>
    <row r="3067" spans="1:8">
      <c r="A3067" s="80">
        <v>37193</v>
      </c>
      <c r="B3067" s="79" t="s">
        <v>178</v>
      </c>
      <c r="C3067" s="79" t="s">
        <v>102</v>
      </c>
      <c r="D3067" s="85">
        <v>9976.5925999999999</v>
      </c>
      <c r="E3067" s="85">
        <v>9976.5925999999999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37193</v>
      </c>
      <c r="B3068" s="79" t="s">
        <v>178</v>
      </c>
      <c r="C3068" s="79" t="s">
        <v>67</v>
      </c>
      <c r="D3068" s="85">
        <v>34918.074099999998</v>
      </c>
      <c r="E3068" s="85">
        <v>34918.074099999998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37193</v>
      </c>
      <c r="B3069" s="79" t="s">
        <v>178</v>
      </c>
      <c r="C3069" s="79" t="s">
        <v>93</v>
      </c>
      <c r="D3069" s="85">
        <v>0</v>
      </c>
      <c r="E3069" s="85">
        <v>0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1IF-TW/PERMIAN</v>
      </c>
    </row>
    <row r="3070" spans="1:8">
      <c r="A3070" s="80">
        <v>37193</v>
      </c>
      <c r="B3070" s="79" t="s">
        <v>178</v>
      </c>
      <c r="C3070" s="79" t="s">
        <v>68</v>
      </c>
      <c r="D3070" s="85">
        <v>-102958.43520000001</v>
      </c>
      <c r="E3070" s="85">
        <v>-102958.43520000001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37193</v>
      </c>
      <c r="B3071" s="79" t="s">
        <v>178</v>
      </c>
      <c r="C3071" s="79" t="s">
        <v>74</v>
      </c>
      <c r="D3071" s="85">
        <v>-47624.262300000002</v>
      </c>
      <c r="E3071" s="85">
        <v>-47624.262300000002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37193</v>
      </c>
      <c r="B3072" s="79" t="s">
        <v>178</v>
      </c>
      <c r="C3072" s="79" t="s">
        <v>75</v>
      </c>
      <c r="D3072" s="85">
        <v>-21377.842499999999</v>
      </c>
      <c r="E3072" s="85">
        <v>-21377.842499999999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1NGI-SOBDR-PG&amp;E</v>
      </c>
    </row>
    <row r="3073" spans="1:8">
      <c r="A3073" s="80">
        <v>37193</v>
      </c>
      <c r="B3073" s="79" t="s">
        <v>178</v>
      </c>
      <c r="C3073" s="79" t="s">
        <v>94</v>
      </c>
      <c r="D3073" s="85">
        <v>-27128.350399999999</v>
      </c>
      <c r="E3073" s="85">
        <v>-27128.350399999999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1NGI-SOBDR-SOCAL</v>
      </c>
    </row>
    <row r="3074" spans="1:8">
      <c r="A3074" s="80">
        <v>37193</v>
      </c>
      <c r="B3074" s="79" t="s">
        <v>178</v>
      </c>
      <c r="C3074" s="79" t="s">
        <v>46</v>
      </c>
      <c r="D3074" s="85">
        <v>-43941.9015</v>
      </c>
      <c r="E3074" s="85">
        <v>-43941.9015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1NGI-SOCAL</v>
      </c>
    </row>
    <row r="3075" spans="1:8">
      <c r="A3075" s="80">
        <v>37193</v>
      </c>
      <c r="B3075" s="79" t="s">
        <v>178</v>
      </c>
      <c r="C3075" s="79" t="s">
        <v>185</v>
      </c>
      <c r="D3075" s="85">
        <v>4988.2963</v>
      </c>
      <c r="E3075" s="85">
        <v>4988.2963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1NW-STANFIELD</v>
      </c>
    </row>
    <row r="3076" spans="1:8">
      <c r="A3076" s="80">
        <v>37194</v>
      </c>
      <c r="B3076" s="79" t="s">
        <v>178</v>
      </c>
      <c r="C3076" s="79" t="s">
        <v>89</v>
      </c>
      <c r="D3076" s="85">
        <v>-31698.6289</v>
      </c>
      <c r="E3076" s="85">
        <v>-31698.6289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1IF-ELPO/PERMIAN</v>
      </c>
    </row>
    <row r="3077" spans="1:8">
      <c r="A3077" s="80">
        <v>37194</v>
      </c>
      <c r="B3077" s="79" t="s">
        <v>178</v>
      </c>
      <c r="C3077" s="79" t="s">
        <v>72</v>
      </c>
      <c r="D3077" s="85">
        <v>339192.1764</v>
      </c>
      <c r="E3077" s="85">
        <v>339192.1764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1IF-ELPO/SJ</v>
      </c>
    </row>
    <row r="3078" spans="1:8">
      <c r="A3078" s="80">
        <v>37194</v>
      </c>
      <c r="B3078" s="79" t="s">
        <v>178</v>
      </c>
      <c r="C3078" s="79" t="s">
        <v>134</v>
      </c>
      <c r="D3078" s="85">
        <v>17230.573100000001</v>
      </c>
      <c r="E3078" s="85">
        <v>17230.573100000001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1IF-EPSJ(BONDAD)</v>
      </c>
    </row>
    <row r="3079" spans="1:8">
      <c r="A3079" s="80">
        <v>37194</v>
      </c>
      <c r="B3079" s="79" t="s">
        <v>178</v>
      </c>
      <c r="C3079" s="79" t="s">
        <v>102</v>
      </c>
      <c r="D3079" s="85">
        <v>9976.5925999999999</v>
      </c>
      <c r="E3079" s="85">
        <v>9976.5925999999999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1IF-KERN/RIVER</v>
      </c>
    </row>
    <row r="3080" spans="1:8">
      <c r="A3080" s="80">
        <v>37194</v>
      </c>
      <c r="B3080" s="79" t="s">
        <v>178</v>
      </c>
      <c r="C3080" s="79" t="s">
        <v>67</v>
      </c>
      <c r="D3080" s="85">
        <v>34918.074099999998</v>
      </c>
      <c r="E3080" s="85">
        <v>34918.074099999998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1IF-NWPL_ROCKY_M</v>
      </c>
    </row>
    <row r="3081" spans="1:8">
      <c r="A3081" s="80">
        <v>37194</v>
      </c>
      <c r="B3081" s="79" t="s">
        <v>178</v>
      </c>
      <c r="C3081" s="79" t="s">
        <v>93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1IF-TW/PERMIAN</v>
      </c>
    </row>
    <row r="3082" spans="1:8">
      <c r="A3082" s="80">
        <v>37194</v>
      </c>
      <c r="B3082" s="79" t="s">
        <v>178</v>
      </c>
      <c r="C3082" s="79" t="s">
        <v>68</v>
      </c>
      <c r="D3082" s="85">
        <v>-102958.43520000001</v>
      </c>
      <c r="E3082" s="85">
        <v>-102958.43520000001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1NGI-MALIN</v>
      </c>
    </row>
    <row r="3083" spans="1:8">
      <c r="A3083" s="80">
        <v>37194</v>
      </c>
      <c r="B3083" s="79" t="s">
        <v>178</v>
      </c>
      <c r="C3083" s="79" t="s">
        <v>74</v>
      </c>
      <c r="D3083" s="85">
        <v>-47624.262300000002</v>
      </c>
      <c r="E3083" s="85">
        <v>-47624.262300000002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1NGI-PGE/CG</v>
      </c>
    </row>
    <row r="3084" spans="1:8">
      <c r="A3084" s="80">
        <v>37194</v>
      </c>
      <c r="B3084" s="79" t="s">
        <v>178</v>
      </c>
      <c r="C3084" s="79" t="s">
        <v>75</v>
      </c>
      <c r="D3084" s="85">
        <v>-21377.842499999999</v>
      </c>
      <c r="E3084" s="85">
        <v>-21377.842499999999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1NGI-SOBDR-PG&amp;E</v>
      </c>
    </row>
    <row r="3085" spans="1:8">
      <c r="A3085" s="80">
        <v>37194</v>
      </c>
      <c r="B3085" s="79" t="s">
        <v>178</v>
      </c>
      <c r="C3085" s="79" t="s">
        <v>94</v>
      </c>
      <c r="D3085" s="85">
        <v>-27128.350399999999</v>
      </c>
      <c r="E3085" s="85">
        <v>-27128.350399999999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1NGI-SOBDR-SOCAL</v>
      </c>
    </row>
    <row r="3086" spans="1:8">
      <c r="A3086" s="80">
        <v>37194</v>
      </c>
      <c r="B3086" s="79" t="s">
        <v>178</v>
      </c>
      <c r="C3086" s="79" t="s">
        <v>46</v>
      </c>
      <c r="D3086" s="85">
        <v>-43941.9015</v>
      </c>
      <c r="E3086" s="85">
        <v>-43941.9015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1NGI-SOCAL</v>
      </c>
    </row>
    <row r="3087" spans="1:8">
      <c r="A3087" s="80">
        <v>37194</v>
      </c>
      <c r="B3087" s="79" t="s">
        <v>178</v>
      </c>
      <c r="C3087" s="79" t="s">
        <v>185</v>
      </c>
      <c r="D3087" s="85">
        <v>4988.2963</v>
      </c>
      <c r="E3087" s="85">
        <v>4988.2963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1NW-STANFIELD</v>
      </c>
    </row>
    <row r="3088" spans="1:8">
      <c r="A3088" s="80">
        <v>37195</v>
      </c>
      <c r="B3088" s="79" t="s">
        <v>178</v>
      </c>
      <c r="C3088" s="79" t="s">
        <v>89</v>
      </c>
      <c r="D3088" s="85">
        <v>-31698.629000000001</v>
      </c>
      <c r="E3088" s="85">
        <v>-31698.629000000001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1IF-ELPO/PERMIAN</v>
      </c>
    </row>
    <row r="3089" spans="1:8">
      <c r="A3089" s="80">
        <v>37195</v>
      </c>
      <c r="B3089" s="79" t="s">
        <v>178</v>
      </c>
      <c r="C3089" s="79" t="s">
        <v>72</v>
      </c>
      <c r="D3089" s="85">
        <v>339192.1764</v>
      </c>
      <c r="E3089" s="85">
        <v>339192.1764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1IF-ELPO/SJ</v>
      </c>
    </row>
    <row r="3090" spans="1:8">
      <c r="A3090" s="80">
        <v>37195</v>
      </c>
      <c r="B3090" s="79" t="s">
        <v>178</v>
      </c>
      <c r="C3090" s="79" t="s">
        <v>134</v>
      </c>
      <c r="D3090" s="85">
        <v>17230.573100000001</v>
      </c>
      <c r="E3090" s="85">
        <v>17230.573100000001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1IF-EPSJ(BONDAD)</v>
      </c>
    </row>
    <row r="3091" spans="1:8">
      <c r="A3091" s="80">
        <v>37195</v>
      </c>
      <c r="B3091" s="79" t="s">
        <v>178</v>
      </c>
      <c r="C3091" s="79" t="s">
        <v>102</v>
      </c>
      <c r="D3091" s="85">
        <v>9976.5925999999999</v>
      </c>
      <c r="E3091" s="85">
        <v>9976.5925999999999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1IF-KERN/RIVER</v>
      </c>
    </row>
    <row r="3092" spans="1:8">
      <c r="A3092" s="80">
        <v>37195</v>
      </c>
      <c r="B3092" s="79" t="s">
        <v>178</v>
      </c>
      <c r="C3092" s="79" t="s">
        <v>67</v>
      </c>
      <c r="D3092" s="85">
        <v>34918.074099999998</v>
      </c>
      <c r="E3092" s="85">
        <v>34918.074099999998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1IF-NWPL_ROCKY_M</v>
      </c>
    </row>
    <row r="3093" spans="1:8">
      <c r="A3093" s="80">
        <v>37195</v>
      </c>
      <c r="B3093" s="79" t="s">
        <v>178</v>
      </c>
      <c r="C3093" s="79" t="s">
        <v>93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1IF-TW/PERMIAN</v>
      </c>
    </row>
    <row r="3094" spans="1:8">
      <c r="A3094" s="80">
        <v>37195</v>
      </c>
      <c r="B3094" s="79" t="s">
        <v>178</v>
      </c>
      <c r="C3094" s="79" t="s">
        <v>68</v>
      </c>
      <c r="D3094" s="85">
        <v>-102957.4376</v>
      </c>
      <c r="E3094" s="85">
        <v>-102957.4376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1NGI-MALIN</v>
      </c>
    </row>
    <row r="3095" spans="1:8">
      <c r="A3095" s="80">
        <v>37195</v>
      </c>
      <c r="B3095" s="79" t="s">
        <v>178</v>
      </c>
      <c r="C3095" s="79" t="s">
        <v>74</v>
      </c>
      <c r="D3095" s="85">
        <v>-47623.2647</v>
      </c>
      <c r="E3095" s="85">
        <v>-47623.2647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1NGI-PGE/CG</v>
      </c>
    </row>
    <row r="3096" spans="1:8">
      <c r="A3096" s="80">
        <v>37195</v>
      </c>
      <c r="B3096" s="79" t="s">
        <v>178</v>
      </c>
      <c r="C3096" s="79" t="s">
        <v>75</v>
      </c>
      <c r="D3096" s="85">
        <v>-21377.842499999999</v>
      </c>
      <c r="E3096" s="85">
        <v>-21377.842499999999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1NGI-SOBDR-PG&amp;E</v>
      </c>
    </row>
    <row r="3097" spans="1:8">
      <c r="A3097" s="80">
        <v>37195</v>
      </c>
      <c r="B3097" s="79" t="s">
        <v>178</v>
      </c>
      <c r="C3097" s="79" t="s">
        <v>94</v>
      </c>
      <c r="D3097" s="85">
        <v>-27128.350399999999</v>
      </c>
      <c r="E3097" s="85">
        <v>-27128.350399999999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1NGI-SOBDR-SOCAL</v>
      </c>
    </row>
    <row r="3098" spans="1:8">
      <c r="A3098" s="80">
        <v>37195</v>
      </c>
      <c r="B3098" s="79" t="s">
        <v>178</v>
      </c>
      <c r="C3098" s="79" t="s">
        <v>46</v>
      </c>
      <c r="D3098" s="85">
        <v>-198579.0863</v>
      </c>
      <c r="E3098" s="85">
        <v>-198579.0863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1NGI-SOCAL</v>
      </c>
    </row>
    <row r="3099" spans="1:8">
      <c r="A3099" s="80">
        <v>37195</v>
      </c>
      <c r="B3099" s="79" t="s">
        <v>178</v>
      </c>
      <c r="C3099" s="79" t="s">
        <v>185</v>
      </c>
      <c r="D3099" s="85">
        <v>4988.2963</v>
      </c>
      <c r="E3099" s="85">
        <v>4988.2963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1NW-STANFIELD</v>
      </c>
    </row>
    <row r="3100" spans="1:8">
      <c r="A3100" s="80">
        <v>37189</v>
      </c>
      <c r="B3100" s="79" t="s">
        <v>182</v>
      </c>
      <c r="C3100" s="79" t="s">
        <v>72</v>
      </c>
      <c r="D3100" s="85">
        <v>-58268.289600000004</v>
      </c>
      <c r="E3100" s="85">
        <v>-58268.289600000004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1IF-ELPO/SJ</v>
      </c>
    </row>
    <row r="3101" spans="1:8">
      <c r="A3101" s="80">
        <v>37189</v>
      </c>
      <c r="B3101" s="79" t="s">
        <v>182</v>
      </c>
      <c r="C3101" s="79" t="s">
        <v>134</v>
      </c>
      <c r="D3101" s="85">
        <v>72153.710300000006</v>
      </c>
      <c r="E3101" s="85">
        <v>72153.710300000006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1IF-EPSJ(BONDAD)</v>
      </c>
    </row>
    <row r="3102" spans="1:8">
      <c r="A3102" s="80">
        <v>37189</v>
      </c>
      <c r="B3102" s="79" t="s">
        <v>182</v>
      </c>
      <c r="C3102" s="79" t="s">
        <v>136</v>
      </c>
      <c r="D3102" s="85">
        <v>12704.1929</v>
      </c>
      <c r="E3102" s="85">
        <v>12704.1929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1IM-TW/SJ</v>
      </c>
    </row>
    <row r="3103" spans="1:8">
      <c r="A3103" s="80">
        <v>37189</v>
      </c>
      <c r="B3103" s="79" t="s">
        <v>182</v>
      </c>
      <c r="C3103" s="79" t="s">
        <v>209</v>
      </c>
      <c r="D3103" s="85">
        <v>-5506.0814</v>
      </c>
      <c r="E3103" s="85">
        <v>-5506.0814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1NGI-MOJAVE</v>
      </c>
    </row>
    <row r="3104" spans="1:8">
      <c r="A3104" s="80">
        <v>37189</v>
      </c>
      <c r="B3104" s="79" t="s">
        <v>182</v>
      </c>
      <c r="C3104" s="79" t="s">
        <v>46</v>
      </c>
      <c r="D3104" s="85">
        <v>-29506.770199999999</v>
      </c>
      <c r="E3104" s="85">
        <v>-29506.770199999999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1NGI-SOCAL</v>
      </c>
    </row>
    <row r="3105" spans="1:8">
      <c r="A3105" s="80">
        <v>37189</v>
      </c>
      <c r="B3105" s="79" t="s">
        <v>182</v>
      </c>
      <c r="C3105" s="79" t="s">
        <v>140</v>
      </c>
      <c r="D3105" s="85">
        <v>-9976.5925999999999</v>
      </c>
      <c r="E3105" s="85">
        <v>-9976.5925999999999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1WAHA KCBT</v>
      </c>
    </row>
    <row r="3106" spans="1:8">
      <c r="A3106" s="80">
        <v>37190</v>
      </c>
      <c r="B3106" s="79" t="s">
        <v>182</v>
      </c>
      <c r="C3106" s="79" t="s">
        <v>72</v>
      </c>
      <c r="D3106" s="85">
        <v>-58268.289600000004</v>
      </c>
      <c r="E3106" s="85">
        <v>-58268.289600000004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1IF-ELPO/SJ</v>
      </c>
    </row>
    <row r="3107" spans="1:8">
      <c r="A3107" s="80">
        <v>37190</v>
      </c>
      <c r="B3107" s="79" t="s">
        <v>182</v>
      </c>
      <c r="C3107" s="79" t="s">
        <v>134</v>
      </c>
      <c r="D3107" s="85">
        <v>72153.710300000006</v>
      </c>
      <c r="E3107" s="85">
        <v>72153.710300000006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1IF-EPSJ(BONDAD)</v>
      </c>
    </row>
    <row r="3108" spans="1:8">
      <c r="A3108" s="80">
        <v>37190</v>
      </c>
      <c r="B3108" s="79" t="s">
        <v>182</v>
      </c>
      <c r="C3108" s="79" t="s">
        <v>136</v>
      </c>
      <c r="D3108" s="85">
        <v>12704.1929</v>
      </c>
      <c r="E3108" s="85">
        <v>12704.1929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1IM-TW/SJ</v>
      </c>
    </row>
    <row r="3109" spans="1:8">
      <c r="A3109" s="80">
        <v>37190</v>
      </c>
      <c r="B3109" s="79" t="s">
        <v>182</v>
      </c>
      <c r="C3109" s="79" t="s">
        <v>209</v>
      </c>
      <c r="D3109" s="85">
        <v>-5506.0814</v>
      </c>
      <c r="E3109" s="85">
        <v>-5506.0814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1NGI-MOJAVE</v>
      </c>
    </row>
    <row r="3110" spans="1:8">
      <c r="A3110" s="80">
        <v>37190</v>
      </c>
      <c r="B3110" s="79" t="s">
        <v>182</v>
      </c>
      <c r="C3110" s="79" t="s">
        <v>46</v>
      </c>
      <c r="D3110" s="85">
        <v>-29506.770199999999</v>
      </c>
      <c r="E3110" s="85">
        <v>-29506.770199999999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1NGI-SOCAL</v>
      </c>
    </row>
    <row r="3111" spans="1:8">
      <c r="A3111" s="80">
        <v>37190</v>
      </c>
      <c r="B3111" s="79" t="s">
        <v>182</v>
      </c>
      <c r="C3111" s="79" t="s">
        <v>140</v>
      </c>
      <c r="D3111" s="85">
        <v>-9976.5925999999999</v>
      </c>
      <c r="E3111" s="85">
        <v>-9976.5925999999999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1WAHA KCBT</v>
      </c>
    </row>
    <row r="3112" spans="1:8">
      <c r="A3112" s="80">
        <v>37191</v>
      </c>
      <c r="B3112" s="79" t="s">
        <v>182</v>
      </c>
      <c r="C3112" s="79" t="s">
        <v>72</v>
      </c>
      <c r="D3112" s="85">
        <v>-58268.289600000004</v>
      </c>
      <c r="E3112" s="85">
        <v>-58268.289600000004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1IF-ELPO/SJ</v>
      </c>
    </row>
    <row r="3113" spans="1:8">
      <c r="A3113" s="80">
        <v>37191</v>
      </c>
      <c r="B3113" s="79" t="s">
        <v>182</v>
      </c>
      <c r="C3113" s="79" t="s">
        <v>134</v>
      </c>
      <c r="D3113" s="85">
        <v>72153.710300000006</v>
      </c>
      <c r="E3113" s="85">
        <v>72153.710300000006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1IF-EPSJ(BONDAD)</v>
      </c>
    </row>
    <row r="3114" spans="1:8">
      <c r="A3114" s="80">
        <v>37191</v>
      </c>
      <c r="B3114" s="79" t="s">
        <v>182</v>
      </c>
      <c r="C3114" s="79" t="s">
        <v>136</v>
      </c>
      <c r="D3114" s="85">
        <v>12704.1929</v>
      </c>
      <c r="E3114" s="85">
        <v>12704.1929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1IM-TW/SJ</v>
      </c>
    </row>
    <row r="3115" spans="1:8">
      <c r="A3115" s="80">
        <v>37191</v>
      </c>
      <c r="B3115" s="79" t="s">
        <v>182</v>
      </c>
      <c r="C3115" s="79" t="s">
        <v>209</v>
      </c>
      <c r="D3115" s="85">
        <v>-5506.0814</v>
      </c>
      <c r="E3115" s="85">
        <v>-5506.0814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1NGI-MOJAVE</v>
      </c>
    </row>
    <row r="3116" spans="1:8">
      <c r="A3116" s="80">
        <v>37191</v>
      </c>
      <c r="B3116" s="79" t="s">
        <v>182</v>
      </c>
      <c r="C3116" s="79" t="s">
        <v>46</v>
      </c>
      <c r="D3116" s="85">
        <v>-29506.770199999999</v>
      </c>
      <c r="E3116" s="85">
        <v>-29506.770199999999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1NGI-SOCAL</v>
      </c>
    </row>
    <row r="3117" spans="1:8">
      <c r="A3117" s="80">
        <v>37191</v>
      </c>
      <c r="B3117" s="79" t="s">
        <v>182</v>
      </c>
      <c r="C3117" s="79" t="s">
        <v>140</v>
      </c>
      <c r="D3117" s="85">
        <v>-9976.5925999999999</v>
      </c>
      <c r="E3117" s="85">
        <v>-9976.5925999999999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1WAHA KCBT</v>
      </c>
    </row>
    <row r="3118" spans="1:8">
      <c r="A3118" s="80">
        <v>37192</v>
      </c>
      <c r="B3118" s="79" t="s">
        <v>182</v>
      </c>
      <c r="C3118" s="79" t="s">
        <v>72</v>
      </c>
      <c r="D3118" s="85">
        <v>-58268.289600000004</v>
      </c>
      <c r="E3118" s="85">
        <v>-58268.289600000004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1IF-ELPO/SJ</v>
      </c>
    </row>
    <row r="3119" spans="1:8">
      <c r="A3119" s="80">
        <v>37192</v>
      </c>
      <c r="B3119" s="79" t="s">
        <v>182</v>
      </c>
      <c r="C3119" s="79" t="s">
        <v>134</v>
      </c>
      <c r="D3119" s="85">
        <v>72153.710300000006</v>
      </c>
      <c r="E3119" s="85">
        <v>72153.710300000006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1IF-EPSJ(BONDAD)</v>
      </c>
    </row>
    <row r="3120" spans="1:8">
      <c r="A3120" s="80">
        <v>37192</v>
      </c>
      <c r="B3120" s="79" t="s">
        <v>182</v>
      </c>
      <c r="C3120" s="79" t="s">
        <v>136</v>
      </c>
      <c r="D3120" s="85">
        <v>12704.1929</v>
      </c>
      <c r="E3120" s="85">
        <v>12704.1929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1IM-TW/SJ</v>
      </c>
    </row>
    <row r="3121" spans="1:8">
      <c r="A3121" s="80">
        <v>37192</v>
      </c>
      <c r="B3121" s="79" t="s">
        <v>182</v>
      </c>
      <c r="C3121" s="79" t="s">
        <v>209</v>
      </c>
      <c r="D3121" s="85">
        <v>-5506.0814</v>
      </c>
      <c r="E3121" s="85">
        <v>-5506.0814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1NGI-MOJAVE</v>
      </c>
    </row>
    <row r="3122" spans="1:8">
      <c r="A3122" s="80">
        <v>37192</v>
      </c>
      <c r="B3122" s="79" t="s">
        <v>182</v>
      </c>
      <c r="C3122" s="79" t="s">
        <v>46</v>
      </c>
      <c r="D3122" s="85">
        <v>-29506.770199999999</v>
      </c>
      <c r="E3122" s="85">
        <v>-29506.770199999999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1NGI-SOCAL</v>
      </c>
    </row>
    <row r="3123" spans="1:8">
      <c r="A3123" s="80">
        <v>37192</v>
      </c>
      <c r="B3123" s="79" t="s">
        <v>182</v>
      </c>
      <c r="C3123" s="79" t="s">
        <v>140</v>
      </c>
      <c r="D3123" s="85">
        <v>-9976.5925999999999</v>
      </c>
      <c r="E3123" s="85">
        <v>-9976.5925999999999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1WAHA KCBT</v>
      </c>
    </row>
    <row r="3124" spans="1:8">
      <c r="A3124" s="80">
        <v>37193</v>
      </c>
      <c r="B3124" s="79" t="s">
        <v>182</v>
      </c>
      <c r="C3124" s="79" t="s">
        <v>72</v>
      </c>
      <c r="D3124" s="85">
        <v>-58268.289600000004</v>
      </c>
      <c r="E3124" s="85">
        <v>-58268.289600000004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1IF-ELPO/SJ</v>
      </c>
    </row>
    <row r="3125" spans="1:8">
      <c r="A3125" s="80">
        <v>37193</v>
      </c>
      <c r="B3125" s="79" t="s">
        <v>182</v>
      </c>
      <c r="C3125" s="79" t="s">
        <v>134</v>
      </c>
      <c r="D3125" s="85">
        <v>72153.710300000006</v>
      </c>
      <c r="E3125" s="85">
        <v>72153.710300000006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1IF-EPSJ(BONDAD)</v>
      </c>
    </row>
    <row r="3126" spans="1:8">
      <c r="A3126" s="80">
        <v>37193</v>
      </c>
      <c r="B3126" s="79" t="s">
        <v>182</v>
      </c>
      <c r="C3126" s="79" t="s">
        <v>136</v>
      </c>
      <c r="D3126" s="85">
        <v>12704.1929</v>
      </c>
      <c r="E3126" s="85">
        <v>12704.1929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1IM-TW/SJ</v>
      </c>
    </row>
    <row r="3127" spans="1:8">
      <c r="A3127" s="80">
        <v>37193</v>
      </c>
      <c r="B3127" s="79" t="s">
        <v>182</v>
      </c>
      <c r="C3127" s="79" t="s">
        <v>209</v>
      </c>
      <c r="D3127" s="85">
        <v>-5506.0814</v>
      </c>
      <c r="E3127" s="85">
        <v>-5506.0814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1NGI-MOJAVE</v>
      </c>
    </row>
    <row r="3128" spans="1:8">
      <c r="A3128" s="80">
        <v>37193</v>
      </c>
      <c r="B3128" s="79" t="s">
        <v>182</v>
      </c>
      <c r="C3128" s="79" t="s">
        <v>46</v>
      </c>
      <c r="D3128" s="85">
        <v>-29506.770199999999</v>
      </c>
      <c r="E3128" s="85">
        <v>-29506.770199999999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1NGI-SOCAL</v>
      </c>
    </row>
    <row r="3129" spans="1:8">
      <c r="A3129" s="80">
        <v>37193</v>
      </c>
      <c r="B3129" s="79" t="s">
        <v>182</v>
      </c>
      <c r="C3129" s="79" t="s">
        <v>140</v>
      </c>
      <c r="D3129" s="85">
        <v>-9976.5925999999999</v>
      </c>
      <c r="E3129" s="85">
        <v>-9976.5925999999999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1WAHA KCBT</v>
      </c>
    </row>
    <row r="3130" spans="1:8">
      <c r="A3130" s="80">
        <v>37194</v>
      </c>
      <c r="B3130" s="79" t="s">
        <v>182</v>
      </c>
      <c r="C3130" s="79" t="s">
        <v>72</v>
      </c>
      <c r="D3130" s="85">
        <v>-58268.289600000004</v>
      </c>
      <c r="E3130" s="85">
        <v>-58268.289600000004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1IF-ELPO/SJ</v>
      </c>
    </row>
    <row r="3131" spans="1:8">
      <c r="A3131" s="80">
        <v>37194</v>
      </c>
      <c r="B3131" s="79" t="s">
        <v>182</v>
      </c>
      <c r="C3131" s="79" t="s">
        <v>134</v>
      </c>
      <c r="D3131" s="85">
        <v>72153.710300000006</v>
      </c>
      <c r="E3131" s="85">
        <v>72153.710300000006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1IF-EPSJ(BONDAD)</v>
      </c>
    </row>
    <row r="3132" spans="1:8">
      <c r="A3132" s="80">
        <v>37194</v>
      </c>
      <c r="B3132" s="79" t="s">
        <v>182</v>
      </c>
      <c r="C3132" s="79" t="s">
        <v>136</v>
      </c>
      <c r="D3132" s="85">
        <v>12704.1929</v>
      </c>
      <c r="E3132" s="85">
        <v>12704.1929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1IM-TW/SJ</v>
      </c>
    </row>
    <row r="3133" spans="1:8">
      <c r="A3133" s="80">
        <v>37194</v>
      </c>
      <c r="B3133" s="79" t="s">
        <v>182</v>
      </c>
      <c r="C3133" s="79" t="s">
        <v>209</v>
      </c>
      <c r="D3133" s="85">
        <v>-5506.0814</v>
      </c>
      <c r="E3133" s="85">
        <v>-5506.0814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1NGI-MOJAVE</v>
      </c>
    </row>
    <row r="3134" spans="1:8">
      <c r="A3134" s="80">
        <v>37194</v>
      </c>
      <c r="B3134" s="79" t="s">
        <v>182</v>
      </c>
      <c r="C3134" s="79" t="s">
        <v>46</v>
      </c>
      <c r="D3134" s="85">
        <v>-29506.770199999999</v>
      </c>
      <c r="E3134" s="85">
        <v>-29506.770199999999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1NGI-SOCAL</v>
      </c>
    </row>
    <row r="3135" spans="1:8">
      <c r="A3135" s="80">
        <v>37194</v>
      </c>
      <c r="B3135" s="79" t="s">
        <v>182</v>
      </c>
      <c r="C3135" s="79" t="s">
        <v>140</v>
      </c>
      <c r="D3135" s="85">
        <v>-9976.5925999999999</v>
      </c>
      <c r="E3135" s="85">
        <v>-9976.5925999999999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1WAHA KCBT</v>
      </c>
    </row>
    <row r="3136" spans="1:8">
      <c r="A3136" s="80">
        <v>37195</v>
      </c>
      <c r="B3136" s="79" t="s">
        <v>182</v>
      </c>
      <c r="C3136" s="79" t="s">
        <v>72</v>
      </c>
      <c r="D3136" s="85">
        <v>-58268.289600000004</v>
      </c>
      <c r="E3136" s="85">
        <v>-58268.289600000004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1IF-ELPO/SJ</v>
      </c>
    </row>
    <row r="3137" spans="1:8">
      <c r="A3137" s="80">
        <v>37195</v>
      </c>
      <c r="B3137" s="79" t="s">
        <v>182</v>
      </c>
      <c r="C3137" s="79" t="s">
        <v>134</v>
      </c>
      <c r="D3137" s="85">
        <v>72153.710300000006</v>
      </c>
      <c r="E3137" s="85">
        <v>72153.710300000006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1IF-EPSJ(BONDAD)</v>
      </c>
    </row>
    <row r="3138" spans="1:8">
      <c r="A3138" s="80">
        <v>37195</v>
      </c>
      <c r="B3138" s="79" t="s">
        <v>182</v>
      </c>
      <c r="C3138" s="79" t="s">
        <v>136</v>
      </c>
      <c r="D3138" s="85">
        <v>12704.1929</v>
      </c>
      <c r="E3138" s="85">
        <v>12704.1929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1IM-TW/SJ</v>
      </c>
    </row>
    <row r="3139" spans="1:8">
      <c r="A3139" s="80">
        <v>37195</v>
      </c>
      <c r="B3139" s="79" t="s">
        <v>182</v>
      </c>
      <c r="C3139" s="79" t="s">
        <v>209</v>
      </c>
      <c r="D3139" s="85">
        <v>-5506.0814</v>
      </c>
      <c r="E3139" s="85">
        <v>-5506.0814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1NGI-MOJAVE</v>
      </c>
    </row>
    <row r="3140" spans="1:8">
      <c r="A3140" s="80">
        <v>37195</v>
      </c>
      <c r="B3140" s="79" t="s">
        <v>182</v>
      </c>
      <c r="C3140" s="79" t="s">
        <v>46</v>
      </c>
      <c r="D3140" s="85">
        <v>-29506.770199999999</v>
      </c>
      <c r="E3140" s="85">
        <v>-29506.770199999999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1NGI-SOCAL</v>
      </c>
    </row>
    <row r="3141" spans="1:8">
      <c r="A3141" s="80">
        <v>37195</v>
      </c>
      <c r="B3141" s="79" t="s">
        <v>182</v>
      </c>
      <c r="C3141" s="79" t="s">
        <v>140</v>
      </c>
      <c r="D3141" s="85">
        <v>-9976.5925999999999</v>
      </c>
      <c r="E3141" s="85">
        <v>-9976.5925999999999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1WAHA KCBT</v>
      </c>
    </row>
    <row r="3142" spans="1:8">
      <c r="A3142" s="80">
        <v>37189</v>
      </c>
      <c r="B3142" s="79" t="s">
        <v>179</v>
      </c>
      <c r="C3142" s="79" t="s">
        <v>88</v>
      </c>
      <c r="D3142" s="85">
        <v>9976.5925999999999</v>
      </c>
      <c r="E3142" s="85">
        <v>9976.5925999999999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1IF-CIG/RKYMTN</v>
      </c>
    </row>
    <row r="3143" spans="1:8">
      <c r="A3143" s="80">
        <v>37189</v>
      </c>
      <c r="B3143" s="79" t="s">
        <v>179</v>
      </c>
      <c r="C3143" s="79" t="s">
        <v>105</v>
      </c>
      <c r="D3143" s="85">
        <v>4988.2963</v>
      </c>
      <c r="E3143" s="85">
        <v>4988.2963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1IF-CIG/ROCKPORT</v>
      </c>
    </row>
    <row r="3144" spans="1:8">
      <c r="A3144" s="80">
        <v>37189</v>
      </c>
      <c r="B3144" s="79" t="s">
        <v>179</v>
      </c>
      <c r="C3144" s="79" t="s">
        <v>90</v>
      </c>
      <c r="D3144" s="85">
        <v>0</v>
      </c>
      <c r="E3144" s="85">
        <v>0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1IF-HEHUB</v>
      </c>
    </row>
    <row r="3145" spans="1:8">
      <c r="A3145" s="80">
        <v>37189</v>
      </c>
      <c r="B3145" s="79" t="s">
        <v>179</v>
      </c>
      <c r="C3145" s="79" t="s">
        <v>102</v>
      </c>
      <c r="D3145" s="85">
        <v>12549.5558</v>
      </c>
      <c r="E3145" s="85">
        <v>12549.5558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1IF-KERN/RIVER</v>
      </c>
    </row>
    <row r="3146" spans="1:8">
      <c r="A3146" s="80">
        <v>37189</v>
      </c>
      <c r="B3146" s="79" t="s">
        <v>179</v>
      </c>
      <c r="C3146" s="79" t="s">
        <v>67</v>
      </c>
      <c r="D3146" s="85">
        <v>135556.9504</v>
      </c>
      <c r="E3146" s="85">
        <v>135556.9504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1IF-NWPL_ROCKY_M</v>
      </c>
    </row>
    <row r="3147" spans="1:8">
      <c r="A3147" s="80">
        <v>37189</v>
      </c>
      <c r="B3147" s="79" t="s">
        <v>179</v>
      </c>
      <c r="C3147" s="79" t="s">
        <v>98</v>
      </c>
      <c r="D3147" s="85">
        <v>1810.7516000000001</v>
      </c>
      <c r="E3147" s="85">
        <v>1810.7516000000001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1IF-QUESTAR</v>
      </c>
    </row>
    <row r="3148" spans="1:8">
      <c r="A3148" s="80">
        <v>37189</v>
      </c>
      <c r="B3148" s="79" t="s">
        <v>179</v>
      </c>
      <c r="C3148" s="79" t="s">
        <v>68</v>
      </c>
      <c r="D3148" s="85">
        <v>31006.252100000002</v>
      </c>
      <c r="E3148" s="85">
        <v>31006.252100000002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1NGI-MALIN</v>
      </c>
    </row>
    <row r="3149" spans="1:8">
      <c r="A3149" s="80">
        <v>37189</v>
      </c>
      <c r="B3149" s="79" t="s">
        <v>179</v>
      </c>
      <c r="C3149" s="79" t="s">
        <v>74</v>
      </c>
      <c r="D3149" s="85">
        <v>-9976.5925999999999</v>
      </c>
      <c r="E3149" s="85">
        <v>-9976.5925999999999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1NGI-PGE/CG</v>
      </c>
    </row>
    <row r="3150" spans="1:8">
      <c r="A3150" s="80">
        <v>37189</v>
      </c>
      <c r="B3150" s="79" t="s">
        <v>179</v>
      </c>
      <c r="C3150" s="79" t="s">
        <v>94</v>
      </c>
      <c r="D3150" s="85">
        <v>0</v>
      </c>
      <c r="E3150" s="85">
        <v>0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1NGI-SOBDR-SOCAL</v>
      </c>
    </row>
    <row r="3151" spans="1:8">
      <c r="A3151" s="80">
        <v>37189</v>
      </c>
      <c r="B3151" s="79" t="s">
        <v>179</v>
      </c>
      <c r="C3151" s="79" t="s">
        <v>46</v>
      </c>
      <c r="D3151" s="85">
        <v>-26161.618699999999</v>
      </c>
      <c r="E3151" s="85">
        <v>-26161.618699999999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37189</v>
      </c>
      <c r="B3152" s="79" t="s">
        <v>179</v>
      </c>
      <c r="C3152" s="79" t="s">
        <v>185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1NW-STANFIELD</v>
      </c>
    </row>
    <row r="3153" spans="1:8">
      <c r="A3153" s="80">
        <v>37189</v>
      </c>
      <c r="B3153" s="79" t="s">
        <v>179</v>
      </c>
      <c r="C3153" s="79" t="s">
        <v>186</v>
      </c>
      <c r="D3153" s="85">
        <v>1012.6241</v>
      </c>
      <c r="E3153" s="85">
        <v>1012.6241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1SUMAS-US/IM</v>
      </c>
    </row>
    <row r="3154" spans="1:8">
      <c r="A3154" s="80">
        <v>37190</v>
      </c>
      <c r="B3154" s="79" t="s">
        <v>179</v>
      </c>
      <c r="C3154" s="79" t="s">
        <v>88</v>
      </c>
      <c r="D3154" s="85">
        <v>9976.5925999999999</v>
      </c>
      <c r="E3154" s="85">
        <v>9976.5925999999999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1IF-CIG/RKYMTN</v>
      </c>
    </row>
    <row r="3155" spans="1:8">
      <c r="A3155" s="80">
        <v>37190</v>
      </c>
      <c r="B3155" s="79" t="s">
        <v>179</v>
      </c>
      <c r="C3155" s="79" t="s">
        <v>105</v>
      </c>
      <c r="D3155" s="85">
        <v>4988.2963</v>
      </c>
      <c r="E3155" s="85">
        <v>4988.2963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1IF-CIG/ROCKPORT</v>
      </c>
    </row>
    <row r="3156" spans="1:8">
      <c r="A3156" s="80">
        <v>37190</v>
      </c>
      <c r="B3156" s="79" t="s">
        <v>179</v>
      </c>
      <c r="C3156" s="79" t="s">
        <v>90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1IF-HEHUB</v>
      </c>
    </row>
    <row r="3157" spans="1:8">
      <c r="A3157" s="80">
        <v>37190</v>
      </c>
      <c r="B3157" s="79" t="s">
        <v>179</v>
      </c>
      <c r="C3157" s="79" t="s">
        <v>102</v>
      </c>
      <c r="D3157" s="85">
        <v>12549.5558</v>
      </c>
      <c r="E3157" s="85">
        <v>12549.5558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1IF-KERN/RIVER</v>
      </c>
    </row>
    <row r="3158" spans="1:8">
      <c r="A3158" s="80">
        <v>37190</v>
      </c>
      <c r="B3158" s="79" t="s">
        <v>179</v>
      </c>
      <c r="C3158" s="79" t="s">
        <v>67</v>
      </c>
      <c r="D3158" s="85">
        <v>135556.9504</v>
      </c>
      <c r="E3158" s="85">
        <v>135556.9504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1IF-NWPL_ROCKY_M</v>
      </c>
    </row>
    <row r="3159" spans="1:8">
      <c r="A3159" s="80">
        <v>37190</v>
      </c>
      <c r="B3159" s="79" t="s">
        <v>179</v>
      </c>
      <c r="C3159" s="79" t="s">
        <v>98</v>
      </c>
      <c r="D3159" s="85">
        <v>1810.7516000000001</v>
      </c>
      <c r="E3159" s="85">
        <v>1810.7516000000001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1IF-QUESTAR</v>
      </c>
    </row>
    <row r="3160" spans="1:8">
      <c r="A3160" s="80">
        <v>37190</v>
      </c>
      <c r="B3160" s="79" t="s">
        <v>179</v>
      </c>
      <c r="C3160" s="79" t="s">
        <v>68</v>
      </c>
      <c r="D3160" s="85">
        <v>31006.252100000002</v>
      </c>
      <c r="E3160" s="85">
        <v>31006.252100000002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1NGI-MALIN</v>
      </c>
    </row>
    <row r="3161" spans="1:8">
      <c r="A3161" s="80">
        <v>37190</v>
      </c>
      <c r="B3161" s="79" t="s">
        <v>179</v>
      </c>
      <c r="C3161" s="79" t="s">
        <v>74</v>
      </c>
      <c r="D3161" s="85">
        <v>-9976.5925999999999</v>
      </c>
      <c r="E3161" s="85">
        <v>-9976.5925999999999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1NGI-PGE/CG</v>
      </c>
    </row>
    <row r="3162" spans="1:8">
      <c r="A3162" s="80">
        <v>37190</v>
      </c>
      <c r="B3162" s="79" t="s">
        <v>179</v>
      </c>
      <c r="C3162" s="79" t="s">
        <v>94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1NGI-SOBDR-SOCAL</v>
      </c>
    </row>
    <row r="3163" spans="1:8">
      <c r="A3163" s="80">
        <v>37190</v>
      </c>
      <c r="B3163" s="79" t="s">
        <v>179</v>
      </c>
      <c r="C3163" s="79" t="s">
        <v>46</v>
      </c>
      <c r="D3163" s="85">
        <v>-26161.618699999999</v>
      </c>
      <c r="E3163" s="85">
        <v>-26161.618699999999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1NGI-SOCAL</v>
      </c>
    </row>
    <row r="3164" spans="1:8">
      <c r="A3164" s="80">
        <v>37190</v>
      </c>
      <c r="B3164" s="79" t="s">
        <v>179</v>
      </c>
      <c r="C3164" s="79" t="s">
        <v>185</v>
      </c>
      <c r="D3164" s="85">
        <v>0</v>
      </c>
      <c r="E3164" s="85">
        <v>0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1NW-STANFIELD</v>
      </c>
    </row>
    <row r="3165" spans="1:8">
      <c r="A3165" s="80">
        <v>37190</v>
      </c>
      <c r="B3165" s="79" t="s">
        <v>179</v>
      </c>
      <c r="C3165" s="79" t="s">
        <v>186</v>
      </c>
      <c r="D3165" s="85">
        <v>1012.6241</v>
      </c>
      <c r="E3165" s="85">
        <v>1012.6241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1SUMAS-US/IM</v>
      </c>
    </row>
    <row r="3166" spans="1:8">
      <c r="A3166" s="80">
        <v>37191</v>
      </c>
      <c r="B3166" s="79" t="s">
        <v>179</v>
      </c>
      <c r="C3166" s="79" t="s">
        <v>88</v>
      </c>
      <c r="D3166" s="85">
        <v>9976.5925999999999</v>
      </c>
      <c r="E3166" s="85">
        <v>9976.5925999999999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1IF-CIG/RKYMTN</v>
      </c>
    </row>
    <row r="3167" spans="1:8">
      <c r="A3167" s="80">
        <v>37191</v>
      </c>
      <c r="B3167" s="79" t="s">
        <v>179</v>
      </c>
      <c r="C3167" s="79" t="s">
        <v>105</v>
      </c>
      <c r="D3167" s="85">
        <v>4988.2963</v>
      </c>
      <c r="E3167" s="85">
        <v>4988.2963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1IF-CIG/ROCKPORT</v>
      </c>
    </row>
    <row r="3168" spans="1:8">
      <c r="A3168" s="80">
        <v>37191</v>
      </c>
      <c r="B3168" s="79" t="s">
        <v>179</v>
      </c>
      <c r="C3168" s="79" t="s">
        <v>90</v>
      </c>
      <c r="D3168" s="85">
        <v>0</v>
      </c>
      <c r="E3168" s="85">
        <v>0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1IF-HEHUB</v>
      </c>
    </row>
    <row r="3169" spans="1:8">
      <c r="A3169" s="80">
        <v>37191</v>
      </c>
      <c r="B3169" s="79" t="s">
        <v>179</v>
      </c>
      <c r="C3169" s="79" t="s">
        <v>102</v>
      </c>
      <c r="D3169" s="85">
        <v>12549.5558</v>
      </c>
      <c r="E3169" s="85">
        <v>12549.5558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1IF-KERN/RIVER</v>
      </c>
    </row>
    <row r="3170" spans="1:8">
      <c r="A3170" s="80">
        <v>37191</v>
      </c>
      <c r="B3170" s="79" t="s">
        <v>179</v>
      </c>
      <c r="C3170" s="79" t="s">
        <v>67</v>
      </c>
      <c r="D3170" s="85">
        <v>135556.9504</v>
      </c>
      <c r="E3170" s="85">
        <v>135556.9504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1IF-NWPL_ROCKY_M</v>
      </c>
    </row>
    <row r="3171" spans="1:8">
      <c r="A3171" s="80">
        <v>37191</v>
      </c>
      <c r="B3171" s="79" t="s">
        <v>179</v>
      </c>
      <c r="C3171" s="79" t="s">
        <v>98</v>
      </c>
      <c r="D3171" s="85">
        <v>1810.7516000000001</v>
      </c>
      <c r="E3171" s="85">
        <v>1810.7516000000001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1IF-QUESTAR</v>
      </c>
    </row>
    <row r="3172" spans="1:8">
      <c r="A3172" s="80">
        <v>37191</v>
      </c>
      <c r="B3172" s="79" t="s">
        <v>179</v>
      </c>
      <c r="C3172" s="79" t="s">
        <v>68</v>
      </c>
      <c r="D3172" s="85">
        <v>31006.252100000002</v>
      </c>
      <c r="E3172" s="85">
        <v>31006.252100000002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1NGI-MALIN</v>
      </c>
    </row>
    <row r="3173" spans="1:8">
      <c r="A3173" s="80">
        <v>37191</v>
      </c>
      <c r="B3173" s="79" t="s">
        <v>179</v>
      </c>
      <c r="C3173" s="79" t="s">
        <v>74</v>
      </c>
      <c r="D3173" s="85">
        <v>-9976.5925999999999</v>
      </c>
      <c r="E3173" s="85">
        <v>-9976.5925999999999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1NGI-PGE/CG</v>
      </c>
    </row>
    <row r="3174" spans="1:8">
      <c r="A3174" s="80">
        <v>37191</v>
      </c>
      <c r="B3174" s="79" t="s">
        <v>179</v>
      </c>
      <c r="C3174" s="79" t="s">
        <v>94</v>
      </c>
      <c r="D3174" s="85">
        <v>0</v>
      </c>
      <c r="E3174" s="85">
        <v>0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1NGI-SOBDR-SOCAL</v>
      </c>
    </row>
    <row r="3175" spans="1:8">
      <c r="A3175" s="80">
        <v>37191</v>
      </c>
      <c r="B3175" s="79" t="s">
        <v>179</v>
      </c>
      <c r="C3175" s="79" t="s">
        <v>46</v>
      </c>
      <c r="D3175" s="85">
        <v>-26161.618699999999</v>
      </c>
      <c r="E3175" s="85">
        <v>-26161.618699999999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1NGI-SOCAL</v>
      </c>
    </row>
    <row r="3176" spans="1:8">
      <c r="A3176" s="80">
        <v>37191</v>
      </c>
      <c r="B3176" s="79" t="s">
        <v>179</v>
      </c>
      <c r="C3176" s="79" t="s">
        <v>185</v>
      </c>
      <c r="D3176" s="85">
        <v>0</v>
      </c>
      <c r="E3176" s="85">
        <v>0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1NW-STANFIELD</v>
      </c>
    </row>
    <row r="3177" spans="1:8">
      <c r="A3177" s="80">
        <v>37191</v>
      </c>
      <c r="B3177" s="79" t="s">
        <v>179</v>
      </c>
      <c r="C3177" s="79" t="s">
        <v>186</v>
      </c>
      <c r="D3177" s="85">
        <v>1012.6241</v>
      </c>
      <c r="E3177" s="85">
        <v>1012.6241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1SUMAS-US/IM</v>
      </c>
    </row>
    <row r="3178" spans="1:8">
      <c r="A3178" s="80">
        <v>37192</v>
      </c>
      <c r="B3178" s="79" t="s">
        <v>179</v>
      </c>
      <c r="C3178" s="79" t="s">
        <v>88</v>
      </c>
      <c r="D3178" s="85">
        <v>9976.5925999999999</v>
      </c>
      <c r="E3178" s="85">
        <v>9976.5925999999999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1IF-CIG/RKYMTN</v>
      </c>
    </row>
    <row r="3179" spans="1:8">
      <c r="A3179" s="80">
        <v>37192</v>
      </c>
      <c r="B3179" s="79" t="s">
        <v>179</v>
      </c>
      <c r="C3179" s="79" t="s">
        <v>105</v>
      </c>
      <c r="D3179" s="85">
        <v>4988.2963</v>
      </c>
      <c r="E3179" s="85">
        <v>4988.2963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1IF-CIG/ROCKPORT</v>
      </c>
    </row>
    <row r="3180" spans="1:8">
      <c r="A3180" s="80">
        <v>37192</v>
      </c>
      <c r="B3180" s="79" t="s">
        <v>179</v>
      </c>
      <c r="C3180" s="79" t="s">
        <v>90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1IF-HEHUB</v>
      </c>
    </row>
    <row r="3181" spans="1:8">
      <c r="A3181" s="80">
        <v>37192</v>
      </c>
      <c r="B3181" s="79" t="s">
        <v>179</v>
      </c>
      <c r="C3181" s="79" t="s">
        <v>102</v>
      </c>
      <c r="D3181" s="85">
        <v>12549.5558</v>
      </c>
      <c r="E3181" s="85">
        <v>12549.5558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1IF-KERN/RIVER</v>
      </c>
    </row>
    <row r="3182" spans="1:8">
      <c r="A3182" s="80">
        <v>37192</v>
      </c>
      <c r="B3182" s="79" t="s">
        <v>179</v>
      </c>
      <c r="C3182" s="79" t="s">
        <v>67</v>
      </c>
      <c r="D3182" s="85">
        <v>135556.9504</v>
      </c>
      <c r="E3182" s="85">
        <v>135556.9504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1IF-NWPL_ROCKY_M</v>
      </c>
    </row>
    <row r="3183" spans="1:8">
      <c r="A3183" s="80">
        <v>37192</v>
      </c>
      <c r="B3183" s="79" t="s">
        <v>179</v>
      </c>
      <c r="C3183" s="79" t="s">
        <v>98</v>
      </c>
      <c r="D3183" s="85">
        <v>1810.7516000000001</v>
      </c>
      <c r="E3183" s="85">
        <v>1810.7516000000001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1IF-QUESTAR</v>
      </c>
    </row>
    <row r="3184" spans="1:8">
      <c r="A3184" s="80">
        <v>37192</v>
      </c>
      <c r="B3184" s="79" t="s">
        <v>179</v>
      </c>
      <c r="C3184" s="79" t="s">
        <v>68</v>
      </c>
      <c r="D3184" s="85">
        <v>31006.252100000002</v>
      </c>
      <c r="E3184" s="85">
        <v>31006.252100000002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1NGI-MALIN</v>
      </c>
    </row>
    <row r="3185" spans="1:8">
      <c r="A3185" s="80">
        <v>37192</v>
      </c>
      <c r="B3185" s="79" t="s">
        <v>179</v>
      </c>
      <c r="C3185" s="79" t="s">
        <v>74</v>
      </c>
      <c r="D3185" s="85">
        <v>-9976.5925999999999</v>
      </c>
      <c r="E3185" s="85">
        <v>-9976.5925999999999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1NGI-PGE/CG</v>
      </c>
    </row>
    <row r="3186" spans="1:8">
      <c r="A3186" s="80">
        <v>37192</v>
      </c>
      <c r="B3186" s="79" t="s">
        <v>179</v>
      </c>
      <c r="C3186" s="79" t="s">
        <v>94</v>
      </c>
      <c r="D3186" s="85">
        <v>0</v>
      </c>
      <c r="E3186" s="85">
        <v>0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1NGI-SOBDR-SOCAL</v>
      </c>
    </row>
    <row r="3187" spans="1:8">
      <c r="A3187" s="80">
        <v>37192</v>
      </c>
      <c r="B3187" s="79" t="s">
        <v>179</v>
      </c>
      <c r="C3187" s="79" t="s">
        <v>46</v>
      </c>
      <c r="D3187" s="85">
        <v>-26161.618699999999</v>
      </c>
      <c r="E3187" s="85">
        <v>-26161.618699999999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1NGI-SOCAL</v>
      </c>
    </row>
    <row r="3188" spans="1:8">
      <c r="A3188" s="80">
        <v>37192</v>
      </c>
      <c r="B3188" s="79" t="s">
        <v>179</v>
      </c>
      <c r="C3188" s="79" t="s">
        <v>185</v>
      </c>
      <c r="D3188" s="85">
        <v>0</v>
      </c>
      <c r="E3188" s="85">
        <v>0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1NW-STANFIELD</v>
      </c>
    </row>
    <row r="3189" spans="1:8">
      <c r="A3189" s="80">
        <v>37192</v>
      </c>
      <c r="B3189" s="79" t="s">
        <v>179</v>
      </c>
      <c r="C3189" s="79" t="s">
        <v>186</v>
      </c>
      <c r="D3189" s="85">
        <v>1012.6241</v>
      </c>
      <c r="E3189" s="85">
        <v>1012.6241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1SUMAS-US/IM</v>
      </c>
    </row>
    <row r="3190" spans="1:8">
      <c r="A3190" s="80">
        <v>37193</v>
      </c>
      <c r="B3190" s="79" t="s">
        <v>179</v>
      </c>
      <c r="C3190" s="79" t="s">
        <v>88</v>
      </c>
      <c r="D3190" s="85">
        <v>9976.5925999999999</v>
      </c>
      <c r="E3190" s="85">
        <v>9976.5925999999999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1IF-CIG/RKYMTN</v>
      </c>
    </row>
    <row r="3191" spans="1:8">
      <c r="A3191" s="80">
        <v>37193</v>
      </c>
      <c r="B3191" s="79" t="s">
        <v>179</v>
      </c>
      <c r="C3191" s="79" t="s">
        <v>105</v>
      </c>
      <c r="D3191" s="85">
        <v>4988.2963</v>
      </c>
      <c r="E3191" s="85">
        <v>4988.2963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1IF-CIG/ROCKPORT</v>
      </c>
    </row>
    <row r="3192" spans="1:8">
      <c r="A3192" s="80">
        <v>37193</v>
      </c>
      <c r="B3192" s="79" t="s">
        <v>179</v>
      </c>
      <c r="C3192" s="79" t="s">
        <v>90</v>
      </c>
      <c r="D3192" s="85">
        <v>0</v>
      </c>
      <c r="E3192" s="85">
        <v>0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1IF-HEHUB</v>
      </c>
    </row>
    <row r="3193" spans="1:8">
      <c r="A3193" s="80">
        <v>37193</v>
      </c>
      <c r="B3193" s="79" t="s">
        <v>179</v>
      </c>
      <c r="C3193" s="79" t="s">
        <v>102</v>
      </c>
      <c r="D3193" s="85">
        <v>12549.5558</v>
      </c>
      <c r="E3193" s="85">
        <v>12549.5558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1IF-KERN/RIVER</v>
      </c>
    </row>
    <row r="3194" spans="1:8">
      <c r="A3194" s="80">
        <v>37193</v>
      </c>
      <c r="B3194" s="79" t="s">
        <v>179</v>
      </c>
      <c r="C3194" s="79" t="s">
        <v>67</v>
      </c>
      <c r="D3194" s="85">
        <v>135556.9503</v>
      </c>
      <c r="E3194" s="85">
        <v>135556.9503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1IF-NWPL_ROCKY_M</v>
      </c>
    </row>
    <row r="3195" spans="1:8">
      <c r="A3195" s="80">
        <v>37193</v>
      </c>
      <c r="B3195" s="79" t="s">
        <v>179</v>
      </c>
      <c r="C3195" s="79" t="s">
        <v>98</v>
      </c>
      <c r="D3195" s="85">
        <v>1810.7516000000001</v>
      </c>
      <c r="E3195" s="85">
        <v>1810.7516000000001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1IF-QUESTAR</v>
      </c>
    </row>
    <row r="3196" spans="1:8">
      <c r="A3196" s="80">
        <v>37193</v>
      </c>
      <c r="B3196" s="79" t="s">
        <v>179</v>
      </c>
      <c r="C3196" s="79" t="s">
        <v>68</v>
      </c>
      <c r="D3196" s="85">
        <v>31006.252100000002</v>
      </c>
      <c r="E3196" s="85">
        <v>31006.252100000002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1NGI-MALIN</v>
      </c>
    </row>
    <row r="3197" spans="1:8">
      <c r="A3197" s="80">
        <v>37193</v>
      </c>
      <c r="B3197" s="79" t="s">
        <v>179</v>
      </c>
      <c r="C3197" s="79" t="s">
        <v>74</v>
      </c>
      <c r="D3197" s="85">
        <v>-9976.5925999999999</v>
      </c>
      <c r="E3197" s="85">
        <v>-9976.5925999999999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1NGI-PGE/CG</v>
      </c>
    </row>
    <row r="3198" spans="1:8">
      <c r="A3198" s="80">
        <v>37193</v>
      </c>
      <c r="B3198" s="79" t="s">
        <v>179</v>
      </c>
      <c r="C3198" s="79" t="s">
        <v>94</v>
      </c>
      <c r="D3198" s="85">
        <v>0</v>
      </c>
      <c r="E3198" s="85">
        <v>0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1NGI-SOBDR-SOCAL</v>
      </c>
    </row>
    <row r="3199" spans="1:8">
      <c r="A3199" s="80">
        <v>37193</v>
      </c>
      <c r="B3199" s="79" t="s">
        <v>179</v>
      </c>
      <c r="C3199" s="79" t="s">
        <v>46</v>
      </c>
      <c r="D3199" s="85">
        <v>-26161.618699999999</v>
      </c>
      <c r="E3199" s="85">
        <v>-26161.618699999999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1NGI-SOCAL</v>
      </c>
    </row>
    <row r="3200" spans="1:8">
      <c r="A3200" s="80">
        <v>37193</v>
      </c>
      <c r="B3200" s="79" t="s">
        <v>179</v>
      </c>
      <c r="C3200" s="79" t="s">
        <v>185</v>
      </c>
      <c r="D3200" s="85">
        <v>0</v>
      </c>
      <c r="E3200" s="85">
        <v>0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1NW-STANFIELD</v>
      </c>
    </row>
    <row r="3201" spans="1:8">
      <c r="A3201" s="80">
        <v>37193</v>
      </c>
      <c r="B3201" s="79" t="s">
        <v>179</v>
      </c>
      <c r="C3201" s="79" t="s">
        <v>186</v>
      </c>
      <c r="D3201" s="85">
        <v>1012.6241</v>
      </c>
      <c r="E3201" s="85">
        <v>1012.6241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1SUMAS-US/IM</v>
      </c>
    </row>
    <row r="3202" spans="1:8">
      <c r="A3202" s="80">
        <v>37194</v>
      </c>
      <c r="B3202" s="79" t="s">
        <v>179</v>
      </c>
      <c r="C3202" s="79" t="s">
        <v>88</v>
      </c>
      <c r="D3202" s="85">
        <v>9976.5925999999999</v>
      </c>
      <c r="E3202" s="85">
        <v>9976.5925999999999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1IF-CIG/RKYMTN</v>
      </c>
    </row>
    <row r="3203" spans="1:8">
      <c r="A3203" s="80">
        <v>37194</v>
      </c>
      <c r="B3203" s="79" t="s">
        <v>179</v>
      </c>
      <c r="C3203" s="79" t="s">
        <v>105</v>
      </c>
      <c r="D3203" s="85">
        <v>4988.2963</v>
      </c>
      <c r="E3203" s="85">
        <v>4988.2963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1IF-CIG/ROCKPORT</v>
      </c>
    </row>
    <row r="3204" spans="1:8">
      <c r="A3204" s="80">
        <v>37194</v>
      </c>
      <c r="B3204" s="79" t="s">
        <v>179</v>
      </c>
      <c r="C3204" s="79" t="s">
        <v>90</v>
      </c>
      <c r="D3204" s="85">
        <v>0</v>
      </c>
      <c r="E3204" s="85">
        <v>0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1IF-HEHUB</v>
      </c>
    </row>
    <row r="3205" spans="1:8">
      <c r="A3205" s="80">
        <v>37194</v>
      </c>
      <c r="B3205" s="79" t="s">
        <v>179</v>
      </c>
      <c r="C3205" s="79" t="s">
        <v>102</v>
      </c>
      <c r="D3205" s="85">
        <v>12549.5558</v>
      </c>
      <c r="E3205" s="85">
        <v>12549.5558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1IF-KERN/RIVER</v>
      </c>
    </row>
    <row r="3206" spans="1:8">
      <c r="A3206" s="80">
        <v>37194</v>
      </c>
      <c r="B3206" s="79" t="s">
        <v>179</v>
      </c>
      <c r="C3206" s="79" t="s">
        <v>67</v>
      </c>
      <c r="D3206" s="85">
        <v>135556.9504</v>
      </c>
      <c r="E3206" s="85">
        <v>135556.9504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1IF-NWPL_ROCKY_M</v>
      </c>
    </row>
    <row r="3207" spans="1:8">
      <c r="A3207" s="80">
        <v>37194</v>
      </c>
      <c r="B3207" s="79" t="s">
        <v>179</v>
      </c>
      <c r="C3207" s="79" t="s">
        <v>98</v>
      </c>
      <c r="D3207" s="85">
        <v>1810.7516000000001</v>
      </c>
      <c r="E3207" s="85">
        <v>1810.7516000000001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1IF-QUESTAR</v>
      </c>
    </row>
    <row r="3208" spans="1:8">
      <c r="A3208" s="80">
        <v>37194</v>
      </c>
      <c r="B3208" s="79" t="s">
        <v>179</v>
      </c>
      <c r="C3208" s="79" t="s">
        <v>68</v>
      </c>
      <c r="D3208" s="85">
        <v>31006.252100000002</v>
      </c>
      <c r="E3208" s="85">
        <v>31006.252100000002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1NGI-MALIN</v>
      </c>
    </row>
    <row r="3209" spans="1:8">
      <c r="A3209" s="80">
        <v>37194</v>
      </c>
      <c r="B3209" s="79" t="s">
        <v>179</v>
      </c>
      <c r="C3209" s="79" t="s">
        <v>74</v>
      </c>
      <c r="D3209" s="85">
        <v>-9976.5925999999999</v>
      </c>
      <c r="E3209" s="85">
        <v>-9976.5925999999999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1NGI-PGE/CG</v>
      </c>
    </row>
    <row r="3210" spans="1:8">
      <c r="A3210" s="80">
        <v>37194</v>
      </c>
      <c r="B3210" s="79" t="s">
        <v>179</v>
      </c>
      <c r="C3210" s="79" t="s">
        <v>94</v>
      </c>
      <c r="D3210" s="85">
        <v>0</v>
      </c>
      <c r="E3210" s="85">
        <v>0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1NGI-SOBDR-SOCAL</v>
      </c>
    </row>
    <row r="3211" spans="1:8">
      <c r="A3211" s="80">
        <v>37194</v>
      </c>
      <c r="B3211" s="79" t="s">
        <v>179</v>
      </c>
      <c r="C3211" s="79" t="s">
        <v>46</v>
      </c>
      <c r="D3211" s="85">
        <v>-26161.618699999999</v>
      </c>
      <c r="E3211" s="85">
        <v>-26161.618699999999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1NGI-SOCAL</v>
      </c>
    </row>
    <row r="3212" spans="1:8">
      <c r="A3212" s="80">
        <v>37194</v>
      </c>
      <c r="B3212" s="79" t="s">
        <v>179</v>
      </c>
      <c r="C3212" s="79" t="s">
        <v>185</v>
      </c>
      <c r="D3212" s="85">
        <v>0</v>
      </c>
      <c r="E3212" s="85">
        <v>0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1NW-STANFIELD</v>
      </c>
    </row>
    <row r="3213" spans="1:8">
      <c r="A3213" s="80">
        <v>37194</v>
      </c>
      <c r="B3213" s="79" t="s">
        <v>179</v>
      </c>
      <c r="C3213" s="79" t="s">
        <v>186</v>
      </c>
      <c r="D3213" s="85">
        <v>1012.6241</v>
      </c>
      <c r="E3213" s="85">
        <v>1012.6241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1SUMAS-US/IM</v>
      </c>
    </row>
    <row r="3214" spans="1:8">
      <c r="A3214" s="80">
        <v>37195</v>
      </c>
      <c r="B3214" s="79" t="s">
        <v>179</v>
      </c>
      <c r="C3214" s="79" t="s">
        <v>88</v>
      </c>
      <c r="D3214" s="85">
        <v>9976.5925999999999</v>
      </c>
      <c r="E3214" s="85">
        <v>9976.5925999999999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1IF-CIG/RKYMTN</v>
      </c>
    </row>
    <row r="3215" spans="1:8">
      <c r="A3215" s="80">
        <v>37195</v>
      </c>
      <c r="B3215" s="79" t="s">
        <v>179</v>
      </c>
      <c r="C3215" s="79" t="s">
        <v>105</v>
      </c>
      <c r="D3215" s="85">
        <v>4988.2963</v>
      </c>
      <c r="E3215" s="85">
        <v>4988.2963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1IF-CIG/ROCKPORT</v>
      </c>
    </row>
    <row r="3216" spans="1:8">
      <c r="A3216" s="80">
        <v>37195</v>
      </c>
      <c r="B3216" s="79" t="s">
        <v>179</v>
      </c>
      <c r="C3216" s="79" t="s">
        <v>90</v>
      </c>
      <c r="D3216" s="85">
        <v>0</v>
      </c>
      <c r="E3216" s="85">
        <v>0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1IF-HEHUB</v>
      </c>
    </row>
    <row r="3217" spans="1:8">
      <c r="A3217" s="80">
        <v>37195</v>
      </c>
      <c r="B3217" s="79" t="s">
        <v>179</v>
      </c>
      <c r="C3217" s="79" t="s">
        <v>102</v>
      </c>
      <c r="D3217" s="85">
        <v>12549.5558</v>
      </c>
      <c r="E3217" s="85">
        <v>12549.5558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1IF-KERN/RIVER</v>
      </c>
    </row>
    <row r="3218" spans="1:8">
      <c r="A3218" s="80">
        <v>37195</v>
      </c>
      <c r="B3218" s="79" t="s">
        <v>179</v>
      </c>
      <c r="C3218" s="79" t="s">
        <v>67</v>
      </c>
      <c r="D3218" s="85">
        <v>135556.9504</v>
      </c>
      <c r="E3218" s="85">
        <v>135556.9504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1IF-NWPL_ROCKY_M</v>
      </c>
    </row>
    <row r="3219" spans="1:8">
      <c r="A3219" s="80">
        <v>37195</v>
      </c>
      <c r="B3219" s="79" t="s">
        <v>179</v>
      </c>
      <c r="C3219" s="79" t="s">
        <v>98</v>
      </c>
      <c r="D3219" s="85">
        <v>1810.7516000000001</v>
      </c>
      <c r="E3219" s="85">
        <v>1810.7516000000001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1IF-QUESTAR</v>
      </c>
    </row>
    <row r="3220" spans="1:8">
      <c r="A3220" s="80">
        <v>37195</v>
      </c>
      <c r="B3220" s="79" t="s">
        <v>179</v>
      </c>
      <c r="C3220" s="79" t="s">
        <v>68</v>
      </c>
      <c r="D3220" s="85">
        <v>31006.252100000002</v>
      </c>
      <c r="E3220" s="85">
        <v>31006.252100000002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1NGI-MALIN</v>
      </c>
    </row>
    <row r="3221" spans="1:8">
      <c r="A3221" s="80">
        <v>37195</v>
      </c>
      <c r="B3221" s="79" t="s">
        <v>179</v>
      </c>
      <c r="C3221" s="79" t="s">
        <v>74</v>
      </c>
      <c r="D3221" s="85">
        <v>-9976.5925999999999</v>
      </c>
      <c r="E3221" s="85">
        <v>-9976.5925999999999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1NGI-PGE/CG</v>
      </c>
    </row>
    <row r="3222" spans="1:8">
      <c r="A3222" s="80">
        <v>37195</v>
      </c>
      <c r="B3222" s="79" t="s">
        <v>179</v>
      </c>
      <c r="C3222" s="79" t="s">
        <v>94</v>
      </c>
      <c r="D3222" s="85">
        <v>0</v>
      </c>
      <c r="E3222" s="85">
        <v>0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1NGI-SOBDR-SOCAL</v>
      </c>
    </row>
    <row r="3223" spans="1:8">
      <c r="A3223" s="80">
        <v>37195</v>
      </c>
      <c r="B3223" s="79" t="s">
        <v>179</v>
      </c>
      <c r="C3223" s="79" t="s">
        <v>46</v>
      </c>
      <c r="D3223" s="85">
        <v>-26161.618699999999</v>
      </c>
      <c r="E3223" s="85">
        <v>-26161.618699999999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1NGI-SOCAL</v>
      </c>
    </row>
    <row r="3224" spans="1:8">
      <c r="A3224" s="80">
        <v>37195</v>
      </c>
      <c r="B3224" s="79" t="s">
        <v>179</v>
      </c>
      <c r="C3224" s="79" t="s">
        <v>185</v>
      </c>
      <c r="D3224" s="85">
        <v>0</v>
      </c>
      <c r="E3224" s="85">
        <v>0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1NW-STANFIELD</v>
      </c>
    </row>
    <row r="3225" spans="1:8">
      <c r="A3225" s="80">
        <v>37195</v>
      </c>
      <c r="B3225" s="79" t="s">
        <v>179</v>
      </c>
      <c r="C3225" s="79" t="s">
        <v>186</v>
      </c>
      <c r="D3225" s="85">
        <v>1012.6241</v>
      </c>
      <c r="E3225" s="85">
        <v>1012.6241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1SUMAS-US/IM</v>
      </c>
    </row>
    <row r="3226" spans="1:8">
      <c r="A3226" s="80">
        <v>37165</v>
      </c>
      <c r="B3226" s="79" t="s">
        <v>84</v>
      </c>
      <c r="C3226" s="79" t="s">
        <v>100</v>
      </c>
      <c r="D3226" s="85">
        <v>0</v>
      </c>
      <c r="E3226" s="85">
        <v>0</v>
      </c>
      <c r="F3226" s="210">
        <f t="shared" si="150"/>
        <v>1</v>
      </c>
      <c r="G3226" s="79" t="str">
        <f t="shared" si="151"/>
        <v>D</v>
      </c>
      <c r="H3226" s="79" t="str">
        <f t="shared" si="152"/>
        <v>1DJ/BASIN/CIG</v>
      </c>
    </row>
    <row r="3227" spans="1:8">
      <c r="A3227" s="80">
        <v>37165</v>
      </c>
      <c r="B3227" s="79" t="s">
        <v>84</v>
      </c>
      <c r="C3227" s="79" t="s">
        <v>97</v>
      </c>
      <c r="D3227" s="85">
        <v>0</v>
      </c>
      <c r="E3227" s="85">
        <v>0</v>
      </c>
      <c r="F3227" s="210">
        <f t="shared" si="150"/>
        <v>1</v>
      </c>
      <c r="G3227" s="79" t="str">
        <f t="shared" si="151"/>
        <v>D</v>
      </c>
      <c r="H3227" s="79" t="str">
        <f t="shared" si="152"/>
        <v>1DJ/BASIN/PSCO</v>
      </c>
    </row>
    <row r="3228" spans="1:8">
      <c r="A3228" s="80">
        <v>37165</v>
      </c>
      <c r="B3228" s="79" t="s">
        <v>84</v>
      </c>
      <c r="C3228" s="79" t="s">
        <v>88</v>
      </c>
      <c r="D3228" s="85">
        <v>0</v>
      </c>
      <c r="E3228" s="85">
        <v>0</v>
      </c>
      <c r="F3228" s="210">
        <f t="shared" si="150"/>
        <v>1</v>
      </c>
      <c r="G3228" s="79" t="str">
        <f t="shared" si="151"/>
        <v>D</v>
      </c>
      <c r="H3228" s="79" t="str">
        <f t="shared" si="152"/>
        <v>1IF-CIG/RKYMTN</v>
      </c>
    </row>
    <row r="3229" spans="1:8">
      <c r="A3229" s="80">
        <v>37165</v>
      </c>
      <c r="B3229" s="79" t="s">
        <v>84</v>
      </c>
      <c r="C3229" s="79" t="s">
        <v>105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D</v>
      </c>
      <c r="H3229" s="79" t="str">
        <f t="shared" si="152"/>
        <v>1IF-CIG/ROCKPORT</v>
      </c>
    </row>
    <row r="3230" spans="1:8">
      <c r="A3230" s="80">
        <v>37165</v>
      </c>
      <c r="B3230" s="79" t="s">
        <v>84</v>
      </c>
      <c r="C3230" s="79" t="s">
        <v>106</v>
      </c>
      <c r="D3230" s="85">
        <v>0</v>
      </c>
      <c r="E3230" s="85">
        <v>0</v>
      </c>
      <c r="F3230" s="210">
        <f t="shared" si="150"/>
        <v>1</v>
      </c>
      <c r="G3230" s="79" t="str">
        <f t="shared" si="151"/>
        <v>D</v>
      </c>
      <c r="H3230" s="79" t="str">
        <f t="shared" si="152"/>
        <v>1IF-CIG/SOUTHERN</v>
      </c>
    </row>
    <row r="3231" spans="1:8">
      <c r="A3231" s="80">
        <v>37165</v>
      </c>
      <c r="B3231" s="79" t="s">
        <v>84</v>
      </c>
      <c r="C3231" s="79" t="s">
        <v>101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D</v>
      </c>
      <c r="H3231" s="79" t="str">
        <f t="shared" si="152"/>
        <v>1IF-CIG/WIC</v>
      </c>
    </row>
    <row r="3232" spans="1:8">
      <c r="A3232" s="80">
        <v>37165</v>
      </c>
      <c r="B3232" s="79" t="s">
        <v>84</v>
      </c>
      <c r="C3232" s="79" t="s">
        <v>107</v>
      </c>
      <c r="D3232" s="85">
        <v>0</v>
      </c>
      <c r="E3232" s="85">
        <v>0</v>
      </c>
      <c r="F3232" s="210">
        <f t="shared" si="150"/>
        <v>1</v>
      </c>
      <c r="G3232" s="79" t="str">
        <f t="shared" si="151"/>
        <v>D</v>
      </c>
      <c r="H3232" s="79" t="str">
        <f t="shared" si="152"/>
        <v>1IF-CIG/WINDRVR</v>
      </c>
    </row>
    <row r="3233" spans="1:8">
      <c r="A3233" s="80">
        <v>37165</v>
      </c>
      <c r="B3233" s="79" t="s">
        <v>84</v>
      </c>
      <c r="C3233" s="79" t="s">
        <v>72</v>
      </c>
      <c r="D3233" s="85">
        <v>0</v>
      </c>
      <c r="E3233" s="85">
        <v>0</v>
      </c>
      <c r="F3233" s="210">
        <f t="shared" si="150"/>
        <v>1</v>
      </c>
      <c r="G3233" s="79" t="str">
        <f t="shared" si="151"/>
        <v>D</v>
      </c>
      <c r="H3233" s="79" t="str">
        <f t="shared" si="152"/>
        <v>1IF-ELPO/SJ</v>
      </c>
    </row>
    <row r="3234" spans="1:8">
      <c r="A3234" s="80">
        <v>37165</v>
      </c>
      <c r="B3234" s="79" t="s">
        <v>84</v>
      </c>
      <c r="C3234" s="79" t="s">
        <v>96</v>
      </c>
      <c r="D3234" s="85">
        <v>0</v>
      </c>
      <c r="E3234" s="85">
        <v>0</v>
      </c>
      <c r="F3234" s="210">
        <f t="shared" si="150"/>
        <v>1</v>
      </c>
      <c r="G3234" s="79" t="str">
        <f t="shared" si="151"/>
        <v>D</v>
      </c>
      <c r="H3234" s="79" t="str">
        <f t="shared" si="152"/>
        <v>1IF-NGPL/MIDCON</v>
      </c>
    </row>
    <row r="3235" spans="1:8">
      <c r="A3235" s="80">
        <v>37165</v>
      </c>
      <c r="B3235" s="79" t="s">
        <v>84</v>
      </c>
      <c r="C3235" s="79" t="s">
        <v>108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D</v>
      </c>
      <c r="H3235" s="79" t="str">
        <f t="shared" si="152"/>
        <v>1IF-NGPL/OK-NW</v>
      </c>
    </row>
    <row r="3236" spans="1:8">
      <c r="A3236" s="80">
        <v>37165</v>
      </c>
      <c r="B3236" s="79" t="s">
        <v>84</v>
      </c>
      <c r="C3236" s="79" t="s">
        <v>67</v>
      </c>
      <c r="D3236" s="85">
        <v>0</v>
      </c>
      <c r="E3236" s="85">
        <v>0</v>
      </c>
      <c r="F3236" s="210">
        <f t="shared" si="150"/>
        <v>1</v>
      </c>
      <c r="G3236" s="79" t="str">
        <f t="shared" si="151"/>
        <v>D</v>
      </c>
      <c r="H3236" s="79" t="str">
        <f t="shared" si="152"/>
        <v>1IF-NWPL_ROCKY_M</v>
      </c>
    </row>
    <row r="3237" spans="1:8">
      <c r="A3237" s="80">
        <v>37165</v>
      </c>
      <c r="B3237" s="79" t="s">
        <v>84</v>
      </c>
      <c r="C3237" s="79" t="s">
        <v>99</v>
      </c>
      <c r="D3237" s="85">
        <v>0</v>
      </c>
      <c r="E3237" s="85">
        <v>0</v>
      </c>
      <c r="F3237" s="210">
        <f t="shared" si="150"/>
        <v>1</v>
      </c>
      <c r="G3237" s="79" t="str">
        <f t="shared" si="151"/>
        <v>D</v>
      </c>
      <c r="H3237" s="79" t="str">
        <f t="shared" si="152"/>
        <v>1IF-PAN/TX/OK</v>
      </c>
    </row>
    <row r="3238" spans="1:8">
      <c r="A3238" s="80">
        <v>37165</v>
      </c>
      <c r="B3238" s="79" t="s">
        <v>84</v>
      </c>
      <c r="C3238" s="79" t="s">
        <v>46</v>
      </c>
      <c r="D3238" s="85">
        <v>0</v>
      </c>
      <c r="E3238" s="85">
        <v>0</v>
      </c>
      <c r="F3238" s="210">
        <f t="shared" si="150"/>
        <v>1</v>
      </c>
      <c r="G3238" s="79" t="str">
        <f t="shared" si="151"/>
        <v>D</v>
      </c>
      <c r="H3238" s="79" t="str">
        <f t="shared" si="152"/>
        <v>1NGI-SOCAL</v>
      </c>
    </row>
    <row r="3239" spans="1:8">
      <c r="A3239" s="80">
        <v>37196</v>
      </c>
      <c r="B3239" s="79" t="s">
        <v>84</v>
      </c>
      <c r="C3239" s="79" t="s">
        <v>100</v>
      </c>
      <c r="D3239" s="85">
        <v>-7495.2080000000005</v>
      </c>
      <c r="E3239" s="85">
        <v>74.952079999999995</v>
      </c>
      <c r="F3239" s="210">
        <f t="shared" si="150"/>
        <v>2</v>
      </c>
      <c r="G3239" s="79" t="str">
        <f t="shared" si="151"/>
        <v>D</v>
      </c>
      <c r="H3239" s="79" t="str">
        <f t="shared" si="152"/>
        <v>2DJ/BASIN/CIG</v>
      </c>
    </row>
    <row r="3240" spans="1:8">
      <c r="A3240" s="80">
        <v>37196</v>
      </c>
      <c r="B3240" s="79" t="s">
        <v>84</v>
      </c>
      <c r="C3240" s="79" t="s">
        <v>97</v>
      </c>
      <c r="D3240" s="85">
        <v>-26982.748899999999</v>
      </c>
      <c r="E3240" s="85">
        <v>2698.2748900000001</v>
      </c>
      <c r="F3240" s="210">
        <f t="shared" si="150"/>
        <v>2</v>
      </c>
      <c r="G3240" s="79" t="str">
        <f t="shared" si="151"/>
        <v>D</v>
      </c>
      <c r="H3240" s="79" t="str">
        <f t="shared" si="152"/>
        <v>2DJ/BASIN/PSCO</v>
      </c>
    </row>
    <row r="3241" spans="1:8">
      <c r="A3241" s="80">
        <v>37196</v>
      </c>
      <c r="B3241" s="79" t="s">
        <v>84</v>
      </c>
      <c r="C3241" s="79" t="s">
        <v>88</v>
      </c>
      <c r="D3241" s="85">
        <v>-169668.5246</v>
      </c>
      <c r="E3241" s="85">
        <v>1696.685246</v>
      </c>
      <c r="F3241" s="210">
        <f t="shared" si="150"/>
        <v>2</v>
      </c>
      <c r="G3241" s="79" t="str">
        <f t="shared" si="151"/>
        <v>D</v>
      </c>
      <c r="H3241" s="79" t="str">
        <f t="shared" si="152"/>
        <v>2IF-CIG/RKYMTN</v>
      </c>
    </row>
    <row r="3242" spans="1:8">
      <c r="A3242" s="80">
        <v>37196</v>
      </c>
      <c r="B3242" s="79" t="s">
        <v>84</v>
      </c>
      <c r="C3242" s="79" t="s">
        <v>106</v>
      </c>
      <c r="D3242" s="85">
        <v>199322.56570000001</v>
      </c>
      <c r="E3242" s="85">
        <v>-19932.256570000001</v>
      </c>
      <c r="F3242" s="210">
        <f t="shared" si="150"/>
        <v>2</v>
      </c>
      <c r="G3242" s="79" t="str">
        <f t="shared" si="151"/>
        <v>D</v>
      </c>
      <c r="H3242" s="79" t="str">
        <f t="shared" si="152"/>
        <v>2IF-CIG/SOUTHERN</v>
      </c>
    </row>
    <row r="3243" spans="1:8">
      <c r="A3243" s="80">
        <v>37196</v>
      </c>
      <c r="B3243" s="79" t="s">
        <v>84</v>
      </c>
      <c r="C3243" s="79" t="s">
        <v>107</v>
      </c>
      <c r="D3243" s="85">
        <v>-59961.664300000004</v>
      </c>
      <c r="E3243" s="85">
        <v>599.61664299999995</v>
      </c>
      <c r="F3243" s="210">
        <f t="shared" si="150"/>
        <v>2</v>
      </c>
      <c r="G3243" s="79" t="str">
        <f t="shared" si="151"/>
        <v>D</v>
      </c>
      <c r="H3243" s="79" t="str">
        <f t="shared" si="152"/>
        <v>2IF-CIG/WINDRVR</v>
      </c>
    </row>
    <row r="3244" spans="1:8">
      <c r="A3244" s="80">
        <v>37196</v>
      </c>
      <c r="B3244" s="79" t="s">
        <v>84</v>
      </c>
      <c r="C3244" s="79" t="s">
        <v>72</v>
      </c>
      <c r="D3244" s="85">
        <v>-26982.748899999999</v>
      </c>
      <c r="E3244" s="85">
        <v>2698.2748900000001</v>
      </c>
      <c r="F3244" s="210">
        <f t="shared" si="150"/>
        <v>2</v>
      </c>
      <c r="G3244" s="79" t="str">
        <f t="shared" si="151"/>
        <v>D</v>
      </c>
      <c r="H3244" s="79" t="str">
        <f t="shared" si="152"/>
        <v>2IF-ELPO/SJ</v>
      </c>
    </row>
    <row r="3245" spans="1:8">
      <c r="A3245" s="80">
        <v>37196</v>
      </c>
      <c r="B3245" s="79" t="s">
        <v>84</v>
      </c>
      <c r="C3245" s="79" t="s">
        <v>96</v>
      </c>
      <c r="D3245" s="85">
        <v>95798.752299999993</v>
      </c>
      <c r="E3245" s="85">
        <v>-2394.9688074999999</v>
      </c>
      <c r="F3245" s="210">
        <f t="shared" si="150"/>
        <v>2</v>
      </c>
      <c r="G3245" s="79" t="str">
        <f t="shared" si="151"/>
        <v>D</v>
      </c>
      <c r="H3245" s="79" t="str">
        <f t="shared" si="152"/>
        <v>2IF-NGPL/MIDCON</v>
      </c>
    </row>
    <row r="3246" spans="1:8">
      <c r="A3246" s="80">
        <v>37196</v>
      </c>
      <c r="B3246" s="79" t="s">
        <v>84</v>
      </c>
      <c r="C3246" s="79" t="s">
        <v>108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D</v>
      </c>
      <c r="H3246" s="79" t="str">
        <f t="shared" si="152"/>
        <v>2IF-NGPL/OK-NW</v>
      </c>
    </row>
    <row r="3247" spans="1:8">
      <c r="A3247" s="80">
        <v>37196</v>
      </c>
      <c r="B3247" s="79" t="s">
        <v>84</v>
      </c>
      <c r="C3247" s="79" t="s">
        <v>67</v>
      </c>
      <c r="D3247" s="85">
        <v>-425727.81630000001</v>
      </c>
      <c r="E3247" s="85">
        <v>42572.781629999998</v>
      </c>
      <c r="F3247" s="210">
        <f t="shared" si="150"/>
        <v>2</v>
      </c>
      <c r="G3247" s="79" t="str">
        <f t="shared" si="151"/>
        <v>D</v>
      </c>
      <c r="H3247" s="79" t="str">
        <f t="shared" si="152"/>
        <v>2IF-NWPL_ROCKY_M</v>
      </c>
    </row>
    <row r="3248" spans="1:8">
      <c r="A3248" s="80">
        <v>37196</v>
      </c>
      <c r="B3248" s="79" t="s">
        <v>84</v>
      </c>
      <c r="C3248" s="79" t="s">
        <v>99</v>
      </c>
      <c r="D3248" s="85">
        <v>-299808.32140000002</v>
      </c>
      <c r="E3248" s="85">
        <v>7495.2080349999997</v>
      </c>
      <c r="F3248" s="210">
        <f t="shared" si="150"/>
        <v>2</v>
      </c>
      <c r="G3248" s="79" t="str">
        <f t="shared" si="151"/>
        <v>D</v>
      </c>
      <c r="H3248" s="79" t="str">
        <f t="shared" si="152"/>
        <v>2IF-PAN/TX/OK</v>
      </c>
    </row>
    <row r="3249" spans="1:8">
      <c r="A3249" s="80">
        <v>37196</v>
      </c>
      <c r="B3249" s="79" t="s">
        <v>84</v>
      </c>
      <c r="C3249" s="79" t="s">
        <v>46</v>
      </c>
      <c r="D3249" s="85">
        <v>0</v>
      </c>
      <c r="E3249" s="85">
        <v>0</v>
      </c>
      <c r="F3249" s="210">
        <f t="shared" si="150"/>
        <v>2</v>
      </c>
      <c r="G3249" s="79" t="str">
        <f t="shared" si="151"/>
        <v>D</v>
      </c>
      <c r="H3249" s="79" t="str">
        <f t="shared" si="152"/>
        <v>2NGI-SOCAL</v>
      </c>
    </row>
    <row r="3250" spans="1:8">
      <c r="A3250" s="80">
        <v>37226</v>
      </c>
      <c r="B3250" s="79" t="s">
        <v>84</v>
      </c>
      <c r="C3250" s="79" t="s">
        <v>100</v>
      </c>
      <c r="D3250" s="85">
        <v>-7729.7569000000003</v>
      </c>
      <c r="E3250" s="85">
        <v>77.297568999999996</v>
      </c>
      <c r="F3250" s="210">
        <f t="shared" si="150"/>
        <v>3</v>
      </c>
      <c r="G3250" s="79" t="str">
        <f t="shared" si="151"/>
        <v>D</v>
      </c>
      <c r="H3250" s="79" t="str">
        <f t="shared" si="152"/>
        <v>3DJ/BASIN/CIG</v>
      </c>
    </row>
    <row r="3251" spans="1:8">
      <c r="A3251" s="80">
        <v>37226</v>
      </c>
      <c r="B3251" s="79" t="s">
        <v>84</v>
      </c>
      <c r="C3251" s="79" t="s">
        <v>97</v>
      </c>
      <c r="D3251" s="85">
        <v>-27827.1247</v>
      </c>
      <c r="E3251" s="85">
        <v>2782.7124699999999</v>
      </c>
      <c r="F3251" s="210">
        <f t="shared" si="150"/>
        <v>3</v>
      </c>
      <c r="G3251" s="79" t="str">
        <f t="shared" si="151"/>
        <v>D</v>
      </c>
      <c r="H3251" s="79" t="str">
        <f t="shared" si="152"/>
        <v>3DJ/BASIN/PSCO</v>
      </c>
    </row>
    <row r="3252" spans="1:8">
      <c r="A3252" s="80">
        <v>37226</v>
      </c>
      <c r="B3252" s="79" t="s">
        <v>84</v>
      </c>
      <c r="C3252" s="79" t="s">
        <v>190</v>
      </c>
      <c r="D3252" s="85">
        <v>463785.41149999999</v>
      </c>
      <c r="E3252" s="85">
        <v>0</v>
      </c>
      <c r="F3252" s="210">
        <f t="shared" si="150"/>
        <v>3</v>
      </c>
      <c r="G3252" s="79" t="str">
        <f t="shared" si="151"/>
        <v>D</v>
      </c>
      <c r="H3252" s="79" t="str">
        <f t="shared" si="152"/>
        <v>3IF-CIG/GLENROCK</v>
      </c>
    </row>
    <row r="3253" spans="1:8">
      <c r="A3253" s="80">
        <v>37226</v>
      </c>
      <c r="B3253" s="79" t="s">
        <v>84</v>
      </c>
      <c r="C3253" s="79" t="s">
        <v>88</v>
      </c>
      <c r="D3253" s="85">
        <v>-309275.05219999998</v>
      </c>
      <c r="E3253" s="85">
        <v>3092.7505219999998</v>
      </c>
      <c r="F3253" s="210">
        <f t="shared" si="150"/>
        <v>3</v>
      </c>
      <c r="G3253" s="79" t="str">
        <f t="shared" si="151"/>
        <v>D</v>
      </c>
      <c r="H3253" s="79" t="str">
        <f t="shared" si="152"/>
        <v>3IF-CIG/RKYMTN</v>
      </c>
    </row>
    <row r="3254" spans="1:8">
      <c r="A3254" s="80">
        <v>37226</v>
      </c>
      <c r="B3254" s="79" t="s">
        <v>84</v>
      </c>
      <c r="C3254" s="79" t="s">
        <v>106</v>
      </c>
      <c r="D3254" s="85">
        <v>184716.2542</v>
      </c>
      <c r="E3254" s="85">
        <v>-18471.62542</v>
      </c>
      <c r="F3254" s="210">
        <f t="shared" si="150"/>
        <v>3</v>
      </c>
      <c r="G3254" s="79" t="str">
        <f t="shared" si="151"/>
        <v>D</v>
      </c>
      <c r="H3254" s="79" t="str">
        <f t="shared" si="152"/>
        <v>3IF-CIG/SOUTHERN</v>
      </c>
    </row>
    <row r="3255" spans="1:8">
      <c r="A3255" s="80">
        <v>37226</v>
      </c>
      <c r="B3255" s="79" t="s">
        <v>84</v>
      </c>
      <c r="C3255" s="79" t="s">
        <v>107</v>
      </c>
      <c r="D3255" s="85">
        <v>-61838.054900000003</v>
      </c>
      <c r="E3255" s="85">
        <v>618.38054899999997</v>
      </c>
      <c r="F3255" s="210">
        <f t="shared" si="150"/>
        <v>3</v>
      </c>
      <c r="G3255" s="79" t="str">
        <f t="shared" si="151"/>
        <v>D</v>
      </c>
      <c r="H3255" s="79" t="str">
        <f t="shared" si="152"/>
        <v>3IF-CIG/WINDRVR</v>
      </c>
    </row>
    <row r="3256" spans="1:8">
      <c r="A3256" s="80">
        <v>37226</v>
      </c>
      <c r="B3256" s="79" t="s">
        <v>84</v>
      </c>
      <c r="C3256" s="79" t="s">
        <v>72</v>
      </c>
      <c r="D3256" s="85">
        <v>-30919.027399999999</v>
      </c>
      <c r="E3256" s="85">
        <v>3091.90274</v>
      </c>
      <c r="F3256" s="210">
        <f t="shared" si="150"/>
        <v>3</v>
      </c>
      <c r="G3256" s="79" t="str">
        <f t="shared" si="151"/>
        <v>D</v>
      </c>
      <c r="H3256" s="79" t="str">
        <f t="shared" si="152"/>
        <v>3IF-ELPO/SJ</v>
      </c>
    </row>
    <row r="3257" spans="1:8">
      <c r="A3257" s="80">
        <v>37226</v>
      </c>
      <c r="B3257" s="79" t="s">
        <v>84</v>
      </c>
      <c r="C3257" s="79" t="s">
        <v>96</v>
      </c>
      <c r="D3257" s="85">
        <v>63755.034599999999</v>
      </c>
      <c r="E3257" s="85">
        <v>-1593.875865</v>
      </c>
      <c r="F3257" s="210">
        <f t="shared" si="150"/>
        <v>3</v>
      </c>
      <c r="G3257" s="79" t="str">
        <f t="shared" si="151"/>
        <v>D</v>
      </c>
      <c r="H3257" s="79" t="str">
        <f t="shared" si="152"/>
        <v>3IF-NGPL/MIDCON</v>
      </c>
    </row>
    <row r="3258" spans="1:8">
      <c r="A3258" s="80">
        <v>37226</v>
      </c>
      <c r="B3258" s="79" t="s">
        <v>84</v>
      </c>
      <c r="C3258" s="79" t="s">
        <v>108</v>
      </c>
      <c r="D3258" s="85">
        <v>0</v>
      </c>
      <c r="E3258" s="85">
        <v>0</v>
      </c>
      <c r="F3258" s="210">
        <f t="shared" si="150"/>
        <v>3</v>
      </c>
      <c r="G3258" s="79" t="str">
        <f t="shared" si="151"/>
        <v>D</v>
      </c>
      <c r="H3258" s="79" t="str">
        <f t="shared" si="152"/>
        <v>3IF-NGPL/OK-NW</v>
      </c>
    </row>
    <row r="3259" spans="1:8">
      <c r="A3259" s="80">
        <v>37226</v>
      </c>
      <c r="B3259" s="79" t="s">
        <v>84</v>
      </c>
      <c r="C3259" s="79" t="s">
        <v>67</v>
      </c>
      <c r="D3259" s="85">
        <v>-439050.18959999998</v>
      </c>
      <c r="E3259" s="85">
        <v>43905.018960000001</v>
      </c>
      <c r="F3259" s="210">
        <f t="shared" si="150"/>
        <v>3</v>
      </c>
      <c r="G3259" s="79" t="str">
        <f t="shared" si="151"/>
        <v>D</v>
      </c>
      <c r="H3259" s="79" t="str">
        <f t="shared" si="152"/>
        <v>3IF-NWPL_ROCKY_M</v>
      </c>
    </row>
    <row r="3260" spans="1:8">
      <c r="A3260" s="80">
        <v>37226</v>
      </c>
      <c r="B3260" s="79" t="s">
        <v>84</v>
      </c>
      <c r="C3260" s="79" t="s">
        <v>99</v>
      </c>
      <c r="D3260" s="85">
        <v>-309190.27429999999</v>
      </c>
      <c r="E3260" s="85">
        <v>7729.7568574999996</v>
      </c>
      <c r="F3260" s="210">
        <f t="shared" si="150"/>
        <v>3</v>
      </c>
      <c r="G3260" s="79" t="str">
        <f t="shared" si="151"/>
        <v>D</v>
      </c>
      <c r="H3260" s="79" t="str">
        <f t="shared" si="152"/>
        <v>3IF-PAN/TX/OK</v>
      </c>
    </row>
    <row r="3261" spans="1:8">
      <c r="A3261" s="80">
        <v>37226</v>
      </c>
      <c r="B3261" s="79" t="s">
        <v>84</v>
      </c>
      <c r="C3261" s="79" t="s">
        <v>46</v>
      </c>
      <c r="D3261" s="85">
        <v>0</v>
      </c>
      <c r="E3261" s="85">
        <v>0</v>
      </c>
      <c r="F3261" s="210">
        <f t="shared" si="150"/>
        <v>3</v>
      </c>
      <c r="G3261" s="79" t="str">
        <f t="shared" si="151"/>
        <v>D</v>
      </c>
      <c r="H3261" s="79" t="str">
        <f t="shared" si="152"/>
        <v>3NGI-SOCAL</v>
      </c>
    </row>
    <row r="3262" spans="1:8">
      <c r="A3262" s="80">
        <v>37257</v>
      </c>
      <c r="B3262" s="79" t="s">
        <v>84</v>
      </c>
      <c r="C3262" s="79" t="s">
        <v>100</v>
      </c>
      <c r="D3262" s="85">
        <v>-7714.5362000000005</v>
      </c>
      <c r="E3262" s="85">
        <v>77.145361999999992</v>
      </c>
      <c r="F3262" s="210">
        <f t="shared" si="150"/>
        <v>3</v>
      </c>
      <c r="G3262" s="79" t="str">
        <f t="shared" si="151"/>
        <v>D</v>
      </c>
      <c r="H3262" s="79" t="str">
        <f t="shared" si="152"/>
        <v>3DJ/BASIN/CIG</v>
      </c>
    </row>
    <row r="3263" spans="1:8">
      <c r="A3263" s="80">
        <v>37257</v>
      </c>
      <c r="B3263" s="79" t="s">
        <v>84</v>
      </c>
      <c r="C3263" s="79" t="s">
        <v>97</v>
      </c>
      <c r="D3263" s="85">
        <v>-27772.330300000001</v>
      </c>
      <c r="E3263" s="85">
        <v>2777.2330299999999</v>
      </c>
      <c r="F3263" s="210">
        <f t="shared" si="150"/>
        <v>3</v>
      </c>
      <c r="G3263" s="79" t="str">
        <f t="shared" si="151"/>
        <v>D</v>
      </c>
      <c r="H3263" s="79" t="str">
        <f t="shared" si="152"/>
        <v>3DJ/BASIN/PSCO</v>
      </c>
    </row>
    <row r="3264" spans="1:8">
      <c r="A3264" s="80">
        <v>37257</v>
      </c>
      <c r="B3264" s="79" t="s">
        <v>84</v>
      </c>
      <c r="C3264" s="79" t="s">
        <v>190</v>
      </c>
      <c r="D3264" s="85">
        <v>462872.17050000001</v>
      </c>
      <c r="E3264" s="85">
        <v>0</v>
      </c>
      <c r="F3264" s="210">
        <f t="shared" si="150"/>
        <v>3</v>
      </c>
      <c r="G3264" s="79" t="str">
        <f t="shared" si="151"/>
        <v>D</v>
      </c>
      <c r="H3264" s="79" t="str">
        <f t="shared" si="152"/>
        <v>3IF-CIG/GLENROCK</v>
      </c>
    </row>
    <row r="3265" spans="1:8">
      <c r="A3265" s="80">
        <v>37257</v>
      </c>
      <c r="B3265" s="79" t="s">
        <v>84</v>
      </c>
      <c r="C3265" s="79" t="s">
        <v>88</v>
      </c>
      <c r="D3265" s="85">
        <v>-243719.6176</v>
      </c>
      <c r="E3265" s="85">
        <v>2437.1961759999999</v>
      </c>
      <c r="F3265" s="210">
        <f t="shared" si="150"/>
        <v>3</v>
      </c>
      <c r="G3265" s="79" t="str">
        <f t="shared" si="151"/>
        <v>D</v>
      </c>
      <c r="H3265" s="79" t="str">
        <f t="shared" si="152"/>
        <v>3IF-CIG/RKYMTN</v>
      </c>
    </row>
    <row r="3266" spans="1:8">
      <c r="A3266" s="80">
        <v>37257</v>
      </c>
      <c r="B3266" s="79" t="s">
        <v>84</v>
      </c>
      <c r="C3266" s="79" t="s">
        <v>106</v>
      </c>
      <c r="D3266" s="85">
        <v>190325.07320000001</v>
      </c>
      <c r="E3266" s="85">
        <v>-19032.507320000001</v>
      </c>
      <c r="F3266" s="210">
        <f t="shared" si="150"/>
        <v>3</v>
      </c>
      <c r="G3266" s="79" t="str">
        <f t="shared" si="151"/>
        <v>D</v>
      </c>
      <c r="H3266" s="79" t="str">
        <f t="shared" si="152"/>
        <v>3IF-CIG/SOUTHERN</v>
      </c>
    </row>
    <row r="3267" spans="1:8">
      <c r="A3267" s="80">
        <v>37257</v>
      </c>
      <c r="B3267" s="79" t="s">
        <v>84</v>
      </c>
      <c r="C3267" s="79" t="s">
        <v>107</v>
      </c>
      <c r="D3267" s="85">
        <v>-61716.289400000001</v>
      </c>
      <c r="E3267" s="85">
        <v>617.16289400000005</v>
      </c>
      <c r="F3267" s="210">
        <f t="shared" ref="F3267:F3330" si="153">IF(REF_DT&lt;=LastDay,INDEX(IntraMonth_Buckets,MATCH($A3267,IntraSumMonths,0),1),INDEX(BucketTable,MATCH($A3267,SumMonths,0),1))</f>
        <v>3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3IF-CIG/WINDRVR</v>
      </c>
    </row>
    <row r="3268" spans="1:8">
      <c r="A3268" s="80">
        <v>37257</v>
      </c>
      <c r="B3268" s="79" t="s">
        <v>84</v>
      </c>
      <c r="C3268" s="79" t="s">
        <v>72</v>
      </c>
      <c r="D3268" s="85">
        <v>-33943.9591</v>
      </c>
      <c r="E3268" s="85">
        <v>3394.3959100000002</v>
      </c>
      <c r="F3268" s="210">
        <f t="shared" si="153"/>
        <v>3</v>
      </c>
      <c r="G3268" s="79" t="str">
        <f t="shared" si="154"/>
        <v>D</v>
      </c>
      <c r="H3268" s="79" t="str">
        <f t="shared" si="155"/>
        <v>3IF-ELPO/SJ</v>
      </c>
    </row>
    <row r="3269" spans="1:8">
      <c r="A3269" s="80">
        <v>37257</v>
      </c>
      <c r="B3269" s="79" t="s">
        <v>84</v>
      </c>
      <c r="C3269" s="79" t="s">
        <v>96</v>
      </c>
      <c r="D3269" s="85">
        <v>-2090.3905</v>
      </c>
      <c r="E3269" s="85">
        <v>52.259762500000001</v>
      </c>
      <c r="F3269" s="210">
        <f t="shared" si="153"/>
        <v>3</v>
      </c>
      <c r="G3269" s="79" t="str">
        <f t="shared" si="154"/>
        <v>D</v>
      </c>
      <c r="H3269" s="79" t="str">
        <f t="shared" si="155"/>
        <v>3IF-NGPL/MIDCON</v>
      </c>
    </row>
    <row r="3270" spans="1:8">
      <c r="A3270" s="80">
        <v>37257</v>
      </c>
      <c r="B3270" s="79" t="s">
        <v>84</v>
      </c>
      <c r="C3270" s="79" t="s">
        <v>108</v>
      </c>
      <c r="D3270" s="85">
        <v>0</v>
      </c>
      <c r="E3270" s="85">
        <v>0</v>
      </c>
      <c r="F3270" s="210">
        <f t="shared" si="153"/>
        <v>3</v>
      </c>
      <c r="G3270" s="79" t="str">
        <f t="shared" si="154"/>
        <v>D</v>
      </c>
      <c r="H3270" s="79" t="str">
        <f t="shared" si="155"/>
        <v>3IF-NGPL/OK-NW</v>
      </c>
    </row>
    <row r="3271" spans="1:8">
      <c r="A3271" s="80">
        <v>37257</v>
      </c>
      <c r="B3271" s="79" t="s">
        <v>84</v>
      </c>
      <c r="C3271" s="79" t="s">
        <v>67</v>
      </c>
      <c r="D3271" s="85">
        <v>-2752546.5071</v>
      </c>
      <c r="E3271" s="85">
        <v>275254.65071000002</v>
      </c>
      <c r="F3271" s="210">
        <f t="shared" si="153"/>
        <v>3</v>
      </c>
      <c r="G3271" s="79" t="str">
        <f t="shared" si="154"/>
        <v>D</v>
      </c>
      <c r="H3271" s="79" t="str">
        <f t="shared" si="155"/>
        <v>3IF-NWPL_ROCKY_M</v>
      </c>
    </row>
    <row r="3272" spans="1:8">
      <c r="A3272" s="80">
        <v>37257</v>
      </c>
      <c r="B3272" s="79" t="s">
        <v>84</v>
      </c>
      <c r="C3272" s="79" t="s">
        <v>99</v>
      </c>
      <c r="D3272" s="85">
        <v>-308581.44699999999</v>
      </c>
      <c r="E3272" s="85">
        <v>7714.5361750000002</v>
      </c>
      <c r="F3272" s="210">
        <f t="shared" si="153"/>
        <v>3</v>
      </c>
      <c r="G3272" s="79" t="str">
        <f t="shared" si="154"/>
        <v>D</v>
      </c>
      <c r="H3272" s="79" t="str">
        <f t="shared" si="155"/>
        <v>3IF-PAN/TX/OK</v>
      </c>
    </row>
    <row r="3273" spans="1:8">
      <c r="A3273" s="80">
        <v>37257</v>
      </c>
      <c r="B3273" s="79" t="s">
        <v>84</v>
      </c>
      <c r="C3273" s="79" t="s">
        <v>46</v>
      </c>
      <c r="D3273" s="85">
        <v>0</v>
      </c>
      <c r="E3273" s="85">
        <v>0</v>
      </c>
      <c r="F3273" s="210">
        <f t="shared" si="153"/>
        <v>3</v>
      </c>
      <c r="G3273" s="79" t="str">
        <f t="shared" si="154"/>
        <v>D</v>
      </c>
      <c r="H3273" s="79" t="str">
        <f t="shared" si="155"/>
        <v>3NGI-SOCAL</v>
      </c>
    </row>
    <row r="3274" spans="1:8">
      <c r="A3274" s="80">
        <v>37288</v>
      </c>
      <c r="B3274" s="79" t="s">
        <v>84</v>
      </c>
      <c r="C3274" s="79" t="s">
        <v>100</v>
      </c>
      <c r="D3274" s="85">
        <v>-6954.2049999999999</v>
      </c>
      <c r="E3274" s="85">
        <v>69.542050000000003</v>
      </c>
      <c r="F3274" s="210">
        <f t="shared" si="153"/>
        <v>3</v>
      </c>
      <c r="G3274" s="79" t="str">
        <f t="shared" si="154"/>
        <v>D</v>
      </c>
      <c r="H3274" s="79" t="str">
        <f t="shared" si="155"/>
        <v>3DJ/BASIN/CIG</v>
      </c>
    </row>
    <row r="3275" spans="1:8">
      <c r="A3275" s="80">
        <v>37288</v>
      </c>
      <c r="B3275" s="79" t="s">
        <v>84</v>
      </c>
      <c r="C3275" s="79" t="s">
        <v>97</v>
      </c>
      <c r="D3275" s="85">
        <v>-25035.137900000002</v>
      </c>
      <c r="E3275" s="85">
        <v>2503.51379</v>
      </c>
      <c r="F3275" s="210">
        <f t="shared" si="153"/>
        <v>3</v>
      </c>
      <c r="G3275" s="79" t="str">
        <f t="shared" si="154"/>
        <v>D</v>
      </c>
      <c r="H3275" s="79" t="str">
        <f t="shared" si="155"/>
        <v>3DJ/BASIN/PSCO</v>
      </c>
    </row>
    <row r="3276" spans="1:8">
      <c r="A3276" s="80">
        <v>37288</v>
      </c>
      <c r="B3276" s="79" t="s">
        <v>84</v>
      </c>
      <c r="C3276" s="79" t="s">
        <v>190</v>
      </c>
      <c r="D3276" s="85">
        <v>417252.30060000002</v>
      </c>
      <c r="E3276" s="85">
        <v>0</v>
      </c>
      <c r="F3276" s="210">
        <f t="shared" si="153"/>
        <v>3</v>
      </c>
      <c r="G3276" s="79" t="str">
        <f t="shared" si="154"/>
        <v>D</v>
      </c>
      <c r="H3276" s="79" t="str">
        <f t="shared" si="155"/>
        <v>3IF-CIG/GLENROCK</v>
      </c>
    </row>
    <row r="3277" spans="1:8">
      <c r="A3277" s="80">
        <v>37288</v>
      </c>
      <c r="B3277" s="79" t="s">
        <v>84</v>
      </c>
      <c r="C3277" s="79" t="s">
        <v>88</v>
      </c>
      <c r="D3277" s="85">
        <v>-345133.22070000001</v>
      </c>
      <c r="E3277" s="85">
        <v>3451.3322069999999</v>
      </c>
      <c r="F3277" s="210">
        <f t="shared" si="153"/>
        <v>3</v>
      </c>
      <c r="G3277" s="79" t="str">
        <f t="shared" si="154"/>
        <v>D</v>
      </c>
      <c r="H3277" s="79" t="str">
        <f t="shared" si="155"/>
        <v>3IF-CIG/RKYMTN</v>
      </c>
    </row>
    <row r="3278" spans="1:8">
      <c r="A3278" s="80">
        <v>37288</v>
      </c>
      <c r="B3278" s="79" t="s">
        <v>84</v>
      </c>
      <c r="C3278" s="79" t="s">
        <v>106</v>
      </c>
      <c r="D3278" s="85">
        <v>182994.9376</v>
      </c>
      <c r="E3278" s="85">
        <v>-18299.493760000001</v>
      </c>
      <c r="F3278" s="210">
        <f t="shared" si="153"/>
        <v>3</v>
      </c>
      <c r="G3278" s="79" t="str">
        <f t="shared" si="154"/>
        <v>D</v>
      </c>
      <c r="H3278" s="79" t="str">
        <f t="shared" si="155"/>
        <v>3IF-CIG/SOUTHERN</v>
      </c>
    </row>
    <row r="3279" spans="1:8">
      <c r="A3279" s="80">
        <v>37288</v>
      </c>
      <c r="B3279" s="79" t="s">
        <v>84</v>
      </c>
      <c r="C3279" s="79" t="s">
        <v>107</v>
      </c>
      <c r="D3279" s="85">
        <v>-55633.640100000004</v>
      </c>
      <c r="E3279" s="85">
        <v>556.33640100000002</v>
      </c>
      <c r="F3279" s="210">
        <f t="shared" si="153"/>
        <v>3</v>
      </c>
      <c r="G3279" s="79" t="str">
        <f t="shared" si="154"/>
        <v>D</v>
      </c>
      <c r="H3279" s="79" t="str">
        <f t="shared" si="155"/>
        <v>3IF-CIG/WINDRVR</v>
      </c>
    </row>
    <row r="3280" spans="1:8">
      <c r="A3280" s="80">
        <v>37288</v>
      </c>
      <c r="B3280" s="79" t="s">
        <v>84</v>
      </c>
      <c r="C3280" s="79" t="s">
        <v>72</v>
      </c>
      <c r="D3280" s="85">
        <v>-25035.1381</v>
      </c>
      <c r="E3280" s="85">
        <v>2503.5138099999999</v>
      </c>
      <c r="F3280" s="210">
        <f t="shared" si="153"/>
        <v>3</v>
      </c>
      <c r="G3280" s="79" t="str">
        <f t="shared" si="154"/>
        <v>D</v>
      </c>
      <c r="H3280" s="79" t="str">
        <f t="shared" si="155"/>
        <v>3IF-ELPO/SJ</v>
      </c>
    </row>
    <row r="3281" spans="1:8">
      <c r="A3281" s="80">
        <v>37288</v>
      </c>
      <c r="B3281" s="79" t="s">
        <v>84</v>
      </c>
      <c r="C3281" s="79" t="s">
        <v>96</v>
      </c>
      <c r="D3281" s="85">
        <v>122906.6324</v>
      </c>
      <c r="E3281" s="85">
        <v>-3072.66581</v>
      </c>
      <c r="F3281" s="210">
        <f t="shared" si="153"/>
        <v>3</v>
      </c>
      <c r="G3281" s="79" t="str">
        <f t="shared" si="154"/>
        <v>D</v>
      </c>
      <c r="H3281" s="79" t="str">
        <f t="shared" si="155"/>
        <v>3IF-NGPL/MIDCON</v>
      </c>
    </row>
    <row r="3282" spans="1:8">
      <c r="A3282" s="80">
        <v>37288</v>
      </c>
      <c r="B3282" s="79" t="s">
        <v>84</v>
      </c>
      <c r="C3282" s="79" t="s">
        <v>108</v>
      </c>
      <c r="D3282" s="85">
        <v>0</v>
      </c>
      <c r="E3282" s="85">
        <v>0</v>
      </c>
      <c r="F3282" s="210">
        <f t="shared" si="153"/>
        <v>3</v>
      </c>
      <c r="G3282" s="79" t="str">
        <f t="shared" si="154"/>
        <v>D</v>
      </c>
      <c r="H3282" s="79" t="str">
        <f t="shared" si="155"/>
        <v>3IF-NGPL/OK-NW</v>
      </c>
    </row>
    <row r="3283" spans="1:8">
      <c r="A3283" s="80">
        <v>37288</v>
      </c>
      <c r="B3283" s="79" t="s">
        <v>84</v>
      </c>
      <c r="C3283" s="79" t="s">
        <v>67</v>
      </c>
      <c r="D3283" s="85">
        <v>-2481260.3476</v>
      </c>
      <c r="E3283" s="85">
        <v>248126.03476000001</v>
      </c>
      <c r="F3283" s="210">
        <f t="shared" si="153"/>
        <v>3</v>
      </c>
      <c r="G3283" s="79" t="str">
        <f t="shared" si="154"/>
        <v>D</v>
      </c>
      <c r="H3283" s="79" t="str">
        <f t="shared" si="155"/>
        <v>3IF-NWPL_ROCKY_M</v>
      </c>
    </row>
    <row r="3284" spans="1:8">
      <c r="A3284" s="80">
        <v>37288</v>
      </c>
      <c r="B3284" s="79" t="s">
        <v>84</v>
      </c>
      <c r="C3284" s="79" t="s">
        <v>99</v>
      </c>
      <c r="D3284" s="85">
        <v>-278168.20039999997</v>
      </c>
      <c r="E3284" s="85">
        <v>6954.2050099999997</v>
      </c>
      <c r="F3284" s="210">
        <f t="shared" si="153"/>
        <v>3</v>
      </c>
      <c r="G3284" s="79" t="str">
        <f t="shared" si="154"/>
        <v>D</v>
      </c>
      <c r="H3284" s="79" t="str">
        <f t="shared" si="155"/>
        <v>3IF-PAN/TX/OK</v>
      </c>
    </row>
    <row r="3285" spans="1:8">
      <c r="A3285" s="80">
        <v>37288</v>
      </c>
      <c r="B3285" s="79" t="s">
        <v>84</v>
      </c>
      <c r="C3285" s="79" t="s">
        <v>46</v>
      </c>
      <c r="D3285" s="85">
        <v>0</v>
      </c>
      <c r="E3285" s="85">
        <v>0</v>
      </c>
      <c r="F3285" s="210">
        <f t="shared" si="153"/>
        <v>3</v>
      </c>
      <c r="G3285" s="79" t="str">
        <f t="shared" si="154"/>
        <v>D</v>
      </c>
      <c r="H3285" s="79" t="str">
        <f t="shared" si="155"/>
        <v>3NGI-SOCAL</v>
      </c>
    </row>
    <row r="3286" spans="1:8">
      <c r="A3286" s="80">
        <v>37316</v>
      </c>
      <c r="B3286" s="79" t="s">
        <v>84</v>
      </c>
      <c r="C3286" s="79" t="s">
        <v>100</v>
      </c>
      <c r="D3286" s="85">
        <v>-7686.1674000000003</v>
      </c>
      <c r="E3286" s="85">
        <v>76.861673999999994</v>
      </c>
      <c r="F3286" s="210">
        <f t="shared" si="153"/>
        <v>3</v>
      </c>
      <c r="G3286" s="79" t="str">
        <f t="shared" si="154"/>
        <v>D</v>
      </c>
      <c r="H3286" s="79" t="str">
        <f t="shared" si="155"/>
        <v>3DJ/BASIN/CIG</v>
      </c>
    </row>
    <row r="3287" spans="1:8">
      <c r="A3287" s="80">
        <v>37316</v>
      </c>
      <c r="B3287" s="79" t="s">
        <v>84</v>
      </c>
      <c r="C3287" s="79" t="s">
        <v>97</v>
      </c>
      <c r="D3287" s="85">
        <v>-27670.202700000002</v>
      </c>
      <c r="E3287" s="85">
        <v>2767.02027</v>
      </c>
      <c r="F3287" s="210">
        <f t="shared" si="153"/>
        <v>3</v>
      </c>
      <c r="G3287" s="79" t="str">
        <f t="shared" si="154"/>
        <v>D</v>
      </c>
      <c r="H3287" s="79" t="str">
        <f t="shared" si="155"/>
        <v>3DJ/BASIN/PSCO</v>
      </c>
    </row>
    <row r="3288" spans="1:8">
      <c r="A3288" s="80">
        <v>37316</v>
      </c>
      <c r="B3288" s="79" t="s">
        <v>84</v>
      </c>
      <c r="C3288" s="79" t="s">
        <v>190</v>
      </c>
      <c r="D3288" s="85">
        <v>461170.04430000001</v>
      </c>
      <c r="E3288" s="85">
        <v>0</v>
      </c>
      <c r="F3288" s="210">
        <f t="shared" si="153"/>
        <v>3</v>
      </c>
      <c r="G3288" s="79" t="str">
        <f t="shared" si="154"/>
        <v>D</v>
      </c>
      <c r="H3288" s="79" t="str">
        <f t="shared" si="155"/>
        <v>3IF-CIG/GLENROCK</v>
      </c>
    </row>
    <row r="3289" spans="1:8">
      <c r="A3289" s="80">
        <v>37316</v>
      </c>
      <c r="B3289" s="79" t="s">
        <v>84</v>
      </c>
      <c r="C3289" s="79" t="s">
        <v>88</v>
      </c>
      <c r="D3289" s="85">
        <v>-178461.8977</v>
      </c>
      <c r="E3289" s="85">
        <v>1784.6189770000001</v>
      </c>
      <c r="F3289" s="210">
        <f t="shared" si="153"/>
        <v>3</v>
      </c>
      <c r="G3289" s="79" t="str">
        <f t="shared" si="154"/>
        <v>D</v>
      </c>
      <c r="H3289" s="79" t="str">
        <f t="shared" si="155"/>
        <v>3IF-CIG/RKYMTN</v>
      </c>
    </row>
    <row r="3290" spans="1:8">
      <c r="A3290" s="80">
        <v>37316</v>
      </c>
      <c r="B3290" s="79" t="s">
        <v>84</v>
      </c>
      <c r="C3290" s="79" t="s">
        <v>106</v>
      </c>
      <c r="D3290" s="85">
        <v>223146.79569999999</v>
      </c>
      <c r="E3290" s="85">
        <v>-22314.67957</v>
      </c>
      <c r="F3290" s="210">
        <f t="shared" si="153"/>
        <v>3</v>
      </c>
      <c r="G3290" s="79" t="str">
        <f t="shared" si="154"/>
        <v>D</v>
      </c>
      <c r="H3290" s="79" t="str">
        <f t="shared" si="155"/>
        <v>3IF-CIG/SOUTHERN</v>
      </c>
    </row>
    <row r="3291" spans="1:8">
      <c r="A3291" s="80">
        <v>37316</v>
      </c>
      <c r="B3291" s="79" t="s">
        <v>84</v>
      </c>
      <c r="C3291" s="79" t="s">
        <v>107</v>
      </c>
      <c r="D3291" s="85">
        <v>-61489.339200000002</v>
      </c>
      <c r="E3291" s="85">
        <v>614.89339199999995</v>
      </c>
      <c r="F3291" s="210">
        <f t="shared" si="153"/>
        <v>3</v>
      </c>
      <c r="G3291" s="79" t="str">
        <f t="shared" si="154"/>
        <v>D</v>
      </c>
      <c r="H3291" s="79" t="str">
        <f t="shared" si="155"/>
        <v>3IF-CIG/WINDRVR</v>
      </c>
    </row>
    <row r="3292" spans="1:8">
      <c r="A3292" s="80">
        <v>37316</v>
      </c>
      <c r="B3292" s="79" t="s">
        <v>84</v>
      </c>
      <c r="C3292" s="79" t="s">
        <v>72</v>
      </c>
      <c r="D3292" s="85">
        <v>-24595.735700000001</v>
      </c>
      <c r="E3292" s="85">
        <v>2459.57357</v>
      </c>
      <c r="F3292" s="210">
        <f t="shared" si="153"/>
        <v>3</v>
      </c>
      <c r="G3292" s="79" t="str">
        <f t="shared" si="154"/>
        <v>D</v>
      </c>
      <c r="H3292" s="79" t="str">
        <f t="shared" si="155"/>
        <v>3IF-ELPO/SJ</v>
      </c>
    </row>
    <row r="3293" spans="1:8">
      <c r="A3293" s="80">
        <v>37316</v>
      </c>
      <c r="B3293" s="79" t="s">
        <v>84</v>
      </c>
      <c r="C3293" s="79" t="s">
        <v>96</v>
      </c>
      <c r="D3293" s="85">
        <v>41548.941500000001</v>
      </c>
      <c r="E3293" s="85">
        <v>-1038.7235375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3IF-NGPL/MIDCON</v>
      </c>
    </row>
    <row r="3294" spans="1:8">
      <c r="A3294" s="80">
        <v>37316</v>
      </c>
      <c r="B3294" s="79" t="s">
        <v>84</v>
      </c>
      <c r="C3294" s="79" t="s">
        <v>108</v>
      </c>
      <c r="D3294" s="85">
        <v>0</v>
      </c>
      <c r="E3294" s="85">
        <v>0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3IF-NGPL/OK-NW</v>
      </c>
    </row>
    <row r="3295" spans="1:8">
      <c r="A3295" s="80">
        <v>37316</v>
      </c>
      <c r="B3295" s="79" t="s">
        <v>84</v>
      </c>
      <c r="C3295" s="79" t="s">
        <v>67</v>
      </c>
      <c r="D3295" s="85">
        <v>-2742424.53</v>
      </c>
      <c r="E3295" s="85">
        <v>274242.45299999998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3IF-NWPL_ROCKY_M</v>
      </c>
    </row>
    <row r="3296" spans="1:8">
      <c r="A3296" s="80">
        <v>37316</v>
      </c>
      <c r="B3296" s="79" t="s">
        <v>84</v>
      </c>
      <c r="C3296" s="79" t="s">
        <v>99</v>
      </c>
      <c r="D3296" s="85">
        <v>-307446.69620000001</v>
      </c>
      <c r="E3296" s="85">
        <v>7686.1674050000001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3IF-PAN/TX/OK</v>
      </c>
    </row>
    <row r="3297" spans="1:8">
      <c r="A3297" s="80">
        <v>37316</v>
      </c>
      <c r="B3297" s="79" t="s">
        <v>84</v>
      </c>
      <c r="C3297" s="79" t="s">
        <v>46</v>
      </c>
      <c r="D3297" s="85">
        <v>0</v>
      </c>
      <c r="E3297" s="85">
        <v>0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3NGI-SOCAL</v>
      </c>
    </row>
    <row r="3298" spans="1:8">
      <c r="A3298" s="80">
        <v>37347</v>
      </c>
      <c r="B3298" s="79" t="s">
        <v>84</v>
      </c>
      <c r="C3298" s="79" t="s">
        <v>97</v>
      </c>
      <c r="D3298" s="85">
        <v>-26726.532200000001</v>
      </c>
      <c r="E3298" s="85">
        <v>2672.6532200000001</v>
      </c>
      <c r="F3298" s="210">
        <f t="shared" si="153"/>
        <v>4</v>
      </c>
      <c r="G3298" s="79" t="str">
        <f t="shared" si="154"/>
        <v>D</v>
      </c>
      <c r="H3298" s="79" t="str">
        <f t="shared" si="155"/>
        <v>4DJ/BASIN/PSCO</v>
      </c>
    </row>
    <row r="3299" spans="1:8">
      <c r="A3299" s="80">
        <v>37347</v>
      </c>
      <c r="B3299" s="79" t="s">
        <v>84</v>
      </c>
      <c r="C3299" s="79" t="s">
        <v>190</v>
      </c>
      <c r="D3299" s="85">
        <v>445442.20409999997</v>
      </c>
      <c r="E3299" s="85">
        <v>0</v>
      </c>
      <c r="F3299" s="210">
        <f t="shared" si="153"/>
        <v>4</v>
      </c>
      <c r="G3299" s="79" t="str">
        <f t="shared" si="154"/>
        <v>D</v>
      </c>
      <c r="H3299" s="79" t="str">
        <f t="shared" si="155"/>
        <v>4IF-CIG/GLENROCK</v>
      </c>
    </row>
    <row r="3300" spans="1:8">
      <c r="A3300" s="80">
        <v>37347</v>
      </c>
      <c r="B3300" s="79" t="s">
        <v>84</v>
      </c>
      <c r="C3300" s="79" t="s">
        <v>88</v>
      </c>
      <c r="D3300" s="85">
        <v>-2013926.3646</v>
      </c>
      <c r="E3300" s="85">
        <v>20139.263645999999</v>
      </c>
      <c r="F3300" s="210">
        <f t="shared" si="153"/>
        <v>4</v>
      </c>
      <c r="G3300" s="79" t="str">
        <f t="shared" si="154"/>
        <v>D</v>
      </c>
      <c r="H3300" s="79" t="str">
        <f t="shared" si="155"/>
        <v>4IF-CIG/RKYMTN</v>
      </c>
    </row>
    <row r="3301" spans="1:8">
      <c r="A3301" s="80">
        <v>37347</v>
      </c>
      <c r="B3301" s="79" t="s">
        <v>84</v>
      </c>
      <c r="C3301" s="79" t="s">
        <v>106</v>
      </c>
      <c r="D3301" s="85">
        <v>254891.92790000001</v>
      </c>
      <c r="E3301" s="85">
        <v>-25489.192790000001</v>
      </c>
      <c r="F3301" s="210">
        <f t="shared" si="153"/>
        <v>4</v>
      </c>
      <c r="G3301" s="79" t="str">
        <f t="shared" si="154"/>
        <v>D</v>
      </c>
      <c r="H3301" s="79" t="str">
        <f t="shared" si="155"/>
        <v>4IF-CIG/SOUTHERN</v>
      </c>
    </row>
    <row r="3302" spans="1:8">
      <c r="A3302" s="80">
        <v>37347</v>
      </c>
      <c r="B3302" s="79" t="s">
        <v>84</v>
      </c>
      <c r="C3302" s="79" t="s">
        <v>72</v>
      </c>
      <c r="D3302" s="85">
        <v>-17817.688200000001</v>
      </c>
      <c r="E3302" s="85">
        <v>1781.76882</v>
      </c>
      <c r="F3302" s="210">
        <f t="shared" si="153"/>
        <v>4</v>
      </c>
      <c r="G3302" s="79" t="str">
        <f t="shared" si="154"/>
        <v>D</v>
      </c>
      <c r="H3302" s="79" t="str">
        <f t="shared" si="155"/>
        <v>4IF-ELPO/SJ</v>
      </c>
    </row>
    <row r="3303" spans="1:8">
      <c r="A3303" s="80">
        <v>37347</v>
      </c>
      <c r="B3303" s="79" t="s">
        <v>84</v>
      </c>
      <c r="C3303" s="79" t="s">
        <v>96</v>
      </c>
      <c r="D3303" s="85">
        <v>83010.629499999995</v>
      </c>
      <c r="E3303" s="85">
        <v>-2075.2657374999999</v>
      </c>
      <c r="F3303" s="210">
        <f t="shared" si="153"/>
        <v>4</v>
      </c>
      <c r="G3303" s="79" t="str">
        <f t="shared" si="154"/>
        <v>D</v>
      </c>
      <c r="H3303" s="79" t="str">
        <f t="shared" si="155"/>
        <v>4IF-NGPL/MIDCON</v>
      </c>
    </row>
    <row r="3304" spans="1:8">
      <c r="A3304" s="80">
        <v>37347</v>
      </c>
      <c r="B3304" s="79" t="s">
        <v>84</v>
      </c>
      <c r="C3304" s="79" t="s">
        <v>108</v>
      </c>
      <c r="D3304" s="85">
        <v>0</v>
      </c>
      <c r="E3304" s="85">
        <v>0</v>
      </c>
      <c r="F3304" s="210">
        <f t="shared" si="153"/>
        <v>4</v>
      </c>
      <c r="G3304" s="79" t="str">
        <f t="shared" si="154"/>
        <v>D</v>
      </c>
      <c r="H3304" s="79" t="str">
        <f t="shared" si="155"/>
        <v>4IF-NGPL/OK-NW</v>
      </c>
    </row>
    <row r="3305" spans="1:8">
      <c r="A3305" s="80">
        <v>37347</v>
      </c>
      <c r="B3305" s="79" t="s">
        <v>84</v>
      </c>
      <c r="C3305" s="79" t="s">
        <v>67</v>
      </c>
      <c r="D3305" s="85">
        <v>-864157.87569999998</v>
      </c>
      <c r="E3305" s="85">
        <v>86415.78757</v>
      </c>
      <c r="F3305" s="210">
        <f t="shared" si="153"/>
        <v>4</v>
      </c>
      <c r="G3305" s="79" t="str">
        <f t="shared" si="154"/>
        <v>D</v>
      </c>
      <c r="H3305" s="79" t="str">
        <f t="shared" si="155"/>
        <v>4IF-NWPL_ROCKY_M</v>
      </c>
    </row>
    <row r="3306" spans="1:8">
      <c r="A3306" s="80">
        <v>37347</v>
      </c>
      <c r="B3306" s="79" t="s">
        <v>84</v>
      </c>
      <c r="C3306" s="79" t="s">
        <v>99</v>
      </c>
      <c r="D3306" s="85">
        <v>-296961.4694</v>
      </c>
      <c r="E3306" s="85">
        <v>7424.0367349999997</v>
      </c>
      <c r="F3306" s="210">
        <f t="shared" si="153"/>
        <v>4</v>
      </c>
      <c r="G3306" s="79" t="str">
        <f t="shared" si="154"/>
        <v>D</v>
      </c>
      <c r="H3306" s="79" t="str">
        <f t="shared" si="155"/>
        <v>4IF-PAN/TX/OK</v>
      </c>
    </row>
    <row r="3307" spans="1:8">
      <c r="A3307" s="80">
        <v>37377</v>
      </c>
      <c r="B3307" s="79" t="s">
        <v>84</v>
      </c>
      <c r="C3307" s="79" t="s">
        <v>97</v>
      </c>
      <c r="D3307" s="85">
        <v>-27563.911599999999</v>
      </c>
      <c r="E3307" s="85">
        <v>2756.3911600000001</v>
      </c>
      <c r="F3307" s="210">
        <f t="shared" si="153"/>
        <v>4</v>
      </c>
      <c r="G3307" s="79" t="str">
        <f t="shared" si="154"/>
        <v>D</v>
      </c>
      <c r="H3307" s="79" t="str">
        <f t="shared" si="155"/>
        <v>4DJ/BASIN/PSCO</v>
      </c>
    </row>
    <row r="3308" spans="1:8">
      <c r="A3308" s="80">
        <v>37377</v>
      </c>
      <c r="B3308" s="79" t="s">
        <v>84</v>
      </c>
      <c r="C3308" s="79" t="s">
        <v>190</v>
      </c>
      <c r="D3308" s="85">
        <v>459398.52659999998</v>
      </c>
      <c r="E3308" s="85">
        <v>0</v>
      </c>
      <c r="F3308" s="210">
        <f t="shared" si="153"/>
        <v>4</v>
      </c>
      <c r="G3308" s="79" t="str">
        <f t="shared" si="154"/>
        <v>D</v>
      </c>
      <c r="H3308" s="79" t="str">
        <f t="shared" si="155"/>
        <v>4IF-CIG/GLENROCK</v>
      </c>
    </row>
    <row r="3309" spans="1:8">
      <c r="A3309" s="80">
        <v>37377</v>
      </c>
      <c r="B3309" s="79" t="s">
        <v>84</v>
      </c>
      <c r="C3309" s="79" t="s">
        <v>88</v>
      </c>
      <c r="D3309" s="85">
        <v>-2031723.0804000001</v>
      </c>
      <c r="E3309" s="85">
        <v>20317.230803999999</v>
      </c>
      <c r="F3309" s="210">
        <f t="shared" si="153"/>
        <v>4</v>
      </c>
      <c r="G3309" s="79" t="str">
        <f t="shared" si="154"/>
        <v>D</v>
      </c>
      <c r="H3309" s="79" t="str">
        <f t="shared" si="155"/>
        <v>4IF-CIG/RKYMTN</v>
      </c>
    </row>
    <row r="3310" spans="1:8">
      <c r="A3310" s="80">
        <v>37377</v>
      </c>
      <c r="B3310" s="79" t="s">
        <v>84</v>
      </c>
      <c r="C3310" s="79" t="s">
        <v>106</v>
      </c>
      <c r="D3310" s="85">
        <v>-3951.8153000000002</v>
      </c>
      <c r="E3310" s="85">
        <v>395.18153000000001</v>
      </c>
      <c r="F3310" s="210">
        <f t="shared" si="153"/>
        <v>4</v>
      </c>
      <c r="G3310" s="79" t="str">
        <f t="shared" si="154"/>
        <v>D</v>
      </c>
      <c r="H3310" s="79" t="str">
        <f t="shared" si="155"/>
        <v>4IF-CIG/SOUTHERN</v>
      </c>
    </row>
    <row r="3311" spans="1:8">
      <c r="A3311" s="80">
        <v>37377</v>
      </c>
      <c r="B3311" s="79" t="s">
        <v>84</v>
      </c>
      <c r="C3311" s="79" t="s">
        <v>96</v>
      </c>
      <c r="D3311" s="85">
        <v>41389.337399999997</v>
      </c>
      <c r="E3311" s="85">
        <v>-1034.7334350000001</v>
      </c>
      <c r="F3311" s="210">
        <f t="shared" si="153"/>
        <v>4</v>
      </c>
      <c r="G3311" s="79" t="str">
        <f t="shared" si="154"/>
        <v>D</v>
      </c>
      <c r="H3311" s="79" t="str">
        <f t="shared" si="155"/>
        <v>4IF-NGPL/MIDCON</v>
      </c>
    </row>
    <row r="3312" spans="1:8">
      <c r="A3312" s="80">
        <v>37377</v>
      </c>
      <c r="B3312" s="79" t="s">
        <v>84</v>
      </c>
      <c r="C3312" s="79" t="s">
        <v>108</v>
      </c>
      <c r="D3312" s="85">
        <v>0</v>
      </c>
      <c r="E3312" s="85">
        <v>0</v>
      </c>
      <c r="F3312" s="210">
        <f t="shared" si="153"/>
        <v>4</v>
      </c>
      <c r="G3312" s="79" t="str">
        <f t="shared" si="154"/>
        <v>D</v>
      </c>
      <c r="H3312" s="79" t="str">
        <f t="shared" si="155"/>
        <v>4IF-NGPL/OK-NW</v>
      </c>
    </row>
    <row r="3313" spans="1:8">
      <c r="A3313" s="80">
        <v>37377</v>
      </c>
      <c r="B3313" s="79" t="s">
        <v>84</v>
      </c>
      <c r="C3313" s="79" t="s">
        <v>67</v>
      </c>
      <c r="D3313" s="85">
        <v>-936560.46279999998</v>
      </c>
      <c r="E3313" s="85">
        <v>93656.046279999995</v>
      </c>
      <c r="F3313" s="210">
        <f t="shared" si="153"/>
        <v>4</v>
      </c>
      <c r="G3313" s="79" t="str">
        <f t="shared" si="154"/>
        <v>D</v>
      </c>
      <c r="H3313" s="79" t="str">
        <f t="shared" si="155"/>
        <v>4IF-NWPL_ROCKY_M</v>
      </c>
    </row>
    <row r="3314" spans="1:8">
      <c r="A3314" s="80">
        <v>37377</v>
      </c>
      <c r="B3314" s="79" t="s">
        <v>84</v>
      </c>
      <c r="C3314" s="79" t="s">
        <v>99</v>
      </c>
      <c r="D3314" s="85">
        <v>0</v>
      </c>
      <c r="E3314" s="85">
        <v>0</v>
      </c>
      <c r="F3314" s="210">
        <f t="shared" si="153"/>
        <v>4</v>
      </c>
      <c r="G3314" s="79" t="str">
        <f t="shared" si="154"/>
        <v>D</v>
      </c>
      <c r="H3314" s="79" t="str">
        <f t="shared" si="155"/>
        <v>4IF-PAN/TX/OK</v>
      </c>
    </row>
    <row r="3315" spans="1:8">
      <c r="A3315" s="80">
        <v>37408</v>
      </c>
      <c r="B3315" s="79" t="s">
        <v>84</v>
      </c>
      <c r="C3315" s="79" t="s">
        <v>97</v>
      </c>
      <c r="D3315" s="85">
        <v>-26621.084300000002</v>
      </c>
      <c r="E3315" s="85">
        <v>2662.1084300000002</v>
      </c>
      <c r="F3315" s="210">
        <f t="shared" si="153"/>
        <v>4</v>
      </c>
      <c r="G3315" s="79" t="str">
        <f t="shared" si="154"/>
        <v>D</v>
      </c>
      <c r="H3315" s="79" t="str">
        <f t="shared" si="155"/>
        <v>4DJ/BASIN/PSCO</v>
      </c>
    </row>
    <row r="3316" spans="1:8">
      <c r="A3316" s="80">
        <v>37408</v>
      </c>
      <c r="B3316" s="79" t="s">
        <v>84</v>
      </c>
      <c r="C3316" s="79" t="s">
        <v>190</v>
      </c>
      <c r="D3316" s="85">
        <v>443684.73839999997</v>
      </c>
      <c r="E3316" s="85">
        <v>0</v>
      </c>
      <c r="F3316" s="210">
        <f t="shared" si="153"/>
        <v>4</v>
      </c>
      <c r="G3316" s="79" t="str">
        <f t="shared" si="154"/>
        <v>D</v>
      </c>
      <c r="H3316" s="79" t="str">
        <f t="shared" si="155"/>
        <v>4IF-CIG/GLENROCK</v>
      </c>
    </row>
    <row r="3317" spans="1:8">
      <c r="A3317" s="80">
        <v>37408</v>
      </c>
      <c r="B3317" s="79" t="s">
        <v>84</v>
      </c>
      <c r="C3317" s="79" t="s">
        <v>88</v>
      </c>
      <c r="D3317" s="85">
        <v>-2004667.2305999999</v>
      </c>
      <c r="E3317" s="85">
        <v>20046.672306</v>
      </c>
      <c r="F3317" s="210">
        <f t="shared" si="153"/>
        <v>4</v>
      </c>
      <c r="G3317" s="79" t="str">
        <f t="shared" si="154"/>
        <v>D</v>
      </c>
      <c r="H3317" s="79" t="str">
        <f t="shared" si="155"/>
        <v>4IF-CIG/RKYMTN</v>
      </c>
    </row>
    <row r="3318" spans="1:8">
      <c r="A3318" s="80">
        <v>37408</v>
      </c>
      <c r="B3318" s="79" t="s">
        <v>84</v>
      </c>
      <c r="C3318" s="79" t="s">
        <v>106</v>
      </c>
      <c r="D3318" s="85">
        <v>-4929.8303999999998</v>
      </c>
      <c r="E3318" s="85">
        <v>492.98304000000002</v>
      </c>
      <c r="F3318" s="210">
        <f t="shared" si="153"/>
        <v>4</v>
      </c>
      <c r="G3318" s="79" t="str">
        <f t="shared" si="154"/>
        <v>D</v>
      </c>
      <c r="H3318" s="79" t="str">
        <f t="shared" si="155"/>
        <v>4IF-CIG/SOUTHERN</v>
      </c>
    </row>
    <row r="3319" spans="1:8">
      <c r="A3319" s="80">
        <v>37408</v>
      </c>
      <c r="B3319" s="79" t="s">
        <v>84</v>
      </c>
      <c r="C3319" s="79" t="s">
        <v>96</v>
      </c>
      <c r="D3319" s="85">
        <v>82683.115900000004</v>
      </c>
      <c r="E3319" s="85">
        <v>-2067.0778974999998</v>
      </c>
      <c r="F3319" s="210">
        <f t="shared" si="153"/>
        <v>4</v>
      </c>
      <c r="G3319" s="79" t="str">
        <f t="shared" si="154"/>
        <v>D</v>
      </c>
      <c r="H3319" s="79" t="str">
        <f t="shared" si="155"/>
        <v>4IF-NGPL/MIDCON</v>
      </c>
    </row>
    <row r="3320" spans="1:8">
      <c r="A3320" s="80">
        <v>37408</v>
      </c>
      <c r="B3320" s="79" t="s">
        <v>84</v>
      </c>
      <c r="C3320" s="79" t="s">
        <v>108</v>
      </c>
      <c r="D3320" s="85">
        <v>0</v>
      </c>
      <c r="E3320" s="85">
        <v>0</v>
      </c>
      <c r="F3320" s="210">
        <f t="shared" si="153"/>
        <v>4</v>
      </c>
      <c r="G3320" s="79" t="str">
        <f t="shared" si="154"/>
        <v>D</v>
      </c>
      <c r="H3320" s="79" t="str">
        <f t="shared" si="155"/>
        <v>4IF-NGPL/OK-NW</v>
      </c>
    </row>
    <row r="3321" spans="1:8">
      <c r="A3321" s="80">
        <v>37408</v>
      </c>
      <c r="B3321" s="79" t="s">
        <v>84</v>
      </c>
      <c r="C3321" s="79" t="s">
        <v>67</v>
      </c>
      <c r="D3321" s="85">
        <v>-904525.28670000006</v>
      </c>
      <c r="E3321" s="85">
        <v>90452.52867</v>
      </c>
      <c r="F3321" s="210">
        <f t="shared" si="153"/>
        <v>4</v>
      </c>
      <c r="G3321" s="79" t="str">
        <f t="shared" si="154"/>
        <v>D</v>
      </c>
      <c r="H3321" s="79" t="str">
        <f t="shared" si="155"/>
        <v>4IF-NWPL_ROCKY_M</v>
      </c>
    </row>
    <row r="3322" spans="1:8">
      <c r="A3322" s="80">
        <v>37408</v>
      </c>
      <c r="B3322" s="79" t="s">
        <v>84</v>
      </c>
      <c r="C3322" s="79" t="s">
        <v>99</v>
      </c>
      <c r="D3322" s="85">
        <v>0</v>
      </c>
      <c r="E3322" s="85">
        <v>0</v>
      </c>
      <c r="F3322" s="210">
        <f t="shared" si="153"/>
        <v>4</v>
      </c>
      <c r="G3322" s="79" t="str">
        <f t="shared" si="154"/>
        <v>D</v>
      </c>
      <c r="H3322" s="79" t="str">
        <f t="shared" si="155"/>
        <v>4IF-PAN/TX/OK</v>
      </c>
    </row>
    <row r="3323" spans="1:8">
      <c r="A3323" s="80">
        <v>37438</v>
      </c>
      <c r="B3323" s="79" t="s">
        <v>84</v>
      </c>
      <c r="C3323" s="79" t="s">
        <v>190</v>
      </c>
      <c r="D3323" s="85">
        <v>457543.99479999999</v>
      </c>
      <c r="E3323" s="85">
        <v>0</v>
      </c>
      <c r="F3323" s="210">
        <f t="shared" si="153"/>
        <v>4</v>
      </c>
      <c r="G3323" s="79" t="str">
        <f t="shared" si="154"/>
        <v>D</v>
      </c>
      <c r="H3323" s="79" t="str">
        <f t="shared" si="155"/>
        <v>4IF-CIG/GLENROCK</v>
      </c>
    </row>
    <row r="3324" spans="1:8">
      <c r="A3324" s="80">
        <v>37438</v>
      </c>
      <c r="B3324" s="79" t="s">
        <v>84</v>
      </c>
      <c r="C3324" s="79" t="s">
        <v>88</v>
      </c>
      <c r="D3324" s="85">
        <v>-2032516.6932000001</v>
      </c>
      <c r="E3324" s="85">
        <v>20325.166932</v>
      </c>
      <c r="F3324" s="210">
        <f t="shared" si="153"/>
        <v>4</v>
      </c>
      <c r="G3324" s="79" t="str">
        <f t="shared" si="154"/>
        <v>D</v>
      </c>
      <c r="H3324" s="79" t="str">
        <f t="shared" si="155"/>
        <v>4IF-CIG/RKYMTN</v>
      </c>
    </row>
    <row r="3325" spans="1:8">
      <c r="A3325" s="80">
        <v>37438</v>
      </c>
      <c r="B3325" s="79" t="s">
        <v>84</v>
      </c>
      <c r="C3325" s="79" t="s">
        <v>106</v>
      </c>
      <c r="D3325" s="85">
        <v>-3443.8795</v>
      </c>
      <c r="E3325" s="85">
        <v>344.38794999999999</v>
      </c>
      <c r="F3325" s="210">
        <f t="shared" si="153"/>
        <v>4</v>
      </c>
      <c r="G3325" s="79" t="str">
        <f t="shared" si="154"/>
        <v>D</v>
      </c>
      <c r="H3325" s="79" t="str">
        <f t="shared" si="155"/>
        <v>4IF-CIG/SOUTHERN</v>
      </c>
    </row>
    <row r="3326" spans="1:8">
      <c r="A3326" s="80">
        <v>37438</v>
      </c>
      <c r="B3326" s="79" t="s">
        <v>84</v>
      </c>
      <c r="C3326" s="79" t="s">
        <v>96</v>
      </c>
      <c r="D3326" s="85">
        <v>62897.047899999998</v>
      </c>
      <c r="E3326" s="85">
        <v>-1572.4261974999999</v>
      </c>
      <c r="F3326" s="210">
        <f t="shared" si="153"/>
        <v>4</v>
      </c>
      <c r="G3326" s="79" t="str">
        <f t="shared" si="154"/>
        <v>D</v>
      </c>
      <c r="H3326" s="79" t="str">
        <f t="shared" si="155"/>
        <v>4IF-NGPL/MIDCON</v>
      </c>
    </row>
    <row r="3327" spans="1:8">
      <c r="A3327" s="80">
        <v>37438</v>
      </c>
      <c r="B3327" s="79" t="s">
        <v>84</v>
      </c>
      <c r="C3327" s="79" t="s">
        <v>108</v>
      </c>
      <c r="D3327" s="85">
        <v>0</v>
      </c>
      <c r="E3327" s="85">
        <v>0</v>
      </c>
      <c r="F3327" s="210">
        <f t="shared" si="153"/>
        <v>4</v>
      </c>
      <c r="G3327" s="79" t="str">
        <f t="shared" si="154"/>
        <v>D</v>
      </c>
      <c r="H3327" s="79" t="str">
        <f t="shared" si="155"/>
        <v>4IF-NGPL/OK-NW</v>
      </c>
    </row>
    <row r="3328" spans="1:8">
      <c r="A3328" s="80">
        <v>37438</v>
      </c>
      <c r="B3328" s="79" t="s">
        <v>84</v>
      </c>
      <c r="C3328" s="79" t="s">
        <v>67</v>
      </c>
      <c r="D3328" s="85">
        <v>-475235.69510000001</v>
      </c>
      <c r="E3328" s="85">
        <v>47523.569510000001</v>
      </c>
      <c r="F3328" s="210">
        <f t="shared" si="153"/>
        <v>4</v>
      </c>
      <c r="G3328" s="79" t="str">
        <f t="shared" si="154"/>
        <v>D</v>
      </c>
      <c r="H3328" s="79" t="str">
        <f t="shared" si="155"/>
        <v>4IF-NWPL_ROCKY_M</v>
      </c>
    </row>
    <row r="3329" spans="1:8">
      <c r="A3329" s="80">
        <v>37438</v>
      </c>
      <c r="B3329" s="79" t="s">
        <v>84</v>
      </c>
      <c r="C3329" s="79" t="s">
        <v>99</v>
      </c>
      <c r="D3329" s="85">
        <v>0</v>
      </c>
      <c r="E3329" s="85">
        <v>0</v>
      </c>
      <c r="F3329" s="210">
        <f t="shared" si="153"/>
        <v>4</v>
      </c>
      <c r="G3329" s="79" t="str">
        <f t="shared" si="154"/>
        <v>D</v>
      </c>
      <c r="H3329" s="79" t="str">
        <f t="shared" si="155"/>
        <v>4IF-PAN/TX/OK</v>
      </c>
    </row>
    <row r="3330" spans="1:8">
      <c r="A3330" s="80">
        <v>37469</v>
      </c>
      <c r="B3330" s="79" t="s">
        <v>84</v>
      </c>
      <c r="C3330" s="79" t="s">
        <v>190</v>
      </c>
      <c r="D3330" s="85">
        <v>456511.92450000002</v>
      </c>
      <c r="E3330" s="85">
        <v>0</v>
      </c>
      <c r="F3330" s="210">
        <f t="shared" si="153"/>
        <v>4</v>
      </c>
      <c r="G3330" s="79" t="str">
        <f t="shared" si="154"/>
        <v>D</v>
      </c>
      <c r="H3330" s="79" t="str">
        <f t="shared" si="155"/>
        <v>4IF-CIG/GLENROCK</v>
      </c>
    </row>
    <row r="3331" spans="1:8">
      <c r="A3331" s="80">
        <v>37469</v>
      </c>
      <c r="B3331" s="79" t="s">
        <v>84</v>
      </c>
      <c r="C3331" s="79" t="s">
        <v>88</v>
      </c>
      <c r="D3331" s="85">
        <v>-2004130.5456000001</v>
      </c>
      <c r="E3331" s="85">
        <v>20041.305455999998</v>
      </c>
      <c r="F3331" s="210">
        <f t="shared" ref="F3331:F3394" si="156">IF(REF_DT&lt;=LastDay,INDEX(IntraMonth_Buckets,MATCH($A3331,IntraSumMonths,0),1),INDEX(BucketTable,MATCH($A3331,SumMonths,0),1))</f>
        <v>4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4IF-CIG/RKYMTN</v>
      </c>
    </row>
    <row r="3332" spans="1:8">
      <c r="A3332" s="80">
        <v>37469</v>
      </c>
      <c r="B3332" s="79" t="s">
        <v>84</v>
      </c>
      <c r="C3332" s="79" t="s">
        <v>106</v>
      </c>
      <c r="D3332" s="85">
        <v>-4908.7304000000004</v>
      </c>
      <c r="E3332" s="85">
        <v>490.87304</v>
      </c>
      <c r="F3332" s="210">
        <f t="shared" si="156"/>
        <v>4</v>
      </c>
      <c r="G3332" s="79" t="str">
        <f t="shared" si="157"/>
        <v>D</v>
      </c>
      <c r="H3332" s="79" t="str">
        <f t="shared" si="158"/>
        <v>4IF-CIG/SOUTHERN</v>
      </c>
    </row>
    <row r="3333" spans="1:8">
      <c r="A3333" s="80">
        <v>37469</v>
      </c>
      <c r="B3333" s="79" t="s">
        <v>84</v>
      </c>
      <c r="C3333" s="79" t="s">
        <v>96</v>
      </c>
      <c r="D3333" s="85">
        <v>41129.270100000002</v>
      </c>
      <c r="E3333" s="85">
        <v>-1028.2317525000001</v>
      </c>
      <c r="F3333" s="210">
        <f t="shared" si="156"/>
        <v>4</v>
      </c>
      <c r="G3333" s="79" t="str">
        <f t="shared" si="157"/>
        <v>D</v>
      </c>
      <c r="H3333" s="79" t="str">
        <f t="shared" si="158"/>
        <v>4IF-NGPL/MIDCON</v>
      </c>
    </row>
    <row r="3334" spans="1:8">
      <c r="A3334" s="80">
        <v>37469</v>
      </c>
      <c r="B3334" s="79" t="s">
        <v>84</v>
      </c>
      <c r="C3334" s="79" t="s">
        <v>108</v>
      </c>
      <c r="D3334" s="85">
        <v>0</v>
      </c>
      <c r="E3334" s="85">
        <v>0</v>
      </c>
      <c r="F3334" s="210">
        <f t="shared" si="156"/>
        <v>4</v>
      </c>
      <c r="G3334" s="79" t="str">
        <f t="shared" si="157"/>
        <v>D</v>
      </c>
      <c r="H3334" s="79" t="str">
        <f t="shared" si="158"/>
        <v>4IF-NGPL/OK-NW</v>
      </c>
    </row>
    <row r="3335" spans="1:8">
      <c r="A3335" s="80">
        <v>37469</v>
      </c>
      <c r="B3335" s="79" t="s">
        <v>84</v>
      </c>
      <c r="C3335" s="79" t="s">
        <v>67</v>
      </c>
      <c r="D3335" s="85">
        <v>-474163.71899999998</v>
      </c>
      <c r="E3335" s="85">
        <v>47416.371899999998</v>
      </c>
      <c r="F3335" s="210">
        <f t="shared" si="156"/>
        <v>4</v>
      </c>
      <c r="G3335" s="79" t="str">
        <f t="shared" si="157"/>
        <v>D</v>
      </c>
      <c r="H3335" s="79" t="str">
        <f t="shared" si="158"/>
        <v>4IF-NWPL_ROCKY_M</v>
      </c>
    </row>
    <row r="3336" spans="1:8">
      <c r="A3336" s="80">
        <v>37469</v>
      </c>
      <c r="B3336" s="79" t="s">
        <v>84</v>
      </c>
      <c r="C3336" s="79" t="s">
        <v>99</v>
      </c>
      <c r="D3336" s="85">
        <v>0</v>
      </c>
      <c r="E3336" s="85">
        <v>0</v>
      </c>
      <c r="F3336" s="210">
        <f t="shared" si="156"/>
        <v>4</v>
      </c>
      <c r="G3336" s="79" t="str">
        <f t="shared" si="157"/>
        <v>D</v>
      </c>
      <c r="H3336" s="79" t="str">
        <f t="shared" si="158"/>
        <v>4IF-PAN/TX/OK</v>
      </c>
    </row>
    <row r="3337" spans="1:8">
      <c r="A3337" s="80">
        <v>37500</v>
      </c>
      <c r="B3337" s="79" t="s">
        <v>84</v>
      </c>
      <c r="C3337" s="79" t="s">
        <v>190</v>
      </c>
      <c r="D3337" s="85">
        <v>440763.85710000002</v>
      </c>
      <c r="E3337" s="85">
        <v>0</v>
      </c>
      <c r="F3337" s="210">
        <f t="shared" si="156"/>
        <v>4</v>
      </c>
      <c r="G3337" s="79" t="str">
        <f t="shared" si="157"/>
        <v>D</v>
      </c>
      <c r="H3337" s="79" t="str">
        <f t="shared" si="158"/>
        <v>4IF-CIG/GLENROCK</v>
      </c>
    </row>
    <row r="3338" spans="1:8">
      <c r="A3338" s="80">
        <v>37500</v>
      </c>
      <c r="B3338" s="79" t="s">
        <v>84</v>
      </c>
      <c r="C3338" s="79" t="s">
        <v>88</v>
      </c>
      <c r="D3338" s="85">
        <v>-1977423.3788000001</v>
      </c>
      <c r="E3338" s="85">
        <v>19774.233788000001</v>
      </c>
      <c r="F3338" s="210">
        <f t="shared" si="156"/>
        <v>4</v>
      </c>
      <c r="G3338" s="79" t="str">
        <f t="shared" si="157"/>
        <v>D</v>
      </c>
      <c r="H3338" s="79" t="str">
        <f t="shared" si="158"/>
        <v>4IF-CIG/RKYMTN</v>
      </c>
    </row>
    <row r="3339" spans="1:8">
      <c r="A3339" s="80">
        <v>37500</v>
      </c>
      <c r="B3339" s="79" t="s">
        <v>84</v>
      </c>
      <c r="C3339" s="79" t="s">
        <v>106</v>
      </c>
      <c r="D3339" s="85">
        <v>-2448.6881000000003</v>
      </c>
      <c r="E3339" s="85">
        <v>244.86881</v>
      </c>
      <c r="F3339" s="210">
        <f t="shared" si="156"/>
        <v>4</v>
      </c>
      <c r="G3339" s="79" t="str">
        <f t="shared" si="157"/>
        <v>D</v>
      </c>
      <c r="H3339" s="79" t="str">
        <f t="shared" si="158"/>
        <v>4IF-CIG/SOUTHERN</v>
      </c>
    </row>
    <row r="3340" spans="1:8">
      <c r="A3340" s="80">
        <v>37500</v>
      </c>
      <c r="B3340" s="79" t="s">
        <v>84</v>
      </c>
      <c r="C3340" s="79" t="s">
        <v>96</v>
      </c>
      <c r="D3340" s="85">
        <v>82138.793399999995</v>
      </c>
      <c r="E3340" s="85">
        <v>-2053.4698349999999</v>
      </c>
      <c r="F3340" s="210">
        <f t="shared" si="156"/>
        <v>4</v>
      </c>
      <c r="G3340" s="79" t="str">
        <f t="shared" si="157"/>
        <v>D</v>
      </c>
      <c r="H3340" s="79" t="str">
        <f t="shared" si="158"/>
        <v>4IF-NGPL/MIDCON</v>
      </c>
    </row>
    <row r="3341" spans="1:8">
      <c r="A3341" s="80">
        <v>37500</v>
      </c>
      <c r="B3341" s="79" t="s">
        <v>84</v>
      </c>
      <c r="C3341" s="79" t="s">
        <v>108</v>
      </c>
      <c r="D3341" s="85">
        <v>0</v>
      </c>
      <c r="E3341" s="85">
        <v>0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4IF-NGPL/OK-NW</v>
      </c>
    </row>
    <row r="3342" spans="1:8">
      <c r="A3342" s="80">
        <v>37500</v>
      </c>
      <c r="B3342" s="79" t="s">
        <v>84</v>
      </c>
      <c r="C3342" s="79" t="s">
        <v>67</v>
      </c>
      <c r="D3342" s="85">
        <v>-457806.72619999998</v>
      </c>
      <c r="E3342" s="85">
        <v>45780.672619999998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4IF-NWPL_ROCKY_M</v>
      </c>
    </row>
    <row r="3343" spans="1:8">
      <c r="A3343" s="80">
        <v>37500</v>
      </c>
      <c r="B3343" s="79" t="s">
        <v>84</v>
      </c>
      <c r="C3343" s="79" t="s">
        <v>99</v>
      </c>
      <c r="D3343" s="85">
        <v>0</v>
      </c>
      <c r="E3343" s="85">
        <v>0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4IF-PAN/TX/OK</v>
      </c>
    </row>
    <row r="3344" spans="1:8">
      <c r="A3344" s="80">
        <v>37530</v>
      </c>
      <c r="B3344" s="79" t="s">
        <v>84</v>
      </c>
      <c r="C3344" s="79" t="s">
        <v>190</v>
      </c>
      <c r="D3344" s="85">
        <v>454380.1458</v>
      </c>
      <c r="E3344" s="85">
        <v>0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4IF-CIG/GLENROCK</v>
      </c>
    </row>
    <row r="3345" spans="1:8">
      <c r="A3345" s="80">
        <v>37530</v>
      </c>
      <c r="B3345" s="79" t="s">
        <v>84</v>
      </c>
      <c r="C3345" s="79" t="s">
        <v>88</v>
      </c>
      <c r="D3345" s="85">
        <v>-1994771.8352999999</v>
      </c>
      <c r="E3345" s="85">
        <v>19947.718353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4IF-CIG/RKYMTN</v>
      </c>
    </row>
    <row r="3346" spans="1:8">
      <c r="A3346" s="80">
        <v>37530</v>
      </c>
      <c r="B3346" s="79" t="s">
        <v>84</v>
      </c>
      <c r="C3346" s="79" t="s">
        <v>106</v>
      </c>
      <c r="D3346" s="85">
        <v>0</v>
      </c>
      <c r="E3346" s="85">
        <v>0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4IF-CIG/SOUTHERN</v>
      </c>
    </row>
    <row r="3347" spans="1:8">
      <c r="A3347" s="80">
        <v>37530</v>
      </c>
      <c r="B3347" s="79" t="s">
        <v>84</v>
      </c>
      <c r="C3347" s="79" t="s">
        <v>96</v>
      </c>
      <c r="D3347" s="85">
        <v>40937.208299999998</v>
      </c>
      <c r="E3347" s="85">
        <v>-1023.4302075000001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4IF-NGPL/MIDCON</v>
      </c>
    </row>
    <row r="3348" spans="1:8">
      <c r="A3348" s="80">
        <v>37530</v>
      </c>
      <c r="B3348" s="79" t="s">
        <v>84</v>
      </c>
      <c r="C3348" s="79" t="s">
        <v>108</v>
      </c>
      <c r="D3348" s="85">
        <v>0</v>
      </c>
      <c r="E3348" s="85">
        <v>0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4IF-NGPL/OK-NW</v>
      </c>
    </row>
    <row r="3349" spans="1:8">
      <c r="A3349" s="80">
        <v>37530</v>
      </c>
      <c r="B3349" s="79" t="s">
        <v>84</v>
      </c>
      <c r="C3349" s="79" t="s">
        <v>67</v>
      </c>
      <c r="D3349" s="85">
        <v>-623409.55989999999</v>
      </c>
      <c r="E3349" s="85">
        <v>62340.955990000002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4IF-NWPL_ROCKY_M</v>
      </c>
    </row>
    <row r="3350" spans="1:8">
      <c r="A3350" s="80">
        <v>37530</v>
      </c>
      <c r="B3350" s="79" t="s">
        <v>84</v>
      </c>
      <c r="C3350" s="79" t="s">
        <v>99</v>
      </c>
      <c r="D3350" s="85">
        <v>0</v>
      </c>
      <c r="E3350" s="85">
        <v>0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4IF-PAN/TX/OK</v>
      </c>
    </row>
    <row r="3351" spans="1:8">
      <c r="A3351" s="80">
        <v>37561</v>
      </c>
      <c r="B3351" s="79" t="s">
        <v>84</v>
      </c>
      <c r="C3351" s="79" t="s">
        <v>190</v>
      </c>
      <c r="D3351" s="85">
        <v>438572.17019999999</v>
      </c>
      <c r="E3351" s="85">
        <v>0</v>
      </c>
      <c r="F3351" s="210">
        <f t="shared" si="156"/>
        <v>5</v>
      </c>
      <c r="G3351" s="79" t="str">
        <f t="shared" si="157"/>
        <v>D</v>
      </c>
      <c r="H3351" s="79" t="str">
        <f t="shared" si="158"/>
        <v>5IF-CIG/GLENROCK</v>
      </c>
    </row>
    <row r="3352" spans="1:8">
      <c r="A3352" s="80">
        <v>37561</v>
      </c>
      <c r="B3352" s="79" t="s">
        <v>84</v>
      </c>
      <c r="C3352" s="79" t="s">
        <v>88</v>
      </c>
      <c r="D3352" s="85">
        <v>-81730.360499999995</v>
      </c>
      <c r="E3352" s="85">
        <v>817.30360499999995</v>
      </c>
      <c r="F3352" s="210">
        <f t="shared" si="156"/>
        <v>5</v>
      </c>
      <c r="G3352" s="79" t="str">
        <f t="shared" si="157"/>
        <v>D</v>
      </c>
      <c r="H3352" s="79" t="str">
        <f t="shared" si="158"/>
        <v>5IF-CIG/RKYMTN</v>
      </c>
    </row>
    <row r="3353" spans="1:8">
      <c r="A3353" s="80">
        <v>37561</v>
      </c>
      <c r="B3353" s="79" t="s">
        <v>84</v>
      </c>
      <c r="C3353" s="79" t="s">
        <v>96</v>
      </c>
      <c r="D3353" s="85">
        <v>81730.360499999995</v>
      </c>
      <c r="E3353" s="85">
        <v>-2043.2590124999999</v>
      </c>
      <c r="F3353" s="210">
        <f t="shared" si="156"/>
        <v>5</v>
      </c>
      <c r="G3353" s="79" t="str">
        <f t="shared" si="157"/>
        <v>D</v>
      </c>
      <c r="H3353" s="79" t="str">
        <f t="shared" si="158"/>
        <v>5IF-NGPL/MIDCON</v>
      </c>
    </row>
    <row r="3354" spans="1:8">
      <c r="A3354" s="80">
        <v>37561</v>
      </c>
      <c r="B3354" s="79" t="s">
        <v>84</v>
      </c>
      <c r="C3354" s="79" t="s">
        <v>108</v>
      </c>
      <c r="D3354" s="85">
        <v>0</v>
      </c>
      <c r="E3354" s="85">
        <v>0</v>
      </c>
      <c r="F3354" s="210">
        <f t="shared" si="156"/>
        <v>5</v>
      </c>
      <c r="G3354" s="79" t="str">
        <f t="shared" si="157"/>
        <v>D</v>
      </c>
      <c r="H3354" s="79" t="str">
        <f t="shared" si="158"/>
        <v>5IF-NGPL/OK-NW</v>
      </c>
    </row>
    <row r="3355" spans="1:8">
      <c r="A3355" s="80">
        <v>37561</v>
      </c>
      <c r="B3355" s="79" t="s">
        <v>84</v>
      </c>
      <c r="C3355" s="79" t="s">
        <v>67</v>
      </c>
      <c r="D3355" s="85">
        <v>-2169470.3352999999</v>
      </c>
      <c r="E3355" s="85">
        <v>216947.03352999999</v>
      </c>
      <c r="F3355" s="210">
        <f t="shared" si="156"/>
        <v>5</v>
      </c>
      <c r="G3355" s="79" t="str">
        <f t="shared" si="157"/>
        <v>D</v>
      </c>
      <c r="H3355" s="79" t="str">
        <f t="shared" si="158"/>
        <v>5IF-NWPL_ROCKY_M</v>
      </c>
    </row>
    <row r="3356" spans="1:8">
      <c r="A3356" s="80">
        <v>37561</v>
      </c>
      <c r="B3356" s="79" t="s">
        <v>84</v>
      </c>
      <c r="C3356" s="79" t="s">
        <v>99</v>
      </c>
      <c r="D3356" s="85">
        <v>0</v>
      </c>
      <c r="E3356" s="85">
        <v>0</v>
      </c>
      <c r="F3356" s="210">
        <f t="shared" si="156"/>
        <v>5</v>
      </c>
      <c r="G3356" s="79" t="str">
        <f t="shared" si="157"/>
        <v>D</v>
      </c>
      <c r="H3356" s="79" t="str">
        <f t="shared" si="158"/>
        <v>5IF-PAN/TX/OK</v>
      </c>
    </row>
    <row r="3357" spans="1:8">
      <c r="A3357" s="80">
        <v>37591</v>
      </c>
      <c r="B3357" s="79" t="s">
        <v>84</v>
      </c>
      <c r="C3357" s="79" t="s">
        <v>190</v>
      </c>
      <c r="D3357" s="85">
        <v>452005.76579999999</v>
      </c>
      <c r="E3357" s="85">
        <v>0</v>
      </c>
      <c r="F3357" s="210">
        <f t="shared" si="156"/>
        <v>5</v>
      </c>
      <c r="G3357" s="79" t="str">
        <f t="shared" si="157"/>
        <v>D</v>
      </c>
      <c r="H3357" s="79" t="str">
        <f t="shared" si="158"/>
        <v>5IF-CIG/GLENROCK</v>
      </c>
    </row>
    <row r="3358" spans="1:8">
      <c r="A3358" s="80">
        <v>37591</v>
      </c>
      <c r="B3358" s="79" t="s">
        <v>84</v>
      </c>
      <c r="C3358" s="79" t="s">
        <v>88</v>
      </c>
      <c r="D3358" s="85">
        <v>-1E-4</v>
      </c>
      <c r="E3358" s="85">
        <v>9.9999999999999995E-7</v>
      </c>
      <c r="F3358" s="210">
        <f t="shared" si="156"/>
        <v>5</v>
      </c>
      <c r="G3358" s="79" t="str">
        <f t="shared" si="157"/>
        <v>D</v>
      </c>
      <c r="H3358" s="79" t="str">
        <f t="shared" si="158"/>
        <v>5IF-CIG/RKYMTN</v>
      </c>
    </row>
    <row r="3359" spans="1:8">
      <c r="A3359" s="80">
        <v>37591</v>
      </c>
      <c r="B3359" s="79" t="s">
        <v>84</v>
      </c>
      <c r="C3359" s="79" t="s">
        <v>96</v>
      </c>
      <c r="D3359" s="85">
        <v>1E-4</v>
      </c>
      <c r="E3359" s="85">
        <v>-2.5000000000000002E-6</v>
      </c>
      <c r="F3359" s="210">
        <f t="shared" si="156"/>
        <v>5</v>
      </c>
      <c r="G3359" s="79" t="str">
        <f t="shared" si="157"/>
        <v>D</v>
      </c>
      <c r="H3359" s="79" t="str">
        <f t="shared" si="158"/>
        <v>5IF-NGPL/MIDCON</v>
      </c>
    </row>
    <row r="3360" spans="1:8">
      <c r="A3360" s="80">
        <v>37591</v>
      </c>
      <c r="B3360" s="79" t="s">
        <v>84</v>
      </c>
      <c r="C3360" s="79" t="s">
        <v>108</v>
      </c>
      <c r="D3360" s="85">
        <v>0</v>
      </c>
      <c r="E3360" s="85">
        <v>0</v>
      </c>
      <c r="F3360" s="210">
        <f t="shared" si="156"/>
        <v>5</v>
      </c>
      <c r="G3360" s="79" t="str">
        <f t="shared" si="157"/>
        <v>D</v>
      </c>
      <c r="H3360" s="79" t="str">
        <f t="shared" si="158"/>
        <v>5IF-NGPL/OK-NW</v>
      </c>
    </row>
    <row r="3361" spans="1:8">
      <c r="A3361" s="80">
        <v>37591</v>
      </c>
      <c r="B3361" s="79" t="s">
        <v>84</v>
      </c>
      <c r="C3361" s="79" t="s">
        <v>67</v>
      </c>
      <c r="D3361" s="85">
        <v>-2235921.8547999999</v>
      </c>
      <c r="E3361" s="85">
        <v>223592.18547999999</v>
      </c>
      <c r="F3361" s="210">
        <f t="shared" si="156"/>
        <v>5</v>
      </c>
      <c r="G3361" s="79" t="str">
        <f t="shared" si="157"/>
        <v>D</v>
      </c>
      <c r="H3361" s="79" t="str">
        <f t="shared" si="158"/>
        <v>5IF-NWPL_ROCKY_M</v>
      </c>
    </row>
    <row r="3362" spans="1:8">
      <c r="A3362" s="80">
        <v>37591</v>
      </c>
      <c r="B3362" s="79" t="s">
        <v>84</v>
      </c>
      <c r="C3362" s="79" t="s">
        <v>99</v>
      </c>
      <c r="D3362" s="85">
        <v>0</v>
      </c>
      <c r="E3362" s="85">
        <v>0</v>
      </c>
      <c r="F3362" s="210">
        <f t="shared" si="156"/>
        <v>5</v>
      </c>
      <c r="G3362" s="79" t="str">
        <f t="shared" si="157"/>
        <v>D</v>
      </c>
      <c r="H3362" s="79" t="str">
        <f t="shared" si="158"/>
        <v>5IF-PAN/TX/OK</v>
      </c>
    </row>
    <row r="3363" spans="1:8">
      <c r="A3363" s="80">
        <v>37622</v>
      </c>
      <c r="B3363" s="79" t="s">
        <v>84</v>
      </c>
      <c r="C3363" s="79" t="s">
        <v>190</v>
      </c>
      <c r="D3363" s="85">
        <v>450716.78110000002</v>
      </c>
      <c r="E3363" s="85">
        <v>0</v>
      </c>
      <c r="F3363" s="210">
        <f t="shared" si="156"/>
        <v>5</v>
      </c>
      <c r="G3363" s="79" t="str">
        <f t="shared" si="157"/>
        <v>D</v>
      </c>
      <c r="H3363" s="79" t="str">
        <f t="shared" si="158"/>
        <v>5IF-CIG/GLENROCK</v>
      </c>
    </row>
    <row r="3364" spans="1:8">
      <c r="A3364" s="80">
        <v>37622</v>
      </c>
      <c r="B3364" s="79" t="s">
        <v>84</v>
      </c>
      <c r="C3364" s="79" t="s">
        <v>88</v>
      </c>
      <c r="D3364" s="85">
        <v>272523.72070000001</v>
      </c>
      <c r="E3364" s="85">
        <v>-2725.2372070000001</v>
      </c>
      <c r="F3364" s="210">
        <f t="shared" si="156"/>
        <v>5</v>
      </c>
      <c r="G3364" s="79" t="str">
        <f t="shared" si="157"/>
        <v>D</v>
      </c>
      <c r="H3364" s="79" t="str">
        <f t="shared" si="158"/>
        <v>5IF-CIG/RKYMTN</v>
      </c>
    </row>
    <row r="3365" spans="1:8">
      <c r="A3365" s="80">
        <v>37622</v>
      </c>
      <c r="B3365" s="79" t="s">
        <v>84</v>
      </c>
      <c r="C3365" s="79" t="s">
        <v>96</v>
      </c>
      <c r="D3365" s="85">
        <v>-29078.502099999998</v>
      </c>
      <c r="E3365" s="85">
        <v>726.96255250000002</v>
      </c>
      <c r="F3365" s="210">
        <f t="shared" si="156"/>
        <v>5</v>
      </c>
      <c r="G3365" s="79" t="str">
        <f t="shared" si="157"/>
        <v>D</v>
      </c>
      <c r="H3365" s="79" t="str">
        <f t="shared" si="158"/>
        <v>5IF-NGPL/MIDCON</v>
      </c>
    </row>
    <row r="3366" spans="1:8">
      <c r="A3366" s="80">
        <v>37622</v>
      </c>
      <c r="B3366" s="79" t="s">
        <v>84</v>
      </c>
      <c r="C3366" s="79" t="s">
        <v>108</v>
      </c>
      <c r="D3366" s="85">
        <v>0</v>
      </c>
      <c r="E3366" s="85">
        <v>0</v>
      </c>
      <c r="F3366" s="210">
        <f t="shared" si="156"/>
        <v>5</v>
      </c>
      <c r="G3366" s="79" t="str">
        <f t="shared" si="157"/>
        <v>D</v>
      </c>
      <c r="H3366" s="79" t="str">
        <f t="shared" si="158"/>
        <v>5IF-NGPL/OK-NW</v>
      </c>
    </row>
    <row r="3367" spans="1:8">
      <c r="A3367" s="80">
        <v>37622</v>
      </c>
      <c r="B3367" s="79" t="s">
        <v>84</v>
      </c>
      <c r="C3367" s="79" t="s">
        <v>67</v>
      </c>
      <c r="D3367" s="85">
        <v>399635.54590000003</v>
      </c>
      <c r="E3367" s="85">
        <v>-39963.55459</v>
      </c>
      <c r="F3367" s="210">
        <f t="shared" si="156"/>
        <v>5</v>
      </c>
      <c r="G3367" s="79" t="str">
        <f t="shared" si="157"/>
        <v>D</v>
      </c>
      <c r="H3367" s="79" t="str">
        <f t="shared" si="158"/>
        <v>5IF-NWPL_ROCKY_M</v>
      </c>
    </row>
    <row r="3368" spans="1:8">
      <c r="A3368" s="80">
        <v>37622</v>
      </c>
      <c r="B3368" s="79" t="s">
        <v>84</v>
      </c>
      <c r="C3368" s="79" t="s">
        <v>99</v>
      </c>
      <c r="D3368" s="85">
        <v>0</v>
      </c>
      <c r="E3368" s="85">
        <v>0</v>
      </c>
      <c r="F3368" s="210">
        <f t="shared" si="156"/>
        <v>5</v>
      </c>
      <c r="G3368" s="79" t="str">
        <f t="shared" si="157"/>
        <v>D</v>
      </c>
      <c r="H3368" s="79" t="str">
        <f t="shared" si="158"/>
        <v>5IF-PAN/TX/OK</v>
      </c>
    </row>
    <row r="3369" spans="1:8">
      <c r="A3369" s="80">
        <v>37653</v>
      </c>
      <c r="B3369" s="79" t="s">
        <v>84</v>
      </c>
      <c r="C3369" s="79" t="s">
        <v>190</v>
      </c>
      <c r="D3369" s="85">
        <v>405865.73959999997</v>
      </c>
      <c r="E3369" s="85">
        <v>0</v>
      </c>
      <c r="F3369" s="210">
        <f t="shared" si="156"/>
        <v>5</v>
      </c>
      <c r="G3369" s="79" t="str">
        <f t="shared" si="157"/>
        <v>D</v>
      </c>
      <c r="H3369" s="79" t="str">
        <f t="shared" si="158"/>
        <v>5IF-CIG/GLENROCK</v>
      </c>
    </row>
    <row r="3370" spans="1:8">
      <c r="A3370" s="80">
        <v>37653</v>
      </c>
      <c r="B3370" s="79" t="s">
        <v>84</v>
      </c>
      <c r="C3370" s="79" t="s">
        <v>88</v>
      </c>
      <c r="D3370" s="85">
        <v>141241.2776</v>
      </c>
      <c r="E3370" s="85">
        <v>-1412.4127759999999</v>
      </c>
      <c r="F3370" s="210">
        <f t="shared" si="156"/>
        <v>5</v>
      </c>
      <c r="G3370" s="79" t="str">
        <f t="shared" si="157"/>
        <v>D</v>
      </c>
      <c r="H3370" s="79" t="str">
        <f t="shared" si="158"/>
        <v>5IF-CIG/RKYMTN</v>
      </c>
    </row>
    <row r="3371" spans="1:8">
      <c r="A3371" s="80">
        <v>37653</v>
      </c>
      <c r="B3371" s="79" t="s">
        <v>84</v>
      </c>
      <c r="C3371" s="79" t="s">
        <v>96</v>
      </c>
      <c r="D3371" s="85">
        <v>28990.41</v>
      </c>
      <c r="E3371" s="85">
        <v>-724.76025000000004</v>
      </c>
      <c r="F3371" s="210">
        <f t="shared" si="156"/>
        <v>5</v>
      </c>
      <c r="G3371" s="79" t="str">
        <f t="shared" si="157"/>
        <v>D</v>
      </c>
      <c r="H3371" s="79" t="str">
        <f t="shared" si="158"/>
        <v>5IF-NGPL/MIDCON</v>
      </c>
    </row>
    <row r="3372" spans="1:8">
      <c r="A3372" s="80">
        <v>37653</v>
      </c>
      <c r="B3372" s="79" t="s">
        <v>84</v>
      </c>
      <c r="C3372" s="79" t="s">
        <v>108</v>
      </c>
      <c r="D3372" s="85">
        <v>0</v>
      </c>
      <c r="E3372" s="85">
        <v>0</v>
      </c>
      <c r="F3372" s="210">
        <f t="shared" si="156"/>
        <v>5</v>
      </c>
      <c r="G3372" s="79" t="str">
        <f t="shared" si="157"/>
        <v>D</v>
      </c>
      <c r="H3372" s="79" t="str">
        <f t="shared" si="158"/>
        <v>5IF-NGPL/OK-NW</v>
      </c>
    </row>
    <row r="3373" spans="1:8">
      <c r="A3373" s="80">
        <v>37653</v>
      </c>
      <c r="B3373" s="79" t="s">
        <v>84</v>
      </c>
      <c r="C3373" s="79" t="s">
        <v>67</v>
      </c>
      <c r="D3373" s="85">
        <v>359867.62239999999</v>
      </c>
      <c r="E3373" s="85">
        <v>-35986.762239999996</v>
      </c>
      <c r="F3373" s="210">
        <f t="shared" si="156"/>
        <v>5</v>
      </c>
      <c r="G3373" s="79" t="str">
        <f t="shared" si="157"/>
        <v>D</v>
      </c>
      <c r="H3373" s="79" t="str">
        <f t="shared" si="158"/>
        <v>5IF-NWPL_ROCKY_M</v>
      </c>
    </row>
    <row r="3374" spans="1:8">
      <c r="A3374" s="80">
        <v>37653</v>
      </c>
      <c r="B3374" s="79" t="s">
        <v>84</v>
      </c>
      <c r="C3374" s="79" t="s">
        <v>99</v>
      </c>
      <c r="D3374" s="85">
        <v>0</v>
      </c>
      <c r="E3374" s="85">
        <v>0</v>
      </c>
      <c r="F3374" s="210">
        <f t="shared" si="156"/>
        <v>5</v>
      </c>
      <c r="G3374" s="79" t="str">
        <f t="shared" si="157"/>
        <v>D</v>
      </c>
      <c r="H3374" s="79" t="str">
        <f t="shared" si="158"/>
        <v>5IF-PAN/TX/OK</v>
      </c>
    </row>
    <row r="3375" spans="1:8">
      <c r="A3375" s="80">
        <v>37681</v>
      </c>
      <c r="B3375" s="79" t="s">
        <v>84</v>
      </c>
      <c r="C3375" s="79" t="s">
        <v>190</v>
      </c>
      <c r="D3375" s="85">
        <v>448080.18209999998</v>
      </c>
      <c r="E3375" s="85">
        <v>0</v>
      </c>
      <c r="F3375" s="210">
        <f t="shared" si="156"/>
        <v>5</v>
      </c>
      <c r="G3375" s="79" t="str">
        <f t="shared" si="157"/>
        <v>D</v>
      </c>
      <c r="H3375" s="79" t="str">
        <f t="shared" si="158"/>
        <v>5IF-CIG/GLENROCK</v>
      </c>
    </row>
    <row r="3376" spans="1:8">
      <c r="A3376" s="80">
        <v>37681</v>
      </c>
      <c r="B3376" s="79" t="s">
        <v>84</v>
      </c>
      <c r="C3376" s="79" t="s">
        <v>88</v>
      </c>
      <c r="D3376" s="85">
        <v>251657.24799999999</v>
      </c>
      <c r="E3376" s="85">
        <v>-2516.5724799999998</v>
      </c>
      <c r="F3376" s="210">
        <f t="shared" si="156"/>
        <v>5</v>
      </c>
      <c r="G3376" s="79" t="str">
        <f t="shared" si="157"/>
        <v>D</v>
      </c>
      <c r="H3376" s="79" t="str">
        <f t="shared" si="158"/>
        <v>5IF-CIG/RKYMTN</v>
      </c>
    </row>
    <row r="3377" spans="1:8">
      <c r="A3377" s="80">
        <v>37681</v>
      </c>
      <c r="B3377" s="79" t="s">
        <v>84</v>
      </c>
      <c r="C3377" s="79" t="s">
        <v>96</v>
      </c>
      <c r="D3377" s="85">
        <v>-9636.1329000000005</v>
      </c>
      <c r="E3377" s="85">
        <v>240.9033225</v>
      </c>
      <c r="F3377" s="210">
        <f t="shared" si="156"/>
        <v>5</v>
      </c>
      <c r="G3377" s="79" t="str">
        <f t="shared" si="157"/>
        <v>D</v>
      </c>
      <c r="H3377" s="79" t="str">
        <f t="shared" si="158"/>
        <v>5IF-NGPL/MIDCON</v>
      </c>
    </row>
    <row r="3378" spans="1:8">
      <c r="A3378" s="80">
        <v>37681</v>
      </c>
      <c r="B3378" s="79" t="s">
        <v>84</v>
      </c>
      <c r="C3378" s="79" t="s">
        <v>108</v>
      </c>
      <c r="D3378" s="85">
        <v>0</v>
      </c>
      <c r="E3378" s="85">
        <v>0</v>
      </c>
      <c r="F3378" s="210">
        <f t="shared" si="156"/>
        <v>5</v>
      </c>
      <c r="G3378" s="79" t="str">
        <f t="shared" si="157"/>
        <v>D</v>
      </c>
      <c r="H3378" s="79" t="str">
        <f t="shared" si="158"/>
        <v>5IF-NGPL/OK-NW</v>
      </c>
    </row>
    <row r="3379" spans="1:8">
      <c r="A3379" s="80">
        <v>37681</v>
      </c>
      <c r="B3379" s="79" t="s">
        <v>84</v>
      </c>
      <c r="C3379" s="79" t="s">
        <v>67</v>
      </c>
      <c r="D3379" s="85">
        <v>397297.76150000002</v>
      </c>
      <c r="E3379" s="85">
        <v>-39729.776149999998</v>
      </c>
      <c r="F3379" s="210">
        <f t="shared" si="156"/>
        <v>5</v>
      </c>
      <c r="G3379" s="79" t="str">
        <f t="shared" si="157"/>
        <v>D</v>
      </c>
      <c r="H3379" s="79" t="str">
        <f t="shared" si="158"/>
        <v>5IF-NWPL_ROCKY_M</v>
      </c>
    </row>
    <row r="3380" spans="1:8">
      <c r="A3380" s="80">
        <v>37681</v>
      </c>
      <c r="B3380" s="79" t="s">
        <v>84</v>
      </c>
      <c r="C3380" s="79" t="s">
        <v>99</v>
      </c>
      <c r="D3380" s="85">
        <v>0</v>
      </c>
      <c r="E3380" s="85">
        <v>0</v>
      </c>
      <c r="F3380" s="210">
        <f t="shared" si="156"/>
        <v>5</v>
      </c>
      <c r="G3380" s="79" t="str">
        <f t="shared" si="157"/>
        <v>D</v>
      </c>
      <c r="H3380" s="79" t="str">
        <f t="shared" si="158"/>
        <v>5IF-PAN/TX/OK</v>
      </c>
    </row>
    <row r="3381" spans="1:8">
      <c r="A3381" s="80">
        <v>37712</v>
      </c>
      <c r="B3381" s="79" t="s">
        <v>84</v>
      </c>
      <c r="C3381" s="79" t="s">
        <v>190</v>
      </c>
      <c r="D3381" s="85">
        <v>432225.39720000001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6IF-CIG/GLENROCK</v>
      </c>
    </row>
    <row r="3382" spans="1:8">
      <c r="A3382" s="80">
        <v>37712</v>
      </c>
      <c r="B3382" s="79" t="s">
        <v>84</v>
      </c>
      <c r="C3382" s="79" t="s">
        <v>88</v>
      </c>
      <c r="D3382" s="85">
        <v>207621.8708</v>
      </c>
      <c r="E3382" s="85">
        <v>-2076.2187079999999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37712</v>
      </c>
      <c r="B3383" s="79" t="s">
        <v>84</v>
      </c>
      <c r="C3383" s="79" t="s">
        <v>96</v>
      </c>
      <c r="D3383" s="85">
        <v>9605.0087999999996</v>
      </c>
      <c r="E3383" s="85">
        <v>-24.012522000000001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37712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6IF-NGPL/OK-NW</v>
      </c>
    </row>
    <row r="3385" spans="1:8">
      <c r="A3385" s="80">
        <v>37712</v>
      </c>
      <c r="B3385" s="79" t="s">
        <v>84</v>
      </c>
      <c r="C3385" s="79" t="s">
        <v>67</v>
      </c>
      <c r="D3385" s="85">
        <v>-193060.67739999999</v>
      </c>
      <c r="E3385" s="85">
        <v>19306.067739999999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6IF-NWPL_ROCKY_M</v>
      </c>
    </row>
    <row r="3386" spans="1:8">
      <c r="A3386" s="80">
        <v>37712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6IF-PAN/TX/OK</v>
      </c>
    </row>
    <row r="3387" spans="1:8">
      <c r="A3387" s="80">
        <v>37742</v>
      </c>
      <c r="B3387" s="79" t="s">
        <v>84</v>
      </c>
      <c r="C3387" s="79" t="s">
        <v>190</v>
      </c>
      <c r="D3387" s="85">
        <v>445199.15010000003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6IF-CIG/GLENROCK</v>
      </c>
    </row>
    <row r="3388" spans="1:8">
      <c r="A3388" s="80">
        <v>37742</v>
      </c>
      <c r="B3388" s="79" t="s">
        <v>84</v>
      </c>
      <c r="C3388" s="79" t="s">
        <v>88</v>
      </c>
      <c r="D3388" s="85">
        <v>250039.16130000001</v>
      </c>
      <c r="E3388" s="85">
        <v>-2500.3916129999998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37742</v>
      </c>
      <c r="B3389" s="79" t="s">
        <v>84</v>
      </c>
      <c r="C3389" s="79" t="s">
        <v>96</v>
      </c>
      <c r="D3389" s="85">
        <v>-9574.1751999999997</v>
      </c>
      <c r="E3389" s="85">
        <v>23.935437999999998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37742</v>
      </c>
      <c r="B3390" s="79" t="s">
        <v>84</v>
      </c>
      <c r="C3390" s="79" t="s">
        <v>108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6IF-NGPL/OK-NW</v>
      </c>
    </row>
    <row r="3391" spans="1:8">
      <c r="A3391" s="80">
        <v>37742</v>
      </c>
      <c r="B3391" s="79" t="s">
        <v>84</v>
      </c>
      <c r="C3391" s="79" t="s">
        <v>67</v>
      </c>
      <c r="D3391" s="85">
        <v>-198855.62030000001</v>
      </c>
      <c r="E3391" s="85">
        <v>19885.562030000001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6IF-NWPL_ROCKY_M</v>
      </c>
    </row>
    <row r="3392" spans="1:8">
      <c r="A3392" s="80">
        <v>37742</v>
      </c>
      <c r="B3392" s="79" t="s">
        <v>84</v>
      </c>
      <c r="C3392" s="79" t="s">
        <v>99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6IF-PAN/TX/OK</v>
      </c>
    </row>
    <row r="3393" spans="1:8">
      <c r="A3393" s="80">
        <v>37773</v>
      </c>
      <c r="B3393" s="79" t="s">
        <v>84</v>
      </c>
      <c r="C3393" s="79" t="s">
        <v>190</v>
      </c>
      <c r="D3393" s="85">
        <v>429364.43949999998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6IF-CIG/GLENROCK</v>
      </c>
    </row>
    <row r="3394" spans="1:8">
      <c r="A3394" s="80">
        <v>37773</v>
      </c>
      <c r="B3394" s="79" t="s">
        <v>84</v>
      </c>
      <c r="C3394" s="79" t="s">
        <v>88</v>
      </c>
      <c r="D3394" s="85">
        <v>206247.5937</v>
      </c>
      <c r="E3394" s="85">
        <v>-2062.4759370000002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37773</v>
      </c>
      <c r="B3395" s="79" t="s">
        <v>84</v>
      </c>
      <c r="C3395" s="79" t="s">
        <v>96</v>
      </c>
      <c r="D3395" s="85">
        <v>9541.4320000000007</v>
      </c>
      <c r="E3395" s="85">
        <v>-23.853579999999997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37773</v>
      </c>
      <c r="B3396" s="79" t="s">
        <v>84</v>
      </c>
      <c r="C3396" s="79" t="s">
        <v>108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6IF-NGPL/OK-NW</v>
      </c>
    </row>
    <row r="3397" spans="1:8">
      <c r="A3397" s="80">
        <v>37773</v>
      </c>
      <c r="B3397" s="79" t="s">
        <v>84</v>
      </c>
      <c r="C3397" s="79" t="s">
        <v>67</v>
      </c>
      <c r="D3397" s="85">
        <v>-191782.78289999999</v>
      </c>
      <c r="E3397" s="85">
        <v>19178.278289999998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6IF-NWPL_ROCKY_M</v>
      </c>
    </row>
    <row r="3398" spans="1:8">
      <c r="A3398" s="80">
        <v>37773</v>
      </c>
      <c r="B3398" s="79" t="s">
        <v>84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6IF-PAN/TX/OK</v>
      </c>
    </row>
    <row r="3399" spans="1:8">
      <c r="A3399" s="80">
        <v>37803</v>
      </c>
      <c r="B3399" s="79" t="s">
        <v>84</v>
      </c>
      <c r="C3399" s="79" t="s">
        <v>190</v>
      </c>
      <c r="D3399" s="85">
        <v>442163.25099999999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6IF-CIG/GLENROCK</v>
      </c>
    </row>
    <row r="3400" spans="1:8">
      <c r="A3400" s="80">
        <v>37803</v>
      </c>
      <c r="B3400" s="79" t="s">
        <v>84</v>
      </c>
      <c r="C3400" s="79" t="s">
        <v>88</v>
      </c>
      <c r="D3400" s="85">
        <v>238825.20879999999</v>
      </c>
      <c r="E3400" s="85">
        <v>-2388.2520880000002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37803</v>
      </c>
      <c r="B3401" s="79" t="s">
        <v>84</v>
      </c>
      <c r="C3401" s="79" t="s">
        <v>96</v>
      </c>
      <c r="D3401" s="85">
        <v>-1E-4</v>
      </c>
      <c r="E3401" s="85">
        <v>2.4999999999999999E-7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37803</v>
      </c>
      <c r="B3402" s="79" t="s">
        <v>84</v>
      </c>
      <c r="C3402" s="79" t="s">
        <v>108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6IF-NGPL/OK-NW</v>
      </c>
    </row>
    <row r="3403" spans="1:8">
      <c r="A3403" s="80">
        <v>37803</v>
      </c>
      <c r="B3403" s="79" t="s">
        <v>84</v>
      </c>
      <c r="C3403" s="79" t="s">
        <v>67</v>
      </c>
      <c r="D3403" s="85">
        <v>-197499.58530000001</v>
      </c>
      <c r="E3403" s="85">
        <v>19749.95853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6IF-NWPL_ROCKY_M</v>
      </c>
    </row>
    <row r="3404" spans="1:8">
      <c r="A3404" s="80">
        <v>37803</v>
      </c>
      <c r="B3404" s="79" t="s">
        <v>84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6IF-PAN/TX/OK</v>
      </c>
    </row>
    <row r="3405" spans="1:8">
      <c r="A3405" s="80">
        <v>37834</v>
      </c>
      <c r="B3405" s="79" t="s">
        <v>84</v>
      </c>
      <c r="C3405" s="79" t="s">
        <v>190</v>
      </c>
      <c r="D3405" s="85">
        <v>440558.36090000003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6IF-CIG/GLENROCK</v>
      </c>
    </row>
    <row r="3406" spans="1:8">
      <c r="A3406" s="80">
        <v>37834</v>
      </c>
      <c r="B3406" s="79" t="s">
        <v>84</v>
      </c>
      <c r="C3406" s="79" t="s">
        <v>88</v>
      </c>
      <c r="D3406" s="85">
        <v>247432.7347</v>
      </c>
      <c r="E3406" s="85">
        <v>-2474.3273469999999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37834</v>
      </c>
      <c r="B3407" s="79" t="s">
        <v>84</v>
      </c>
      <c r="C3407" s="79" t="s">
        <v>96</v>
      </c>
      <c r="D3407" s="85">
        <v>-9474.3734000000004</v>
      </c>
      <c r="E3407" s="85">
        <v>23.685933500000001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37834</v>
      </c>
      <c r="B3408" s="79" t="s">
        <v>84</v>
      </c>
      <c r="C3408" s="79" t="s">
        <v>108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6IF-NGPL/OK-NW</v>
      </c>
    </row>
    <row r="3409" spans="1:8">
      <c r="A3409" s="80">
        <v>37834</v>
      </c>
      <c r="B3409" s="79" t="s">
        <v>84</v>
      </c>
      <c r="C3409" s="79" t="s">
        <v>67</v>
      </c>
      <c r="D3409" s="85">
        <v>-196782.7347</v>
      </c>
      <c r="E3409" s="85">
        <v>19678.27347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6IF-NWPL_ROCKY_M</v>
      </c>
    </row>
    <row r="3410" spans="1:8">
      <c r="A3410" s="80">
        <v>37834</v>
      </c>
      <c r="B3410" s="79" t="s">
        <v>84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6IF-PAN/TX/OK</v>
      </c>
    </row>
    <row r="3411" spans="1:8">
      <c r="A3411" s="80">
        <v>37865</v>
      </c>
      <c r="B3411" s="79" t="s">
        <v>84</v>
      </c>
      <c r="C3411" s="79" t="s">
        <v>190</v>
      </c>
      <c r="D3411" s="85">
        <v>424754.6152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6IF-CIG/GLENROCK</v>
      </c>
    </row>
    <row r="3412" spans="1:8">
      <c r="A3412" s="80">
        <v>37865</v>
      </c>
      <c r="B3412" s="79" t="s">
        <v>84</v>
      </c>
      <c r="C3412" s="79" t="s">
        <v>88</v>
      </c>
      <c r="D3412" s="85">
        <v>204033.239</v>
      </c>
      <c r="E3412" s="85">
        <v>-2040.33239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37865</v>
      </c>
      <c r="B3413" s="79" t="s">
        <v>84</v>
      </c>
      <c r="C3413" s="79" t="s">
        <v>96</v>
      </c>
      <c r="D3413" s="85">
        <v>9438.9915000000001</v>
      </c>
      <c r="E3413" s="85">
        <v>-23.597478750000001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37865</v>
      </c>
      <c r="B3414" s="79" t="s">
        <v>84</v>
      </c>
      <c r="C3414" s="79" t="s">
        <v>108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6IF-NGPL/OK-NW</v>
      </c>
    </row>
    <row r="3415" spans="1:8">
      <c r="A3415" s="80">
        <v>37865</v>
      </c>
      <c r="B3415" s="79" t="s">
        <v>84</v>
      </c>
      <c r="C3415" s="79" t="s">
        <v>67</v>
      </c>
      <c r="D3415" s="85">
        <v>-189723.728</v>
      </c>
      <c r="E3415" s="85">
        <v>18972.372800000001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6IF-NWPL_ROCKY_M</v>
      </c>
    </row>
    <row r="3416" spans="1:8">
      <c r="A3416" s="80">
        <v>37865</v>
      </c>
      <c r="B3416" s="79" t="s">
        <v>84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6IF-PAN/TX/OK</v>
      </c>
    </row>
    <row r="3417" spans="1:8">
      <c r="A3417" s="80">
        <v>37895</v>
      </c>
      <c r="B3417" s="79" t="s">
        <v>84</v>
      </c>
      <c r="C3417" s="79" t="s">
        <v>190</v>
      </c>
      <c r="D3417" s="85">
        <v>437291.18910000002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6IF-CIG/GLENROCK</v>
      </c>
    </row>
    <row r="3418" spans="1:8">
      <c r="A3418" s="80">
        <v>37895</v>
      </c>
      <c r="B3418" s="79" t="s">
        <v>84</v>
      </c>
      <c r="C3418" s="79" t="s">
        <v>88</v>
      </c>
      <c r="D3418" s="85">
        <v>245597.77840000001</v>
      </c>
      <c r="E3418" s="85">
        <v>-2455.9777840000002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37895</v>
      </c>
      <c r="B3419" s="79" t="s">
        <v>84</v>
      </c>
      <c r="C3419" s="79" t="s">
        <v>96</v>
      </c>
      <c r="D3419" s="85">
        <v>-9404.1116000000002</v>
      </c>
      <c r="E3419" s="85">
        <v>23.510279000000001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37895</v>
      </c>
      <c r="B3420" s="79" t="s">
        <v>84</v>
      </c>
      <c r="C3420" s="79" t="s">
        <v>108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6IF-NGPL/OK-NW</v>
      </c>
    </row>
    <row r="3421" spans="1:8">
      <c r="A3421" s="80">
        <v>37895</v>
      </c>
      <c r="B3421" s="79" t="s">
        <v>84</v>
      </c>
      <c r="C3421" s="79" t="s">
        <v>67</v>
      </c>
      <c r="D3421" s="85">
        <v>-195323.39780000001</v>
      </c>
      <c r="E3421" s="85">
        <v>19532.339779999998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6IF-NWPL_ROCKY_M</v>
      </c>
    </row>
    <row r="3422" spans="1:8">
      <c r="A3422" s="80">
        <v>37895</v>
      </c>
      <c r="B3422" s="79" t="s">
        <v>84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6IF-PAN/TX/OK</v>
      </c>
    </row>
    <row r="3423" spans="1:8">
      <c r="A3423" s="80">
        <v>37926</v>
      </c>
      <c r="B3423" s="79" t="s">
        <v>84</v>
      </c>
      <c r="C3423" s="79" t="s">
        <v>88</v>
      </c>
      <c r="D3423" s="85">
        <v>196698.3658</v>
      </c>
      <c r="E3423" s="85">
        <v>-1966.9836580000001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37926</v>
      </c>
      <c r="B3424" s="79" t="s">
        <v>84</v>
      </c>
      <c r="C3424" s="79" t="s">
        <v>96</v>
      </c>
      <c r="D3424" s="85">
        <v>15156.5843</v>
      </c>
      <c r="E3424" s="85">
        <v>-75.7829215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37926</v>
      </c>
      <c r="B3425" s="79" t="s">
        <v>84</v>
      </c>
      <c r="C3425" s="79" t="s">
        <v>108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6IF-NGPL/OK-NW</v>
      </c>
    </row>
    <row r="3426" spans="1:8">
      <c r="A3426" s="80">
        <v>37926</v>
      </c>
      <c r="B3426" s="79" t="s">
        <v>84</v>
      </c>
      <c r="C3426" s="79" t="s">
        <v>67</v>
      </c>
      <c r="D3426" s="85">
        <v>-70256.107399999994</v>
      </c>
      <c r="E3426" s="85">
        <v>7025.6107400000001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6IF-NWPL_ROCKY_M</v>
      </c>
    </row>
    <row r="3427" spans="1:8">
      <c r="A3427" s="80">
        <v>37926</v>
      </c>
      <c r="B3427" s="79" t="s">
        <v>84</v>
      </c>
      <c r="C3427" s="79" t="s">
        <v>99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6IF-PAN/TX/OK</v>
      </c>
    </row>
    <row r="3428" spans="1:8">
      <c r="A3428" s="80">
        <v>37956</v>
      </c>
      <c r="B3428" s="79" t="s">
        <v>84</v>
      </c>
      <c r="C3428" s="79" t="s">
        <v>88</v>
      </c>
      <c r="D3428" s="85">
        <v>234364.10870000001</v>
      </c>
      <c r="E3428" s="85">
        <v>-2343.641087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6IF-CIG/RKYMTN</v>
      </c>
    </row>
    <row r="3429" spans="1:8">
      <c r="A3429" s="80">
        <v>37956</v>
      </c>
      <c r="B3429" s="79" t="s">
        <v>84</v>
      </c>
      <c r="C3429" s="79" t="s">
        <v>96</v>
      </c>
      <c r="D3429" s="85">
        <v>1E-4</v>
      </c>
      <c r="E3429" s="85">
        <v>-4.9999999999999998E-7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6IF-NGPL/MIDCON</v>
      </c>
    </row>
    <row r="3430" spans="1:8">
      <c r="A3430" s="80">
        <v>37956</v>
      </c>
      <c r="B3430" s="79" t="s">
        <v>84</v>
      </c>
      <c r="C3430" s="79" t="s">
        <v>108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6IF-NGPL/OK-NW</v>
      </c>
    </row>
    <row r="3431" spans="1:8">
      <c r="A3431" s="80">
        <v>37956</v>
      </c>
      <c r="B3431" s="79" t="s">
        <v>84</v>
      </c>
      <c r="C3431" s="79" t="s">
        <v>67</v>
      </c>
      <c r="D3431" s="85">
        <v>-72317.321299999996</v>
      </c>
      <c r="E3431" s="85">
        <v>7231.7321300000003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6IF-NWPL_ROCKY_M</v>
      </c>
    </row>
    <row r="3432" spans="1:8">
      <c r="A3432" s="80">
        <v>37956</v>
      </c>
      <c r="B3432" s="79" t="s">
        <v>84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37987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37987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37987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38018</v>
      </c>
      <c r="B3436" s="79" t="s">
        <v>84</v>
      </c>
      <c r="C3436" s="79" t="s">
        <v>88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38018</v>
      </c>
      <c r="B3437" s="79" t="s">
        <v>84</v>
      </c>
      <c r="C3437" s="79" t="s">
        <v>96</v>
      </c>
      <c r="D3437" s="85">
        <v>1E-4</v>
      </c>
      <c r="E3437" s="85">
        <v>-4.9999999999999998E-7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38018</v>
      </c>
      <c r="B3438" s="79" t="s">
        <v>84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38047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38047</v>
      </c>
      <c r="B3440" s="79" t="s">
        <v>84</v>
      </c>
      <c r="C3440" s="79" t="s">
        <v>96</v>
      </c>
      <c r="D3440" s="85">
        <v>1E-4</v>
      </c>
      <c r="E3440" s="85">
        <v>-4.9999999999999998E-7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38047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38078</v>
      </c>
      <c r="B3442" s="79" t="s">
        <v>84</v>
      </c>
      <c r="C3442" s="79" t="s">
        <v>88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38078</v>
      </c>
      <c r="B3443" s="79" t="s">
        <v>84</v>
      </c>
      <c r="C3443" s="79" t="s">
        <v>96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38078</v>
      </c>
      <c r="B3444" s="79" t="s">
        <v>84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38108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38108</v>
      </c>
      <c r="B3446" s="79" t="s">
        <v>84</v>
      </c>
      <c r="C3446" s="79" t="s">
        <v>96</v>
      </c>
      <c r="D3446" s="85">
        <v>1E-4</v>
      </c>
      <c r="E3446" s="85">
        <v>-4.9999999999999998E-7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38108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38139</v>
      </c>
      <c r="B3448" s="79" t="s">
        <v>84</v>
      </c>
      <c r="C3448" s="79" t="s">
        <v>88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38139</v>
      </c>
      <c r="B3449" s="79" t="s">
        <v>84</v>
      </c>
      <c r="C3449" s="79" t="s">
        <v>96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38139</v>
      </c>
      <c r="B3450" s="79" t="s">
        <v>84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38169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38169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38169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38200</v>
      </c>
      <c r="B3454" s="79" t="s">
        <v>84</v>
      </c>
      <c r="C3454" s="79" t="s">
        <v>88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38200</v>
      </c>
      <c r="B3455" s="79" t="s">
        <v>84</v>
      </c>
      <c r="C3455" s="79" t="s">
        <v>96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38200</v>
      </c>
      <c r="B3456" s="79" t="s">
        <v>84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38231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38231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38231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38261</v>
      </c>
      <c r="B3460" s="79" t="s">
        <v>84</v>
      </c>
      <c r="C3460" s="79" t="s">
        <v>88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38261</v>
      </c>
      <c r="B3461" s="79" t="s">
        <v>84</v>
      </c>
      <c r="C3461" s="79" t="s">
        <v>96</v>
      </c>
      <c r="D3461" s="85">
        <v>1E-4</v>
      </c>
      <c r="E3461" s="85">
        <v>-4.9999999999999998E-7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38261</v>
      </c>
      <c r="B3462" s="79" t="s">
        <v>84</v>
      </c>
      <c r="C3462" s="79" t="s">
        <v>99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6IF-PAN/TX/OK</v>
      </c>
    </row>
    <row r="3463" spans="1:8">
      <c r="A3463" s="80">
        <v>38292</v>
      </c>
      <c r="B3463" s="79" t="s">
        <v>84</v>
      </c>
      <c r="C3463" s="79" t="s">
        <v>88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38292</v>
      </c>
      <c r="B3464" s="79" t="s">
        <v>84</v>
      </c>
      <c r="C3464" s="79" t="s">
        <v>96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38292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38322</v>
      </c>
      <c r="B3466" s="79" t="s">
        <v>84</v>
      </c>
      <c r="C3466" s="79" t="s">
        <v>88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38322</v>
      </c>
      <c r="B3467" s="79" t="s">
        <v>84</v>
      </c>
      <c r="C3467" s="79" t="s">
        <v>96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38322</v>
      </c>
      <c r="B3468" s="79" t="s">
        <v>84</v>
      </c>
      <c r="C3468" s="79" t="s">
        <v>99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6IF-PAN/TX/OK</v>
      </c>
    </row>
    <row r="3469" spans="1:8">
      <c r="A3469" s="80">
        <v>38353</v>
      </c>
      <c r="B3469" s="79" t="s">
        <v>84</v>
      </c>
      <c r="C3469" s="79" t="s">
        <v>88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38353</v>
      </c>
      <c r="B3470" s="79" t="s">
        <v>84</v>
      </c>
      <c r="C3470" s="79" t="s">
        <v>96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38353</v>
      </c>
      <c r="B3471" s="79" t="s">
        <v>84</v>
      </c>
      <c r="C3471" s="79" t="s">
        <v>99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6IF-PAN/TX/OK</v>
      </c>
    </row>
    <row r="3472" spans="1:8">
      <c r="A3472" s="80">
        <v>38384</v>
      </c>
      <c r="B3472" s="79" t="s">
        <v>84</v>
      </c>
      <c r="C3472" s="79" t="s">
        <v>88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38384</v>
      </c>
      <c r="B3473" s="79" t="s">
        <v>84</v>
      </c>
      <c r="C3473" s="79" t="s">
        <v>96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38384</v>
      </c>
      <c r="B3474" s="79" t="s">
        <v>84</v>
      </c>
      <c r="C3474" s="79" t="s">
        <v>99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6IF-PAN/TX/OK</v>
      </c>
    </row>
    <row r="3475" spans="1:8">
      <c r="A3475" s="80">
        <v>38412</v>
      </c>
      <c r="B3475" s="79" t="s">
        <v>84</v>
      </c>
      <c r="C3475" s="79" t="s">
        <v>88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38412</v>
      </c>
      <c r="B3476" s="79" t="s">
        <v>84</v>
      </c>
      <c r="C3476" s="79" t="s">
        <v>96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38412</v>
      </c>
      <c r="B3477" s="79" t="s">
        <v>84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6IF-PAN/TX/OK</v>
      </c>
    </row>
    <row r="3478" spans="1:8">
      <c r="A3478" s="80">
        <v>38443</v>
      </c>
      <c r="B3478" s="79" t="s">
        <v>84</v>
      </c>
      <c r="C3478" s="79" t="s">
        <v>88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38443</v>
      </c>
      <c r="B3479" s="79" t="s">
        <v>84</v>
      </c>
      <c r="C3479" s="79" t="s">
        <v>96</v>
      </c>
      <c r="D3479" s="85">
        <v>-1E-4</v>
      </c>
      <c r="E3479" s="85">
        <v>4.9999999999999998E-7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38443</v>
      </c>
      <c r="B3480" s="79" t="s">
        <v>84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6IF-PAN/TX/OK</v>
      </c>
    </row>
    <row r="3481" spans="1:8">
      <c r="A3481" s="80">
        <v>38473</v>
      </c>
      <c r="B3481" s="79" t="s">
        <v>84</v>
      </c>
      <c r="C3481" s="79" t="s">
        <v>88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38473</v>
      </c>
      <c r="B3482" s="79" t="s">
        <v>84</v>
      </c>
      <c r="C3482" s="79" t="s">
        <v>96</v>
      </c>
      <c r="D3482" s="85">
        <v>-1E-4</v>
      </c>
      <c r="E3482" s="85">
        <v>4.9999999999999998E-7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38473</v>
      </c>
      <c r="B3483" s="79" t="s">
        <v>84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6IF-PAN/TX/OK</v>
      </c>
    </row>
    <row r="3484" spans="1:8">
      <c r="A3484" s="80">
        <v>38504</v>
      </c>
      <c r="B3484" s="79" t="s">
        <v>84</v>
      </c>
      <c r="C3484" s="79" t="s">
        <v>88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38504</v>
      </c>
      <c r="B3485" s="79" t="s">
        <v>84</v>
      </c>
      <c r="C3485" s="79" t="s">
        <v>96</v>
      </c>
      <c r="D3485" s="85">
        <v>-1E-4</v>
      </c>
      <c r="E3485" s="85">
        <v>4.9999999999999998E-7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38504</v>
      </c>
      <c r="B3486" s="79" t="s">
        <v>84</v>
      </c>
      <c r="C3486" s="79" t="s">
        <v>99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6IF-PAN/TX/OK</v>
      </c>
    </row>
    <row r="3487" spans="1:8">
      <c r="A3487" s="80">
        <v>38534</v>
      </c>
      <c r="B3487" s="79" t="s">
        <v>84</v>
      </c>
      <c r="C3487" s="79" t="s">
        <v>88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38534</v>
      </c>
      <c r="B3488" s="79" t="s">
        <v>84</v>
      </c>
      <c r="C3488" s="79" t="s">
        <v>96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38534</v>
      </c>
      <c r="B3489" s="79" t="s">
        <v>84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6IF-PAN/TX/OK</v>
      </c>
    </row>
    <row r="3490" spans="1:8">
      <c r="A3490" s="80">
        <v>38565</v>
      </c>
      <c r="B3490" s="79" t="s">
        <v>84</v>
      </c>
      <c r="C3490" s="79" t="s">
        <v>88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38565</v>
      </c>
      <c r="B3491" s="79" t="s">
        <v>84</v>
      </c>
      <c r="C3491" s="79" t="s">
        <v>96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38565</v>
      </c>
      <c r="B3492" s="79" t="s">
        <v>84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6IF-PAN/TX/OK</v>
      </c>
    </row>
    <row r="3493" spans="1:8">
      <c r="A3493" s="80">
        <v>38596</v>
      </c>
      <c r="B3493" s="79" t="s">
        <v>84</v>
      </c>
      <c r="C3493" s="79" t="s">
        <v>88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38596</v>
      </c>
      <c r="B3494" s="79" t="s">
        <v>84</v>
      </c>
      <c r="C3494" s="79" t="s">
        <v>96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38596</v>
      </c>
      <c r="B3495" s="79" t="s">
        <v>84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6IF-PAN/TX/OK</v>
      </c>
    </row>
    <row r="3496" spans="1:8">
      <c r="A3496" s="80">
        <v>38626</v>
      </c>
      <c r="B3496" s="79" t="s">
        <v>84</v>
      </c>
      <c r="C3496" s="79" t="s">
        <v>88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38626</v>
      </c>
      <c r="B3497" s="79" t="s">
        <v>84</v>
      </c>
      <c r="C3497" s="79" t="s">
        <v>96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38626</v>
      </c>
      <c r="B3498" s="79" t="s">
        <v>84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6IF-PAN/TX/OK</v>
      </c>
    </row>
    <row r="3499" spans="1:8">
      <c r="A3499" s="80">
        <v>38657</v>
      </c>
      <c r="B3499" s="79" t="s">
        <v>84</v>
      </c>
      <c r="C3499" s="79" t="s">
        <v>88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38657</v>
      </c>
      <c r="B3500" s="79" t="s">
        <v>84</v>
      </c>
      <c r="C3500" s="79" t="s">
        <v>96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38657</v>
      </c>
      <c r="B3501" s="79" t="s">
        <v>84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6IF-PAN/TX/OK</v>
      </c>
    </row>
    <row r="3502" spans="1:8">
      <c r="A3502" s="80">
        <v>38687</v>
      </c>
      <c r="B3502" s="79" t="s">
        <v>84</v>
      </c>
      <c r="C3502" s="79" t="s">
        <v>88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38687</v>
      </c>
      <c r="B3503" s="79" t="s">
        <v>84</v>
      </c>
      <c r="C3503" s="79" t="s">
        <v>96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38687</v>
      </c>
      <c r="B3504" s="79" t="s">
        <v>84</v>
      </c>
      <c r="C3504" s="79" t="s">
        <v>99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6IF-PAN/TX/OK</v>
      </c>
    </row>
    <row r="3505" spans="1:8">
      <c r="A3505" s="80">
        <v>38718</v>
      </c>
      <c r="B3505" s="79" t="s">
        <v>84</v>
      </c>
      <c r="C3505" s="79" t="s">
        <v>88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38718</v>
      </c>
      <c r="B3506" s="79" t="s">
        <v>84</v>
      </c>
      <c r="C3506" s="79" t="s">
        <v>96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38718</v>
      </c>
      <c r="B3507" s="79" t="s">
        <v>84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6IF-PAN/TX/OK</v>
      </c>
    </row>
    <row r="3508" spans="1:8">
      <c r="A3508" s="80">
        <v>38749</v>
      </c>
      <c r="B3508" s="79" t="s">
        <v>84</v>
      </c>
      <c r="C3508" s="79" t="s">
        <v>88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38749</v>
      </c>
      <c r="B3509" s="79" t="s">
        <v>84</v>
      </c>
      <c r="C3509" s="79" t="s">
        <v>96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38749</v>
      </c>
      <c r="B3510" s="79" t="s">
        <v>84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6IF-PAN/TX/OK</v>
      </c>
    </row>
    <row r="3511" spans="1:8">
      <c r="A3511" s="80">
        <v>38777</v>
      </c>
      <c r="B3511" s="79" t="s">
        <v>84</v>
      </c>
      <c r="C3511" s="79" t="s">
        <v>88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38777</v>
      </c>
      <c r="B3512" s="79" t="s">
        <v>84</v>
      </c>
      <c r="C3512" s="79" t="s">
        <v>96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38777</v>
      </c>
      <c r="B3513" s="79" t="s">
        <v>84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6IF-PAN/TX/OK</v>
      </c>
    </row>
    <row r="3514" spans="1:8">
      <c r="A3514" s="80">
        <v>38808</v>
      </c>
      <c r="B3514" s="79" t="s">
        <v>84</v>
      </c>
      <c r="C3514" s="79" t="s">
        <v>88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38808</v>
      </c>
      <c r="B3515" s="79" t="s">
        <v>84</v>
      </c>
      <c r="C3515" s="79" t="s">
        <v>96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38808</v>
      </c>
      <c r="B3516" s="79" t="s">
        <v>84</v>
      </c>
      <c r="C3516" s="79" t="s">
        <v>99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6IF-PAN/TX/OK</v>
      </c>
    </row>
    <row r="3517" spans="1:8">
      <c r="A3517" s="80">
        <v>38838</v>
      </c>
      <c r="B3517" s="79" t="s">
        <v>84</v>
      </c>
      <c r="C3517" s="79" t="s">
        <v>88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38838</v>
      </c>
      <c r="B3518" s="79" t="s">
        <v>84</v>
      </c>
      <c r="C3518" s="79" t="s">
        <v>96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38838</v>
      </c>
      <c r="B3519" s="79" t="s">
        <v>84</v>
      </c>
      <c r="C3519" s="79" t="s">
        <v>99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6IF-PAN/TX/OK</v>
      </c>
    </row>
    <row r="3520" spans="1:8">
      <c r="A3520" s="80">
        <v>38869</v>
      </c>
      <c r="B3520" s="79" t="s">
        <v>84</v>
      </c>
      <c r="C3520" s="79" t="s">
        <v>88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38869</v>
      </c>
      <c r="B3521" s="79" t="s">
        <v>84</v>
      </c>
      <c r="C3521" s="79" t="s">
        <v>96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38869</v>
      </c>
      <c r="B3522" s="79" t="s">
        <v>84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6IF-PAN/TX/OK</v>
      </c>
    </row>
    <row r="3523" spans="1:8">
      <c r="A3523" s="80">
        <v>38899</v>
      </c>
      <c r="B3523" s="79" t="s">
        <v>84</v>
      </c>
      <c r="C3523" s="79" t="s">
        <v>88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38899</v>
      </c>
      <c r="B3524" s="79" t="s">
        <v>84</v>
      </c>
      <c r="C3524" s="79" t="s">
        <v>96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38899</v>
      </c>
      <c r="B3525" s="79" t="s">
        <v>84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6IF-PAN/TX/OK</v>
      </c>
    </row>
    <row r="3526" spans="1:8">
      <c r="A3526" s="80">
        <v>38930</v>
      </c>
      <c r="B3526" s="79" t="s">
        <v>84</v>
      </c>
      <c r="C3526" s="79" t="s">
        <v>88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38930</v>
      </c>
      <c r="B3527" s="79" t="s">
        <v>84</v>
      </c>
      <c r="C3527" s="79" t="s">
        <v>96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38930</v>
      </c>
      <c r="B3528" s="79" t="s">
        <v>84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6IF-PAN/TX/OK</v>
      </c>
    </row>
    <row r="3529" spans="1:8">
      <c r="A3529" s="80">
        <v>38961</v>
      </c>
      <c r="B3529" s="79" t="s">
        <v>84</v>
      </c>
      <c r="C3529" s="79" t="s">
        <v>88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38961</v>
      </c>
      <c r="B3530" s="79" t="s">
        <v>84</v>
      </c>
      <c r="C3530" s="79" t="s">
        <v>96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38961</v>
      </c>
      <c r="B3531" s="79" t="s">
        <v>84</v>
      </c>
      <c r="C3531" s="79" t="s">
        <v>99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6IF-PAN/TX/OK</v>
      </c>
    </row>
    <row r="3532" spans="1:8">
      <c r="A3532" s="80">
        <v>38991</v>
      </c>
      <c r="B3532" s="79" t="s">
        <v>84</v>
      </c>
      <c r="C3532" s="79" t="s">
        <v>88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38991</v>
      </c>
      <c r="B3533" s="79" t="s">
        <v>84</v>
      </c>
      <c r="C3533" s="79" t="s">
        <v>96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38991</v>
      </c>
      <c r="B3534" s="79" t="s">
        <v>84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6IF-PAN/TX/OK</v>
      </c>
    </row>
    <row r="3535" spans="1:8">
      <c r="A3535" s="80">
        <v>39022</v>
      </c>
      <c r="B3535" s="79" t="s">
        <v>84</v>
      </c>
      <c r="C3535" s="79" t="s">
        <v>88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39022</v>
      </c>
      <c r="B3536" s="79" t="s">
        <v>84</v>
      </c>
      <c r="C3536" s="79" t="s">
        <v>96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39052</v>
      </c>
      <c r="B3537" s="79" t="s">
        <v>84</v>
      </c>
      <c r="C3537" s="79" t="s">
        <v>88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39052</v>
      </c>
      <c r="B3538" s="79" t="s">
        <v>84</v>
      </c>
      <c r="C3538" s="79" t="s">
        <v>96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39083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39083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39114</v>
      </c>
      <c r="B3541" s="79" t="s">
        <v>84</v>
      </c>
      <c r="C3541" s="79" t="s">
        <v>88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39114</v>
      </c>
      <c r="B3542" s="79" t="s">
        <v>84</v>
      </c>
      <c r="C3542" s="79" t="s">
        <v>96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39142</v>
      </c>
      <c r="B3543" s="79" t="s">
        <v>84</v>
      </c>
      <c r="C3543" s="79" t="s">
        <v>88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39142</v>
      </c>
      <c r="B3544" s="79" t="s">
        <v>84</v>
      </c>
      <c r="C3544" s="79" t="s">
        <v>96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39173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39173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39203</v>
      </c>
      <c r="B3547" s="79" t="s">
        <v>84</v>
      </c>
      <c r="C3547" s="79" t="s">
        <v>88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39203</v>
      </c>
      <c r="B3548" s="79" t="s">
        <v>84</v>
      </c>
      <c r="C3548" s="79" t="s">
        <v>96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39234</v>
      </c>
      <c r="B3549" s="79" t="s">
        <v>84</v>
      </c>
      <c r="C3549" s="79" t="s">
        <v>88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39234</v>
      </c>
      <c r="B3550" s="79" t="s">
        <v>84</v>
      </c>
      <c r="C3550" s="79" t="s">
        <v>96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39264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39264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39295</v>
      </c>
      <c r="B3553" s="79" t="s">
        <v>84</v>
      </c>
      <c r="C3553" s="79" t="s">
        <v>88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6IF-CIG/RKYMTN</v>
      </c>
    </row>
    <row r="3554" spans="1:8">
      <c r="A3554" s="80">
        <v>39295</v>
      </c>
      <c r="B3554" s="79" t="s">
        <v>84</v>
      </c>
      <c r="C3554" s="79" t="s">
        <v>96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6IF-NGPL/MIDCON</v>
      </c>
    </row>
    <row r="3555" spans="1:8">
      <c r="A3555" s="80">
        <v>39326</v>
      </c>
      <c r="B3555" s="79" t="s">
        <v>84</v>
      </c>
      <c r="C3555" s="79" t="s">
        <v>88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6IF-CIG/RKYMTN</v>
      </c>
    </row>
    <row r="3556" spans="1:8">
      <c r="A3556" s="80">
        <v>39326</v>
      </c>
      <c r="B3556" s="79" t="s">
        <v>84</v>
      </c>
      <c r="C3556" s="79" t="s">
        <v>96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6IF-NGPL/MIDCON</v>
      </c>
    </row>
    <row r="3557" spans="1:8">
      <c r="A3557" s="80">
        <v>39356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39356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39387</v>
      </c>
      <c r="B3559" s="79" t="s">
        <v>84</v>
      </c>
      <c r="C3559" s="79" t="s">
        <v>88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6IF-CIG/RKYMTN</v>
      </c>
    </row>
    <row r="3560" spans="1:8">
      <c r="A3560" s="80">
        <v>39387</v>
      </c>
      <c r="B3560" s="79" t="s">
        <v>84</v>
      </c>
      <c r="C3560" s="79" t="s">
        <v>96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6IF-NGPL/MIDCON</v>
      </c>
    </row>
    <row r="3561" spans="1:8">
      <c r="A3561" s="80">
        <v>39417</v>
      </c>
      <c r="B3561" s="79" t="s">
        <v>84</v>
      </c>
      <c r="C3561" s="79" t="s">
        <v>88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6IF-CIG/RKYMTN</v>
      </c>
    </row>
    <row r="3562" spans="1:8">
      <c r="A3562" s="80">
        <v>39417</v>
      </c>
      <c r="B3562" s="79" t="s">
        <v>84</v>
      </c>
      <c r="C3562" s="79" t="s">
        <v>96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6IF-NGPL/MIDCON</v>
      </c>
    </row>
    <row r="3563" spans="1:8">
      <c r="A3563" s="80">
        <v>39448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39448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39479</v>
      </c>
      <c r="B3565" s="79" t="s">
        <v>84</v>
      </c>
      <c r="C3565" s="79" t="s">
        <v>88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6IF-CIG/RKYMTN</v>
      </c>
    </row>
    <row r="3566" spans="1:8">
      <c r="A3566" s="80">
        <v>39479</v>
      </c>
      <c r="B3566" s="79" t="s">
        <v>84</v>
      </c>
      <c r="C3566" s="79" t="s">
        <v>96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6IF-NGPL/MIDCON</v>
      </c>
    </row>
    <row r="3567" spans="1:8">
      <c r="A3567" s="80">
        <v>39508</v>
      </c>
      <c r="B3567" s="79" t="s">
        <v>84</v>
      </c>
      <c r="C3567" s="79" t="s">
        <v>88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6IF-CIG/RKYMTN</v>
      </c>
    </row>
    <row r="3568" spans="1:8">
      <c r="A3568" s="80">
        <v>39508</v>
      </c>
      <c r="B3568" s="79" t="s">
        <v>84</v>
      </c>
      <c r="C3568" s="79" t="s">
        <v>96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6IF-NGPL/MIDCON</v>
      </c>
    </row>
    <row r="3569" spans="1:8">
      <c r="A3569" s="80">
        <v>39539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39539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39569</v>
      </c>
      <c r="B3571" s="79" t="s">
        <v>84</v>
      </c>
      <c r="C3571" s="79" t="s">
        <v>88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6IF-CIG/RKYMTN</v>
      </c>
    </row>
    <row r="3572" spans="1:8">
      <c r="A3572" s="80">
        <v>39569</v>
      </c>
      <c r="B3572" s="79" t="s">
        <v>84</v>
      </c>
      <c r="C3572" s="79" t="s">
        <v>96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6IF-NGPL/MIDCON</v>
      </c>
    </row>
    <row r="3573" spans="1:8">
      <c r="A3573" s="80">
        <v>39600</v>
      </c>
      <c r="B3573" s="79" t="s">
        <v>84</v>
      </c>
      <c r="C3573" s="79" t="s">
        <v>88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6IF-CIG/RKYMTN</v>
      </c>
    </row>
    <row r="3574" spans="1:8">
      <c r="A3574" s="80">
        <v>39600</v>
      </c>
      <c r="B3574" s="79" t="s">
        <v>84</v>
      </c>
      <c r="C3574" s="79" t="s">
        <v>96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6IF-NGPL/MIDCON</v>
      </c>
    </row>
    <row r="3575" spans="1:8">
      <c r="A3575" s="80">
        <v>39630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39630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39661</v>
      </c>
      <c r="B3577" s="79" t="s">
        <v>84</v>
      </c>
      <c r="C3577" s="79" t="s">
        <v>88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6IF-CIG/RKYMTN</v>
      </c>
    </row>
    <row r="3578" spans="1:8">
      <c r="A3578" s="80">
        <v>39661</v>
      </c>
      <c r="B3578" s="79" t="s">
        <v>84</v>
      </c>
      <c r="C3578" s="79" t="s">
        <v>96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6IF-NGPL/MIDCON</v>
      </c>
    </row>
    <row r="3579" spans="1:8">
      <c r="A3579" s="80">
        <v>39692</v>
      </c>
      <c r="B3579" s="79" t="s">
        <v>84</v>
      </c>
      <c r="C3579" s="79" t="s">
        <v>88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6IF-CIG/RKYMTN</v>
      </c>
    </row>
    <row r="3580" spans="1:8">
      <c r="A3580" s="80">
        <v>39692</v>
      </c>
      <c r="B3580" s="79" t="s">
        <v>84</v>
      </c>
      <c r="C3580" s="79" t="s">
        <v>96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6IF-NGPL/MIDCON</v>
      </c>
    </row>
    <row r="3581" spans="1:8">
      <c r="A3581" s="80">
        <v>39722</v>
      </c>
      <c r="B3581" s="79" t="s">
        <v>84</v>
      </c>
      <c r="C3581" s="79" t="s">
        <v>88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6IF-CIG/RKYMTN</v>
      </c>
    </row>
    <row r="3582" spans="1:8">
      <c r="A3582" s="80">
        <v>39722</v>
      </c>
      <c r="B3582" s="79" t="s">
        <v>84</v>
      </c>
      <c r="C3582" s="79" t="s">
        <v>96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6IF-NGPL/MIDCON</v>
      </c>
    </row>
    <row r="3583" spans="1:8">
      <c r="A3583" s="80">
        <v>39753</v>
      </c>
      <c r="B3583" s="79" t="s">
        <v>84</v>
      </c>
      <c r="C3583" s="79" t="s">
        <v>88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6IF-CIG/RKYMTN</v>
      </c>
    </row>
    <row r="3584" spans="1:8">
      <c r="A3584" s="80">
        <v>39753</v>
      </c>
      <c r="B3584" s="79" t="s">
        <v>84</v>
      </c>
      <c r="C3584" s="79" t="s">
        <v>96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6IF-NGPL/MIDCON</v>
      </c>
    </row>
    <row r="3585" spans="1:8">
      <c r="A3585" s="80">
        <v>39783</v>
      </c>
      <c r="B3585" s="79" t="s">
        <v>84</v>
      </c>
      <c r="C3585" s="79" t="s">
        <v>88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6IF-CIG/RKYMTN</v>
      </c>
    </row>
    <row r="3586" spans="1:8">
      <c r="A3586" s="80">
        <v>39783</v>
      </c>
      <c r="B3586" s="79" t="s">
        <v>84</v>
      </c>
      <c r="C3586" s="79" t="s">
        <v>96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6IF-NGPL/MIDCON</v>
      </c>
    </row>
    <row r="3587" spans="1:8">
      <c r="A3587" s="80">
        <v>39814</v>
      </c>
      <c r="B3587" s="79" t="s">
        <v>84</v>
      </c>
      <c r="C3587" s="79" t="s">
        <v>88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6IF-CIG/RKYMTN</v>
      </c>
    </row>
    <row r="3588" spans="1:8">
      <c r="A3588" s="80">
        <v>39814</v>
      </c>
      <c r="B3588" s="79" t="s">
        <v>84</v>
      </c>
      <c r="C3588" s="79" t="s">
        <v>96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6IF-NGPL/MIDCON</v>
      </c>
    </row>
    <row r="3589" spans="1:8">
      <c r="A3589" s="80">
        <v>39845</v>
      </c>
      <c r="B3589" s="79" t="s">
        <v>84</v>
      </c>
      <c r="C3589" s="79" t="s">
        <v>88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6IF-CIG/RKYMTN</v>
      </c>
    </row>
    <row r="3590" spans="1:8">
      <c r="A3590" s="80">
        <v>39845</v>
      </c>
      <c r="B3590" s="79" t="s">
        <v>84</v>
      </c>
      <c r="C3590" s="79" t="s">
        <v>96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6IF-NGPL/MIDCON</v>
      </c>
    </row>
    <row r="3591" spans="1:8">
      <c r="A3591" s="80">
        <v>39873</v>
      </c>
      <c r="B3591" s="79" t="s">
        <v>84</v>
      </c>
      <c r="C3591" s="79" t="s">
        <v>88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6IF-CIG/RKYMTN</v>
      </c>
    </row>
    <row r="3592" spans="1:8">
      <c r="A3592" s="80">
        <v>39873</v>
      </c>
      <c r="B3592" s="79" t="s">
        <v>84</v>
      </c>
      <c r="C3592" s="79" t="s">
        <v>96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6IF-NGPL/MIDCON</v>
      </c>
    </row>
    <row r="3593" spans="1:8">
      <c r="A3593" s="80">
        <v>39904</v>
      </c>
      <c r="B3593" s="79" t="s">
        <v>84</v>
      </c>
      <c r="C3593" s="79" t="s">
        <v>88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6IF-CIG/RKYMTN</v>
      </c>
    </row>
    <row r="3594" spans="1:8">
      <c r="A3594" s="80">
        <v>39904</v>
      </c>
      <c r="B3594" s="79" t="s">
        <v>84</v>
      </c>
      <c r="C3594" s="79" t="s">
        <v>96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6IF-NGPL/MIDCON</v>
      </c>
    </row>
    <row r="3595" spans="1:8">
      <c r="A3595" s="80">
        <v>39934</v>
      </c>
      <c r="B3595" s="79" t="s">
        <v>84</v>
      </c>
      <c r="C3595" s="79" t="s">
        <v>88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6IF-CIG/RKYMTN</v>
      </c>
    </row>
    <row r="3596" spans="1:8">
      <c r="A3596" s="80">
        <v>39934</v>
      </c>
      <c r="B3596" s="79" t="s">
        <v>84</v>
      </c>
      <c r="C3596" s="79" t="s">
        <v>96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6IF-NGPL/MIDCON</v>
      </c>
    </row>
    <row r="3597" spans="1:8">
      <c r="A3597" s="80">
        <v>39965</v>
      </c>
      <c r="B3597" s="79" t="s">
        <v>84</v>
      </c>
      <c r="C3597" s="79" t="s">
        <v>88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6IF-CIG/RKYMTN</v>
      </c>
    </row>
    <row r="3598" spans="1:8">
      <c r="A3598" s="80">
        <v>39965</v>
      </c>
      <c r="B3598" s="79" t="s">
        <v>84</v>
      </c>
      <c r="C3598" s="79" t="s">
        <v>96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6IF-NGPL/MIDCON</v>
      </c>
    </row>
    <row r="3599" spans="1:8">
      <c r="A3599" s="80">
        <v>39995</v>
      </c>
      <c r="B3599" s="79" t="s">
        <v>84</v>
      </c>
      <c r="C3599" s="79" t="s">
        <v>88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6IF-CIG/RKYMTN</v>
      </c>
    </row>
    <row r="3600" spans="1:8">
      <c r="A3600" s="80">
        <v>39995</v>
      </c>
      <c r="B3600" s="79" t="s">
        <v>84</v>
      </c>
      <c r="C3600" s="79" t="s">
        <v>96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6IF-NGPL/MIDCON</v>
      </c>
    </row>
    <row r="3601" spans="1:8">
      <c r="A3601" s="80">
        <v>40026</v>
      </c>
      <c r="B3601" s="79" t="s">
        <v>84</v>
      </c>
      <c r="C3601" s="79" t="s">
        <v>88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6IF-CIG/RKYMTN</v>
      </c>
    </row>
    <row r="3602" spans="1:8">
      <c r="A3602" s="80">
        <v>40026</v>
      </c>
      <c r="B3602" s="79" t="s">
        <v>84</v>
      </c>
      <c r="C3602" s="79" t="s">
        <v>96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6IF-NGPL/MIDCON</v>
      </c>
    </row>
    <row r="3603" spans="1:8">
      <c r="A3603" s="80">
        <v>40057</v>
      </c>
      <c r="B3603" s="79" t="s">
        <v>84</v>
      </c>
      <c r="C3603" s="79" t="s">
        <v>88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6IF-CIG/RKYMTN</v>
      </c>
    </row>
    <row r="3604" spans="1:8">
      <c r="A3604" s="80">
        <v>40057</v>
      </c>
      <c r="B3604" s="79" t="s">
        <v>84</v>
      </c>
      <c r="C3604" s="79" t="s">
        <v>96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6IF-NGPL/MIDCON</v>
      </c>
    </row>
    <row r="3605" spans="1:8">
      <c r="A3605" s="80">
        <v>40087</v>
      </c>
      <c r="B3605" s="79" t="s">
        <v>84</v>
      </c>
      <c r="C3605" s="79" t="s">
        <v>88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6IF-CIG/RKYMTN</v>
      </c>
    </row>
    <row r="3606" spans="1:8">
      <c r="A3606" s="80">
        <v>40087</v>
      </c>
      <c r="B3606" s="79" t="s">
        <v>84</v>
      </c>
      <c r="C3606" s="79" t="s">
        <v>96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6IF-NGPL/MIDCON</v>
      </c>
    </row>
    <row r="3607" spans="1:8">
      <c r="A3607" s="80">
        <v>40118</v>
      </c>
      <c r="B3607" s="79" t="s">
        <v>84</v>
      </c>
      <c r="C3607" s="79" t="s">
        <v>88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6IF-CIG/RKYMTN</v>
      </c>
    </row>
    <row r="3608" spans="1:8">
      <c r="A3608" s="80">
        <v>40118</v>
      </c>
      <c r="B3608" s="79" t="s">
        <v>84</v>
      </c>
      <c r="C3608" s="79" t="s">
        <v>96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6IF-NGPL/MIDCON</v>
      </c>
    </row>
    <row r="3609" spans="1:8">
      <c r="A3609" s="80">
        <v>40148</v>
      </c>
      <c r="B3609" s="79" t="s">
        <v>84</v>
      </c>
      <c r="C3609" s="79" t="s">
        <v>88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6IF-CIG/RKYMTN</v>
      </c>
    </row>
    <row r="3610" spans="1:8">
      <c r="A3610" s="80">
        <v>40148</v>
      </c>
      <c r="B3610" s="79" t="s">
        <v>84</v>
      </c>
      <c r="C3610" s="79" t="s">
        <v>96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6IF-NGPL/MIDCON</v>
      </c>
    </row>
    <row r="3611" spans="1:8">
      <c r="A3611" s="80">
        <v>40179</v>
      </c>
      <c r="B3611" s="79" t="s">
        <v>84</v>
      </c>
      <c r="C3611" s="79" t="s">
        <v>88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6IF-CIG/RKYMTN</v>
      </c>
    </row>
    <row r="3612" spans="1:8">
      <c r="A3612" s="80">
        <v>40179</v>
      </c>
      <c r="B3612" s="79" t="s">
        <v>84</v>
      </c>
      <c r="C3612" s="79" t="s">
        <v>96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6IF-NGPL/MIDCON</v>
      </c>
    </row>
    <row r="3613" spans="1:8">
      <c r="A3613" s="80">
        <v>40210</v>
      </c>
      <c r="B3613" s="79" t="s">
        <v>84</v>
      </c>
      <c r="C3613" s="79" t="s">
        <v>88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6IF-CIG/RKYMTN</v>
      </c>
    </row>
    <row r="3614" spans="1:8">
      <c r="A3614" s="80">
        <v>40210</v>
      </c>
      <c r="B3614" s="79" t="s">
        <v>84</v>
      </c>
      <c r="C3614" s="79" t="s">
        <v>96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6IF-NGPL/MIDCON</v>
      </c>
    </row>
    <row r="3615" spans="1:8">
      <c r="A3615" s="80">
        <v>40238</v>
      </c>
      <c r="B3615" s="79" t="s">
        <v>84</v>
      </c>
      <c r="C3615" s="79" t="s">
        <v>88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6IF-CIG/RKYMTN</v>
      </c>
    </row>
    <row r="3616" spans="1:8">
      <c r="A3616" s="80">
        <v>40238</v>
      </c>
      <c r="B3616" s="79" t="s">
        <v>84</v>
      </c>
      <c r="C3616" s="79" t="s">
        <v>96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6IF-NGPL/MIDCON</v>
      </c>
    </row>
    <row r="3617" spans="1:8">
      <c r="A3617" s="80">
        <v>40269</v>
      </c>
      <c r="B3617" s="79" t="s">
        <v>84</v>
      </c>
      <c r="C3617" s="79" t="s">
        <v>88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6IF-CIG/RKYMTN</v>
      </c>
    </row>
    <row r="3618" spans="1:8">
      <c r="A3618" s="80">
        <v>40269</v>
      </c>
      <c r="B3618" s="79" t="s">
        <v>84</v>
      </c>
      <c r="C3618" s="79" t="s">
        <v>96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6IF-NGPL/MIDCON</v>
      </c>
    </row>
    <row r="3619" spans="1:8">
      <c r="A3619" s="80">
        <v>40299</v>
      </c>
      <c r="B3619" s="79" t="s">
        <v>84</v>
      </c>
      <c r="C3619" s="79" t="s">
        <v>88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6IF-CIG/RKYMTN</v>
      </c>
    </row>
    <row r="3620" spans="1:8">
      <c r="A3620" s="80">
        <v>40299</v>
      </c>
      <c r="B3620" s="79" t="s">
        <v>84</v>
      </c>
      <c r="C3620" s="79" t="s">
        <v>96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6IF-NGPL/MIDCON</v>
      </c>
    </row>
    <row r="3621" spans="1:8">
      <c r="A3621" s="80">
        <v>40330</v>
      </c>
      <c r="B3621" s="79" t="s">
        <v>84</v>
      </c>
      <c r="C3621" s="79" t="s">
        <v>88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6IF-CIG/RKYMTN</v>
      </c>
    </row>
    <row r="3622" spans="1:8">
      <c r="A3622" s="80">
        <v>40330</v>
      </c>
      <c r="B3622" s="79" t="s">
        <v>84</v>
      </c>
      <c r="C3622" s="79" t="s">
        <v>96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6IF-NGPL/MIDCON</v>
      </c>
    </row>
    <row r="3623" spans="1:8">
      <c r="A3623" s="80">
        <v>40360</v>
      </c>
      <c r="B3623" s="79" t="s">
        <v>84</v>
      </c>
      <c r="C3623" s="79" t="s">
        <v>88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6IF-CIG/RKYMTN</v>
      </c>
    </row>
    <row r="3624" spans="1:8">
      <c r="A3624" s="80">
        <v>40360</v>
      </c>
      <c r="B3624" s="79" t="s">
        <v>84</v>
      </c>
      <c r="C3624" s="79" t="s">
        <v>96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6IF-NGPL/MIDCON</v>
      </c>
    </row>
    <row r="3625" spans="1:8">
      <c r="A3625" s="80">
        <v>40391</v>
      </c>
      <c r="B3625" s="79" t="s">
        <v>84</v>
      </c>
      <c r="C3625" s="79" t="s">
        <v>88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6IF-CIG/RKYMTN</v>
      </c>
    </row>
    <row r="3626" spans="1:8">
      <c r="A3626" s="80">
        <v>40391</v>
      </c>
      <c r="B3626" s="79" t="s">
        <v>84</v>
      </c>
      <c r="C3626" s="79" t="s">
        <v>96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6IF-NGPL/MIDCON</v>
      </c>
    </row>
    <row r="3627" spans="1:8">
      <c r="A3627" s="80">
        <v>40422</v>
      </c>
      <c r="B3627" s="79" t="s">
        <v>84</v>
      </c>
      <c r="C3627" s="79" t="s">
        <v>88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6IF-CIG/RKYMTN</v>
      </c>
    </row>
    <row r="3628" spans="1:8">
      <c r="A3628" s="80">
        <v>40422</v>
      </c>
      <c r="B3628" s="79" t="s">
        <v>84</v>
      </c>
      <c r="C3628" s="79" t="s">
        <v>96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6IF-NGPL/MIDCON</v>
      </c>
    </row>
    <row r="3629" spans="1:8">
      <c r="A3629" s="80">
        <v>40452</v>
      </c>
      <c r="B3629" s="79" t="s">
        <v>84</v>
      </c>
      <c r="C3629" s="79" t="s">
        <v>88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6IF-CIG/RKYMTN</v>
      </c>
    </row>
    <row r="3630" spans="1:8">
      <c r="A3630" s="80">
        <v>40452</v>
      </c>
      <c r="B3630" s="79" t="s">
        <v>84</v>
      </c>
      <c r="C3630" s="79" t="s">
        <v>96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6IF-NGPL/MIDCON</v>
      </c>
    </row>
    <row r="3631" spans="1:8">
      <c r="A3631" s="80">
        <v>40483</v>
      </c>
      <c r="B3631" s="79" t="s">
        <v>84</v>
      </c>
      <c r="C3631" s="79" t="s">
        <v>88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6IF-CIG/RKYMTN</v>
      </c>
    </row>
    <row r="3632" spans="1:8">
      <c r="A3632" s="80">
        <v>40483</v>
      </c>
      <c r="B3632" s="79" t="s">
        <v>84</v>
      </c>
      <c r="C3632" s="79" t="s">
        <v>96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6IF-NGPL/MIDCON</v>
      </c>
    </row>
    <row r="3633" spans="1:8">
      <c r="A3633" s="80">
        <v>40513</v>
      </c>
      <c r="B3633" s="79" t="s">
        <v>84</v>
      </c>
      <c r="C3633" s="79" t="s">
        <v>88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6IF-CIG/RKYMTN</v>
      </c>
    </row>
    <row r="3634" spans="1:8">
      <c r="A3634" s="80">
        <v>40513</v>
      </c>
      <c r="B3634" s="79" t="s">
        <v>84</v>
      </c>
      <c r="C3634" s="79" t="s">
        <v>96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6IF-NGPL/MIDCON</v>
      </c>
    </row>
    <row r="3635" spans="1:8">
      <c r="A3635" s="80">
        <v>40544</v>
      </c>
      <c r="B3635" s="79" t="s">
        <v>84</v>
      </c>
      <c r="C3635" s="79" t="s">
        <v>88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6IF-CIG/RKYMTN</v>
      </c>
    </row>
    <row r="3636" spans="1:8">
      <c r="A3636" s="80">
        <v>40544</v>
      </c>
      <c r="B3636" s="79" t="s">
        <v>84</v>
      </c>
      <c r="C3636" s="79" t="s">
        <v>96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6IF-NGPL/MIDCON</v>
      </c>
    </row>
    <row r="3637" spans="1:8">
      <c r="A3637" s="80">
        <v>40575</v>
      </c>
      <c r="B3637" s="79" t="s">
        <v>84</v>
      </c>
      <c r="C3637" s="79" t="s">
        <v>88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6IF-CIG/RKYMTN</v>
      </c>
    </row>
    <row r="3638" spans="1:8">
      <c r="A3638" s="80">
        <v>40575</v>
      </c>
      <c r="B3638" s="79" t="s">
        <v>84</v>
      </c>
      <c r="C3638" s="79" t="s">
        <v>96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6IF-NGPL/MIDCON</v>
      </c>
    </row>
    <row r="3639" spans="1:8">
      <c r="A3639" s="80">
        <v>40603</v>
      </c>
      <c r="B3639" s="79" t="s">
        <v>84</v>
      </c>
      <c r="C3639" s="79" t="s">
        <v>88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6IF-CIG/RKYMTN</v>
      </c>
    </row>
    <row r="3640" spans="1:8">
      <c r="A3640" s="80">
        <v>40603</v>
      </c>
      <c r="B3640" s="79" t="s">
        <v>84</v>
      </c>
      <c r="C3640" s="79" t="s">
        <v>96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6IF-NGPL/MIDCON</v>
      </c>
    </row>
    <row r="3641" spans="1:8">
      <c r="A3641" s="80">
        <v>40634</v>
      </c>
      <c r="B3641" s="79" t="s">
        <v>84</v>
      </c>
      <c r="C3641" s="79" t="s">
        <v>88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6IF-CIG/RKYMTN</v>
      </c>
    </row>
    <row r="3642" spans="1:8">
      <c r="A3642" s="80">
        <v>40634</v>
      </c>
      <c r="B3642" s="79" t="s">
        <v>84</v>
      </c>
      <c r="C3642" s="79" t="s">
        <v>96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6IF-NGPL/MIDCON</v>
      </c>
    </row>
    <row r="3643" spans="1:8">
      <c r="A3643" s="80">
        <v>40664</v>
      </c>
      <c r="B3643" s="79" t="s">
        <v>84</v>
      </c>
      <c r="C3643" s="79" t="s">
        <v>88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6IF-CIG/RKYMTN</v>
      </c>
    </row>
    <row r="3644" spans="1:8">
      <c r="A3644" s="80">
        <v>40664</v>
      </c>
      <c r="B3644" s="79" t="s">
        <v>84</v>
      </c>
      <c r="C3644" s="79" t="s">
        <v>96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6IF-NGPL/MIDCON</v>
      </c>
    </row>
    <row r="3645" spans="1:8">
      <c r="A3645" s="80">
        <v>40695</v>
      </c>
      <c r="B3645" s="79" t="s">
        <v>84</v>
      </c>
      <c r="C3645" s="79" t="s">
        <v>88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6IF-CIG/RKYMTN</v>
      </c>
    </row>
    <row r="3646" spans="1:8">
      <c r="A3646" s="80">
        <v>40695</v>
      </c>
      <c r="B3646" s="79" t="s">
        <v>84</v>
      </c>
      <c r="C3646" s="79" t="s">
        <v>96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6IF-NGPL/MIDCON</v>
      </c>
    </row>
    <row r="3647" spans="1:8">
      <c r="A3647" s="80">
        <v>40725</v>
      </c>
      <c r="B3647" s="79" t="s">
        <v>84</v>
      </c>
      <c r="C3647" s="79" t="s">
        <v>88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6IF-CIG/RKYMTN</v>
      </c>
    </row>
    <row r="3648" spans="1:8">
      <c r="A3648" s="80">
        <v>40725</v>
      </c>
      <c r="B3648" s="79" t="s">
        <v>84</v>
      </c>
      <c r="C3648" s="79" t="s">
        <v>96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6IF-NGPL/MIDCON</v>
      </c>
    </row>
    <row r="3649" spans="1:8">
      <c r="A3649" s="80">
        <v>40756</v>
      </c>
      <c r="B3649" s="79" t="s">
        <v>84</v>
      </c>
      <c r="C3649" s="79" t="s">
        <v>88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6IF-CIG/RKYMTN</v>
      </c>
    </row>
    <row r="3650" spans="1:8">
      <c r="A3650" s="80">
        <v>40756</v>
      </c>
      <c r="B3650" s="79" t="s">
        <v>84</v>
      </c>
      <c r="C3650" s="79" t="s">
        <v>96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6IF-NGPL/MIDCON</v>
      </c>
    </row>
    <row r="3651" spans="1:8">
      <c r="A3651" s="80">
        <v>40787</v>
      </c>
      <c r="B3651" s="79" t="s">
        <v>84</v>
      </c>
      <c r="C3651" s="79" t="s">
        <v>88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6IF-CIG/RKYMTN</v>
      </c>
    </row>
    <row r="3652" spans="1:8">
      <c r="A3652" s="80">
        <v>40787</v>
      </c>
      <c r="B3652" s="79" t="s">
        <v>84</v>
      </c>
      <c r="C3652" s="79" t="s">
        <v>96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6IF-NGPL/MIDCON</v>
      </c>
    </row>
    <row r="3653" spans="1:8">
      <c r="A3653" s="80">
        <v>40817</v>
      </c>
      <c r="B3653" s="79" t="s">
        <v>84</v>
      </c>
      <c r="C3653" s="79" t="s">
        <v>88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6IF-CIG/RKYMTN</v>
      </c>
    </row>
    <row r="3654" spans="1:8">
      <c r="A3654" s="80">
        <v>40817</v>
      </c>
      <c r="B3654" s="79" t="s">
        <v>84</v>
      </c>
      <c r="C3654" s="79" t="s">
        <v>96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6IF-NGPL/MIDCON</v>
      </c>
    </row>
    <row r="3655" spans="1:8">
      <c r="A3655" s="80">
        <v>40848</v>
      </c>
      <c r="B3655" s="79" t="s">
        <v>84</v>
      </c>
      <c r="C3655" s="79" t="s">
        <v>88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6IF-CIG/RKYMTN</v>
      </c>
    </row>
    <row r="3656" spans="1:8">
      <c r="A3656" s="80">
        <v>40848</v>
      </c>
      <c r="B3656" s="79" t="s">
        <v>84</v>
      </c>
      <c r="C3656" s="79" t="s">
        <v>96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6IF-NGPL/MIDCON</v>
      </c>
    </row>
    <row r="3657" spans="1:8">
      <c r="A3657" s="80">
        <v>40878</v>
      </c>
      <c r="B3657" s="79" t="s">
        <v>84</v>
      </c>
      <c r="C3657" s="79" t="s">
        <v>88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6IF-CIG/RKYMTN</v>
      </c>
    </row>
    <row r="3658" spans="1:8">
      <c r="A3658" s="80">
        <v>40878</v>
      </c>
      <c r="B3658" s="79" t="s">
        <v>84</v>
      </c>
      <c r="C3658" s="79" t="s">
        <v>96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6IF-NGPL/MIDCON</v>
      </c>
    </row>
    <row r="3659" spans="1:8">
      <c r="A3659" s="80">
        <v>40909</v>
      </c>
      <c r="B3659" s="79" t="s">
        <v>84</v>
      </c>
      <c r="C3659" s="79" t="s">
        <v>88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6IF-CIG/RKYMTN</v>
      </c>
    </row>
    <row r="3660" spans="1:8">
      <c r="A3660" s="80">
        <v>40909</v>
      </c>
      <c r="B3660" s="79" t="s">
        <v>84</v>
      </c>
      <c r="C3660" s="79" t="s">
        <v>96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6IF-NGPL/MIDCON</v>
      </c>
    </row>
    <row r="3661" spans="1:8">
      <c r="A3661" s="80">
        <v>40940</v>
      </c>
      <c r="B3661" s="79" t="s">
        <v>84</v>
      </c>
      <c r="C3661" s="79" t="s">
        <v>88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6IF-CIG/RKYMTN</v>
      </c>
    </row>
    <row r="3662" spans="1:8">
      <c r="A3662" s="80">
        <v>40940</v>
      </c>
      <c r="B3662" s="79" t="s">
        <v>84</v>
      </c>
      <c r="C3662" s="79" t="s">
        <v>96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6IF-NGPL/MIDCON</v>
      </c>
    </row>
    <row r="3663" spans="1:8">
      <c r="A3663" s="80">
        <v>40969</v>
      </c>
      <c r="B3663" s="79" t="s">
        <v>84</v>
      </c>
      <c r="C3663" s="79" t="s">
        <v>88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6IF-CIG/RKYMTN</v>
      </c>
    </row>
    <row r="3664" spans="1:8">
      <c r="A3664" s="80">
        <v>40969</v>
      </c>
      <c r="B3664" s="79" t="s">
        <v>84</v>
      </c>
      <c r="C3664" s="79" t="s">
        <v>96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6IF-NGPL/MIDCON</v>
      </c>
    </row>
    <row r="3665" spans="1:8">
      <c r="A3665" s="80">
        <v>41000</v>
      </c>
      <c r="B3665" s="79" t="s">
        <v>84</v>
      </c>
      <c r="C3665" s="79" t="s">
        <v>88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6IF-CIG/RKYMTN</v>
      </c>
    </row>
    <row r="3666" spans="1:8">
      <c r="A3666" s="80">
        <v>41000</v>
      </c>
      <c r="B3666" s="79" t="s">
        <v>84</v>
      </c>
      <c r="C3666" s="79" t="s">
        <v>96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6IF-NGPL/MIDCON</v>
      </c>
    </row>
    <row r="3667" spans="1:8">
      <c r="A3667" s="80">
        <v>41030</v>
      </c>
      <c r="B3667" s="79" t="s">
        <v>84</v>
      </c>
      <c r="C3667" s="79" t="s">
        <v>88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6IF-CIG/RKYMTN</v>
      </c>
    </row>
    <row r="3668" spans="1:8">
      <c r="A3668" s="80">
        <v>41030</v>
      </c>
      <c r="B3668" s="79" t="s">
        <v>84</v>
      </c>
      <c r="C3668" s="79" t="s">
        <v>96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6IF-NGPL/MIDCON</v>
      </c>
    </row>
    <row r="3669" spans="1:8">
      <c r="A3669" s="80">
        <v>41061</v>
      </c>
      <c r="B3669" s="79" t="s">
        <v>84</v>
      </c>
      <c r="C3669" s="79" t="s">
        <v>88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6IF-CIG/RKYMTN</v>
      </c>
    </row>
    <row r="3670" spans="1:8">
      <c r="A3670" s="80">
        <v>41061</v>
      </c>
      <c r="B3670" s="79" t="s">
        <v>84</v>
      </c>
      <c r="C3670" s="79" t="s">
        <v>96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6IF-NGPL/MIDCON</v>
      </c>
    </row>
    <row r="3671" spans="1:8">
      <c r="A3671" s="80">
        <v>41091</v>
      </c>
      <c r="B3671" s="79" t="s">
        <v>84</v>
      </c>
      <c r="C3671" s="79" t="s">
        <v>88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6IF-CIG/RKYMTN</v>
      </c>
    </row>
    <row r="3672" spans="1:8">
      <c r="A3672" s="80">
        <v>41091</v>
      </c>
      <c r="B3672" s="79" t="s">
        <v>84</v>
      </c>
      <c r="C3672" s="79" t="s">
        <v>96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6IF-NGPL/MIDCON</v>
      </c>
    </row>
    <row r="3673" spans="1:8">
      <c r="A3673" s="80">
        <v>41122</v>
      </c>
      <c r="B3673" s="79" t="s">
        <v>84</v>
      </c>
      <c r="C3673" s="79" t="s">
        <v>88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6IF-CIG/RKYMTN</v>
      </c>
    </row>
    <row r="3674" spans="1:8">
      <c r="A3674" s="80">
        <v>41122</v>
      </c>
      <c r="B3674" s="79" t="s">
        <v>84</v>
      </c>
      <c r="C3674" s="79" t="s">
        <v>96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6IF-NGPL/MIDCON</v>
      </c>
    </row>
    <row r="3675" spans="1:8">
      <c r="A3675" s="80">
        <v>41153</v>
      </c>
      <c r="B3675" s="79" t="s">
        <v>84</v>
      </c>
      <c r="C3675" s="79" t="s">
        <v>88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6IF-CIG/RKYMTN</v>
      </c>
    </row>
    <row r="3676" spans="1:8">
      <c r="A3676" s="80">
        <v>41153</v>
      </c>
      <c r="B3676" s="79" t="s">
        <v>84</v>
      </c>
      <c r="C3676" s="79" t="s">
        <v>96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6IF-NGPL/MIDCON</v>
      </c>
    </row>
    <row r="3677" spans="1:8">
      <c r="A3677" s="80">
        <v>41183</v>
      </c>
      <c r="B3677" s="79" t="s">
        <v>84</v>
      </c>
      <c r="C3677" s="79" t="s">
        <v>88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6IF-CIG/RKYMTN</v>
      </c>
    </row>
    <row r="3678" spans="1:8">
      <c r="A3678" s="80">
        <v>41183</v>
      </c>
      <c r="B3678" s="79" t="s">
        <v>84</v>
      </c>
      <c r="C3678" s="79" t="s">
        <v>96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6IF-NGPL/MIDCON</v>
      </c>
    </row>
    <row r="3679" spans="1:8">
      <c r="A3679" s="80">
        <v>41214</v>
      </c>
      <c r="B3679" s="79" t="s">
        <v>84</v>
      </c>
      <c r="C3679" s="79" t="s">
        <v>88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6IF-CIG/RKYMTN</v>
      </c>
    </row>
    <row r="3680" spans="1:8">
      <c r="A3680" s="80">
        <v>41214</v>
      </c>
      <c r="B3680" s="79" t="s">
        <v>84</v>
      </c>
      <c r="C3680" s="79" t="s">
        <v>96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6IF-NGPL/MIDCON</v>
      </c>
    </row>
    <row r="3681" spans="1:8">
      <c r="A3681" s="80">
        <v>41244</v>
      </c>
      <c r="B3681" s="79" t="s">
        <v>84</v>
      </c>
      <c r="C3681" s="79" t="s">
        <v>88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41244</v>
      </c>
      <c r="B3682" s="79" t="s">
        <v>84</v>
      </c>
      <c r="C3682" s="79" t="s">
        <v>96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6IF-NGPL/MIDCON</v>
      </c>
    </row>
    <row r="3683" spans="1:8">
      <c r="A3683" s="80">
        <v>41275</v>
      </c>
      <c r="B3683" s="79" t="s">
        <v>84</v>
      </c>
      <c r="C3683" s="79" t="s">
        <v>88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6IF-CIG/RKYMTN</v>
      </c>
    </row>
    <row r="3684" spans="1:8">
      <c r="A3684" s="80">
        <v>41275</v>
      </c>
      <c r="B3684" s="79" t="s">
        <v>84</v>
      </c>
      <c r="C3684" s="79" t="s">
        <v>96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6IF-NGPL/MIDCON</v>
      </c>
    </row>
    <row r="3685" spans="1:8">
      <c r="A3685" s="80">
        <v>41306</v>
      </c>
      <c r="B3685" s="79" t="s">
        <v>84</v>
      </c>
      <c r="C3685" s="79" t="s">
        <v>88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6IF-CIG/RKYMTN</v>
      </c>
    </row>
    <row r="3686" spans="1:8">
      <c r="A3686" s="80">
        <v>41306</v>
      </c>
      <c r="B3686" s="79" t="s">
        <v>84</v>
      </c>
      <c r="C3686" s="79" t="s">
        <v>96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6IF-NGPL/MIDCON</v>
      </c>
    </row>
    <row r="3687" spans="1:8">
      <c r="A3687" s="80">
        <v>41334</v>
      </c>
      <c r="B3687" s="79" t="s">
        <v>84</v>
      </c>
      <c r="C3687" s="79" t="s">
        <v>88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41334</v>
      </c>
      <c r="B3688" s="79" t="s">
        <v>84</v>
      </c>
      <c r="C3688" s="79" t="s">
        <v>96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6IF-NGPL/MIDCON</v>
      </c>
    </row>
    <row r="3689" spans="1:8">
      <c r="A3689" s="80">
        <v>41365</v>
      </c>
      <c r="B3689" s="79" t="s">
        <v>84</v>
      </c>
      <c r="C3689" s="79" t="s">
        <v>88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6IF-CIG/RKYMTN</v>
      </c>
    </row>
    <row r="3690" spans="1:8">
      <c r="A3690" s="80">
        <v>41365</v>
      </c>
      <c r="B3690" s="79" t="s">
        <v>84</v>
      </c>
      <c r="C3690" s="79" t="s">
        <v>96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6IF-NGPL/MIDCON</v>
      </c>
    </row>
    <row r="3691" spans="1:8">
      <c r="A3691" s="80">
        <v>41395</v>
      </c>
      <c r="B3691" s="79" t="s">
        <v>84</v>
      </c>
      <c r="C3691" s="79" t="s">
        <v>88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6IF-CIG/RKYMTN</v>
      </c>
    </row>
    <row r="3692" spans="1:8">
      <c r="A3692" s="80">
        <v>41395</v>
      </c>
      <c r="B3692" s="79" t="s">
        <v>84</v>
      </c>
      <c r="C3692" s="79" t="s">
        <v>96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6IF-NGPL/MIDCON</v>
      </c>
    </row>
    <row r="3693" spans="1:8">
      <c r="A3693" s="80">
        <v>41426</v>
      </c>
      <c r="B3693" s="79" t="s">
        <v>84</v>
      </c>
      <c r="C3693" s="79" t="s">
        <v>88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41426</v>
      </c>
      <c r="B3694" s="79" t="s">
        <v>84</v>
      </c>
      <c r="C3694" s="79" t="s">
        <v>96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6IF-NGPL/MIDCON</v>
      </c>
    </row>
    <row r="3695" spans="1:8">
      <c r="A3695" s="80">
        <v>41456</v>
      </c>
      <c r="B3695" s="79" t="s">
        <v>84</v>
      </c>
      <c r="C3695" s="79" t="s">
        <v>88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6IF-CIG/RKYMTN</v>
      </c>
    </row>
    <row r="3696" spans="1:8">
      <c r="A3696" s="80">
        <v>41456</v>
      </c>
      <c r="B3696" s="79" t="s">
        <v>84</v>
      </c>
      <c r="C3696" s="79" t="s">
        <v>96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6IF-NGPL/MIDCON</v>
      </c>
    </row>
    <row r="3697" spans="1:8">
      <c r="A3697" s="80">
        <v>41487</v>
      </c>
      <c r="B3697" s="79" t="s">
        <v>84</v>
      </c>
      <c r="C3697" s="79" t="s">
        <v>88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6IF-CIG/RKYMTN</v>
      </c>
    </row>
    <row r="3698" spans="1:8">
      <c r="A3698" s="80">
        <v>41487</v>
      </c>
      <c r="B3698" s="79" t="s">
        <v>84</v>
      </c>
      <c r="C3698" s="79" t="s">
        <v>96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6IF-NGPL/MIDCON</v>
      </c>
    </row>
    <row r="3699" spans="1:8">
      <c r="A3699" s="80">
        <v>41518</v>
      </c>
      <c r="B3699" s="79" t="s">
        <v>84</v>
      </c>
      <c r="C3699" s="79" t="s">
        <v>88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41518</v>
      </c>
      <c r="B3700" s="79" t="s">
        <v>84</v>
      </c>
      <c r="C3700" s="79" t="s">
        <v>96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6IF-NGPL/MIDCON</v>
      </c>
    </row>
    <row r="3701" spans="1:8">
      <c r="A3701" s="80">
        <v>41548</v>
      </c>
      <c r="B3701" s="79" t="s">
        <v>84</v>
      </c>
      <c r="C3701" s="79" t="s">
        <v>88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6IF-CIG/RKYMTN</v>
      </c>
    </row>
    <row r="3702" spans="1:8">
      <c r="A3702" s="80">
        <v>41548</v>
      </c>
      <c r="B3702" s="79" t="s">
        <v>84</v>
      </c>
      <c r="C3702" s="79" t="s">
        <v>96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6IF-NGPL/MIDCON</v>
      </c>
    </row>
    <row r="3703" spans="1:8">
      <c r="A3703" s="80">
        <v>37188</v>
      </c>
      <c r="B3703" s="79" t="s">
        <v>163</v>
      </c>
      <c r="C3703" s="79" t="s">
        <v>175</v>
      </c>
      <c r="D3703" s="85">
        <v>0</v>
      </c>
      <c r="E3703" s="85">
        <v>0</v>
      </c>
      <c r="F3703" s="210">
        <f t="shared" si="171"/>
        <v>1</v>
      </c>
      <c r="G3703" s="79" t="str">
        <f t="shared" si="172"/>
        <v>M</v>
      </c>
      <c r="H3703" s="79" t="str">
        <f t="shared" si="173"/>
        <v>1GDP-CHI. GATE</v>
      </c>
    </row>
    <row r="3704" spans="1:8">
      <c r="A3704" s="80">
        <v>37188</v>
      </c>
      <c r="B3704" s="79" t="s">
        <v>163</v>
      </c>
      <c r="C3704" s="79" t="s">
        <v>170</v>
      </c>
      <c r="D3704" s="85">
        <v>0</v>
      </c>
      <c r="E3704" s="85">
        <v>0</v>
      </c>
      <c r="F3704" s="210">
        <f t="shared" si="171"/>
        <v>1</v>
      </c>
      <c r="G3704" s="79" t="str">
        <f t="shared" si="172"/>
        <v>M</v>
      </c>
      <c r="H3704" s="79" t="str">
        <f t="shared" si="173"/>
        <v>1GDP-CIG/CHEYENN</v>
      </c>
    </row>
    <row r="3705" spans="1:8">
      <c r="A3705" s="80">
        <v>37188</v>
      </c>
      <c r="B3705" s="79" t="s">
        <v>163</v>
      </c>
      <c r="C3705" s="79" t="s">
        <v>128</v>
      </c>
      <c r="D3705" s="85">
        <v>0</v>
      </c>
      <c r="E3705" s="85">
        <v>0</v>
      </c>
      <c r="F3705" s="210">
        <f t="shared" si="171"/>
        <v>1</v>
      </c>
      <c r="G3705" s="79" t="str">
        <f t="shared" si="172"/>
        <v>M</v>
      </c>
      <c r="H3705" s="79" t="str">
        <f t="shared" si="173"/>
        <v>1GDP-CIG/RKYMTN</v>
      </c>
    </row>
    <row r="3706" spans="1:8">
      <c r="A3706" s="80">
        <v>37188</v>
      </c>
      <c r="B3706" s="79" t="s">
        <v>163</v>
      </c>
      <c r="C3706" s="79" t="s">
        <v>135</v>
      </c>
      <c r="D3706" s="85">
        <v>0</v>
      </c>
      <c r="E3706" s="85">
        <v>0</v>
      </c>
      <c r="F3706" s="210">
        <f t="shared" si="171"/>
        <v>1</v>
      </c>
      <c r="G3706" s="79" t="str">
        <f t="shared" si="172"/>
        <v>M</v>
      </c>
      <c r="H3706" s="79" t="str">
        <f t="shared" si="173"/>
        <v>1GDP-ELPO/SANJUA</v>
      </c>
    </row>
    <row r="3707" spans="1:8">
      <c r="A3707" s="80">
        <v>37188</v>
      </c>
      <c r="B3707" s="79" t="s">
        <v>163</v>
      </c>
      <c r="C3707" s="79" t="s">
        <v>171</v>
      </c>
      <c r="D3707" s="85">
        <v>0</v>
      </c>
      <c r="E3707" s="85">
        <v>0</v>
      </c>
      <c r="F3707" s="210">
        <f t="shared" si="171"/>
        <v>1</v>
      </c>
      <c r="G3707" s="79" t="str">
        <f t="shared" si="172"/>
        <v>M</v>
      </c>
      <c r="H3707" s="79" t="str">
        <f t="shared" si="173"/>
        <v>1GDP-HEHUB</v>
      </c>
    </row>
    <row r="3708" spans="1:8">
      <c r="A3708" s="80">
        <v>37188</v>
      </c>
      <c r="B3708" s="79" t="s">
        <v>163</v>
      </c>
      <c r="C3708" s="79" t="s">
        <v>125</v>
      </c>
      <c r="D3708" s="85">
        <v>0</v>
      </c>
      <c r="E3708" s="85">
        <v>0</v>
      </c>
      <c r="F3708" s="210">
        <f t="shared" si="171"/>
        <v>1</v>
      </c>
      <c r="G3708" s="79" t="str">
        <f t="shared" si="172"/>
        <v>M</v>
      </c>
      <c r="H3708" s="79" t="str">
        <f t="shared" si="173"/>
        <v>1GDP-KERN/OPAL</v>
      </c>
    </row>
    <row r="3709" spans="1:8">
      <c r="A3709" s="80">
        <v>37188</v>
      </c>
      <c r="B3709" s="79" t="s">
        <v>163</v>
      </c>
      <c r="C3709" s="79" t="s">
        <v>176</v>
      </c>
      <c r="D3709" s="85">
        <v>0</v>
      </c>
      <c r="E3709" s="85">
        <v>0</v>
      </c>
      <c r="F3709" s="210">
        <f t="shared" si="171"/>
        <v>1</v>
      </c>
      <c r="G3709" s="79" t="str">
        <f t="shared" si="172"/>
        <v>M</v>
      </c>
      <c r="H3709" s="79" t="str">
        <f t="shared" si="173"/>
        <v>1GDP-NGPL/OK</v>
      </c>
    </row>
    <row r="3710" spans="1:8">
      <c r="A3710" s="80">
        <v>37189</v>
      </c>
      <c r="B3710" s="79" t="s">
        <v>163</v>
      </c>
      <c r="C3710" s="79" t="s">
        <v>175</v>
      </c>
      <c r="D3710" s="85">
        <v>0</v>
      </c>
      <c r="E3710" s="85">
        <v>0</v>
      </c>
      <c r="F3710" s="210">
        <f t="shared" si="171"/>
        <v>1</v>
      </c>
      <c r="G3710" s="79" t="str">
        <f t="shared" si="172"/>
        <v>M</v>
      </c>
      <c r="H3710" s="79" t="str">
        <f t="shared" si="173"/>
        <v>1GDP-CHI. GATE</v>
      </c>
    </row>
    <row r="3711" spans="1:8">
      <c r="A3711" s="80">
        <v>37189</v>
      </c>
      <c r="B3711" s="79" t="s">
        <v>163</v>
      </c>
      <c r="C3711" s="79" t="s">
        <v>170</v>
      </c>
      <c r="D3711" s="85">
        <v>72500</v>
      </c>
      <c r="E3711" s="85">
        <v>72500</v>
      </c>
      <c r="F3711" s="210">
        <f t="shared" si="171"/>
        <v>1</v>
      </c>
      <c r="G3711" s="79" t="str">
        <f t="shared" si="172"/>
        <v>M</v>
      </c>
      <c r="H3711" s="79" t="str">
        <f t="shared" si="173"/>
        <v>1GDP-CIG/CHEYENN</v>
      </c>
    </row>
    <row r="3712" spans="1:8">
      <c r="A3712" s="80">
        <v>37189</v>
      </c>
      <c r="B3712" s="79" t="s">
        <v>163</v>
      </c>
      <c r="C3712" s="79" t="s">
        <v>128</v>
      </c>
      <c r="D3712" s="85">
        <v>-50000</v>
      </c>
      <c r="E3712" s="85">
        <v>-50000</v>
      </c>
      <c r="F3712" s="210">
        <f t="shared" si="171"/>
        <v>1</v>
      </c>
      <c r="G3712" s="79" t="str">
        <f t="shared" si="172"/>
        <v>M</v>
      </c>
      <c r="H3712" s="79" t="str">
        <f t="shared" si="173"/>
        <v>1GDP-CIG/RKYMTN</v>
      </c>
    </row>
    <row r="3713" spans="1:8">
      <c r="A3713" s="80">
        <v>37189</v>
      </c>
      <c r="B3713" s="79" t="s">
        <v>163</v>
      </c>
      <c r="C3713" s="79" t="s">
        <v>135</v>
      </c>
      <c r="D3713" s="85">
        <v>-40000</v>
      </c>
      <c r="E3713" s="85">
        <v>-40000</v>
      </c>
      <c r="F3713" s="210">
        <f t="shared" si="171"/>
        <v>1</v>
      </c>
      <c r="G3713" s="79" t="str">
        <f t="shared" si="172"/>
        <v>M</v>
      </c>
      <c r="H3713" s="79" t="str">
        <f t="shared" si="173"/>
        <v>1GDP-ELPO/SANJUA</v>
      </c>
    </row>
    <row r="3714" spans="1:8">
      <c r="A3714" s="80">
        <v>37189</v>
      </c>
      <c r="B3714" s="79" t="s">
        <v>163</v>
      </c>
      <c r="C3714" s="79" t="s">
        <v>171</v>
      </c>
      <c r="D3714" s="85">
        <v>0</v>
      </c>
      <c r="E3714" s="85">
        <v>0</v>
      </c>
      <c r="F3714" s="210">
        <f t="shared" si="171"/>
        <v>1</v>
      </c>
      <c r="G3714" s="79" t="str">
        <f t="shared" si="172"/>
        <v>M</v>
      </c>
      <c r="H3714" s="79" t="str">
        <f t="shared" si="173"/>
        <v>1GDP-HEHUB</v>
      </c>
    </row>
    <row r="3715" spans="1:8">
      <c r="A3715" s="80">
        <v>37189</v>
      </c>
      <c r="B3715" s="79" t="s">
        <v>163</v>
      </c>
      <c r="C3715" s="79" t="s">
        <v>125</v>
      </c>
      <c r="D3715" s="85">
        <v>-40000</v>
      </c>
      <c r="E3715" s="85">
        <v>-40000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1GDP-KERN/OPAL</v>
      </c>
    </row>
    <row r="3716" spans="1:8">
      <c r="A3716" s="80">
        <v>37189</v>
      </c>
      <c r="B3716" s="79" t="s">
        <v>163</v>
      </c>
      <c r="C3716" s="79" t="s">
        <v>176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1GDP-NGPL/OK</v>
      </c>
    </row>
    <row r="3717" spans="1:8">
      <c r="A3717" s="80">
        <v>37190</v>
      </c>
      <c r="B3717" s="79" t="s">
        <v>163</v>
      </c>
      <c r="C3717" s="79" t="s">
        <v>175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1GDP-CHI. GATE</v>
      </c>
    </row>
    <row r="3718" spans="1:8">
      <c r="A3718" s="80">
        <v>37190</v>
      </c>
      <c r="B3718" s="79" t="s">
        <v>163</v>
      </c>
      <c r="C3718" s="79" t="s">
        <v>170</v>
      </c>
      <c r="D3718" s="85">
        <v>72500</v>
      </c>
      <c r="E3718" s="85">
        <v>72500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1GDP-CIG/CHEYENN</v>
      </c>
    </row>
    <row r="3719" spans="1:8">
      <c r="A3719" s="80">
        <v>37190</v>
      </c>
      <c r="B3719" s="79" t="s">
        <v>163</v>
      </c>
      <c r="C3719" s="79" t="s">
        <v>128</v>
      </c>
      <c r="D3719" s="85">
        <v>-50000</v>
      </c>
      <c r="E3719" s="85">
        <v>-50000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1GDP-CIG/RKYMTN</v>
      </c>
    </row>
    <row r="3720" spans="1:8">
      <c r="A3720" s="80">
        <v>37190</v>
      </c>
      <c r="B3720" s="79" t="s">
        <v>163</v>
      </c>
      <c r="C3720" s="79" t="s">
        <v>135</v>
      </c>
      <c r="D3720" s="85">
        <v>-40000</v>
      </c>
      <c r="E3720" s="85">
        <v>-40000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1GDP-ELPO/SANJUA</v>
      </c>
    </row>
    <row r="3721" spans="1:8">
      <c r="A3721" s="80">
        <v>37190</v>
      </c>
      <c r="B3721" s="79" t="s">
        <v>163</v>
      </c>
      <c r="C3721" s="79" t="s">
        <v>171</v>
      </c>
      <c r="D3721" s="85">
        <v>0</v>
      </c>
      <c r="E3721" s="85">
        <v>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1GDP-HEHUB</v>
      </c>
    </row>
    <row r="3722" spans="1:8">
      <c r="A3722" s="80">
        <v>37190</v>
      </c>
      <c r="B3722" s="79" t="s">
        <v>163</v>
      </c>
      <c r="C3722" s="79" t="s">
        <v>125</v>
      </c>
      <c r="D3722" s="85">
        <v>-40000</v>
      </c>
      <c r="E3722" s="85">
        <v>-40000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1GDP-KERN/OPAL</v>
      </c>
    </row>
    <row r="3723" spans="1:8">
      <c r="A3723" s="80">
        <v>37190</v>
      </c>
      <c r="B3723" s="79" t="s">
        <v>163</v>
      </c>
      <c r="C3723" s="79" t="s">
        <v>176</v>
      </c>
      <c r="D3723" s="85">
        <v>0</v>
      </c>
      <c r="E3723" s="85">
        <v>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1GDP-NGPL/OK</v>
      </c>
    </row>
    <row r="3724" spans="1:8">
      <c r="A3724" s="80">
        <v>37191</v>
      </c>
      <c r="B3724" s="79" t="s">
        <v>163</v>
      </c>
      <c r="C3724" s="79" t="s">
        <v>175</v>
      </c>
      <c r="D3724" s="85">
        <v>0</v>
      </c>
      <c r="E3724" s="85">
        <v>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1GDP-CHI. GATE</v>
      </c>
    </row>
    <row r="3725" spans="1:8">
      <c r="A3725" s="80">
        <v>37191</v>
      </c>
      <c r="B3725" s="79" t="s">
        <v>163</v>
      </c>
      <c r="C3725" s="79" t="s">
        <v>170</v>
      </c>
      <c r="D3725" s="85">
        <v>72500</v>
      </c>
      <c r="E3725" s="85">
        <v>72500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1GDP-CIG/CHEYENN</v>
      </c>
    </row>
    <row r="3726" spans="1:8">
      <c r="A3726" s="80">
        <v>37191</v>
      </c>
      <c r="B3726" s="79" t="s">
        <v>163</v>
      </c>
      <c r="C3726" s="79" t="s">
        <v>128</v>
      </c>
      <c r="D3726" s="85">
        <v>-50000</v>
      </c>
      <c r="E3726" s="85">
        <v>-50000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1GDP-CIG/RKYMTN</v>
      </c>
    </row>
    <row r="3727" spans="1:8">
      <c r="A3727" s="80">
        <v>37191</v>
      </c>
      <c r="B3727" s="79" t="s">
        <v>163</v>
      </c>
      <c r="C3727" s="79" t="s">
        <v>135</v>
      </c>
      <c r="D3727" s="85">
        <v>-40000</v>
      </c>
      <c r="E3727" s="85">
        <v>-40000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37191</v>
      </c>
      <c r="B3728" s="79" t="s">
        <v>163</v>
      </c>
      <c r="C3728" s="79" t="s">
        <v>171</v>
      </c>
      <c r="D3728" s="85">
        <v>0</v>
      </c>
      <c r="E3728" s="85">
        <v>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37191</v>
      </c>
      <c r="B3729" s="79" t="s">
        <v>163</v>
      </c>
      <c r="C3729" s="79" t="s">
        <v>125</v>
      </c>
      <c r="D3729" s="85">
        <v>-40000</v>
      </c>
      <c r="E3729" s="85">
        <v>-40000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37191</v>
      </c>
      <c r="B3730" s="79" t="s">
        <v>163</v>
      </c>
      <c r="C3730" s="79" t="s">
        <v>176</v>
      </c>
      <c r="D3730" s="85">
        <v>0</v>
      </c>
      <c r="E3730" s="85">
        <v>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1GDP-NGPL/OK</v>
      </c>
    </row>
    <row r="3731" spans="1:8">
      <c r="A3731" s="80">
        <v>37192</v>
      </c>
      <c r="B3731" s="79" t="s">
        <v>163</v>
      </c>
      <c r="C3731" s="79" t="s">
        <v>175</v>
      </c>
      <c r="D3731" s="85">
        <v>0</v>
      </c>
      <c r="E3731" s="85">
        <v>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1GDP-CHI. GATE</v>
      </c>
    </row>
    <row r="3732" spans="1:8">
      <c r="A3732" s="80">
        <v>37192</v>
      </c>
      <c r="B3732" s="79" t="s">
        <v>163</v>
      </c>
      <c r="C3732" s="79" t="s">
        <v>170</v>
      </c>
      <c r="D3732" s="85">
        <v>72500</v>
      </c>
      <c r="E3732" s="85">
        <v>72500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1GDP-CIG/CHEYENN</v>
      </c>
    </row>
    <row r="3733" spans="1:8">
      <c r="A3733" s="80">
        <v>37192</v>
      </c>
      <c r="B3733" s="79" t="s">
        <v>163</v>
      </c>
      <c r="C3733" s="79" t="s">
        <v>128</v>
      </c>
      <c r="D3733" s="85">
        <v>-50000</v>
      </c>
      <c r="E3733" s="85">
        <v>-50000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1GDP-CIG/RKYMTN</v>
      </c>
    </row>
    <row r="3734" spans="1:8">
      <c r="A3734" s="80">
        <v>37192</v>
      </c>
      <c r="B3734" s="79" t="s">
        <v>163</v>
      </c>
      <c r="C3734" s="79" t="s">
        <v>135</v>
      </c>
      <c r="D3734" s="85">
        <v>-40000</v>
      </c>
      <c r="E3734" s="85">
        <v>-40000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1GDP-ELPO/SANJUA</v>
      </c>
    </row>
    <row r="3735" spans="1:8">
      <c r="A3735" s="80">
        <v>37192</v>
      </c>
      <c r="B3735" s="79" t="s">
        <v>163</v>
      </c>
      <c r="C3735" s="79" t="s">
        <v>171</v>
      </c>
      <c r="D3735" s="85">
        <v>0</v>
      </c>
      <c r="E3735" s="85">
        <v>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1GDP-HEHUB</v>
      </c>
    </row>
    <row r="3736" spans="1:8">
      <c r="A3736" s="80">
        <v>37192</v>
      </c>
      <c r="B3736" s="79" t="s">
        <v>163</v>
      </c>
      <c r="C3736" s="79" t="s">
        <v>125</v>
      </c>
      <c r="D3736" s="85">
        <v>-40000</v>
      </c>
      <c r="E3736" s="85">
        <v>-40000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1GDP-KERN/OPAL</v>
      </c>
    </row>
    <row r="3737" spans="1:8">
      <c r="A3737" s="80">
        <v>37192</v>
      </c>
      <c r="B3737" s="79" t="s">
        <v>163</v>
      </c>
      <c r="C3737" s="79" t="s">
        <v>176</v>
      </c>
      <c r="D3737" s="85">
        <v>0</v>
      </c>
      <c r="E3737" s="85">
        <v>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1GDP-NGPL/OK</v>
      </c>
    </row>
    <row r="3738" spans="1:8">
      <c r="A3738" s="80">
        <v>37193</v>
      </c>
      <c r="B3738" s="79" t="s">
        <v>163</v>
      </c>
      <c r="C3738" s="79" t="s">
        <v>175</v>
      </c>
      <c r="D3738" s="85">
        <v>0</v>
      </c>
      <c r="E3738" s="85">
        <v>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1GDP-CHI. GATE</v>
      </c>
    </row>
    <row r="3739" spans="1:8">
      <c r="A3739" s="80">
        <v>37193</v>
      </c>
      <c r="B3739" s="79" t="s">
        <v>163</v>
      </c>
      <c r="C3739" s="79" t="s">
        <v>170</v>
      </c>
      <c r="D3739" s="85">
        <v>72500</v>
      </c>
      <c r="E3739" s="85">
        <v>72500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1GDP-CIG/CHEYENN</v>
      </c>
    </row>
    <row r="3740" spans="1:8">
      <c r="A3740" s="80">
        <v>37193</v>
      </c>
      <c r="B3740" s="79" t="s">
        <v>163</v>
      </c>
      <c r="C3740" s="79" t="s">
        <v>128</v>
      </c>
      <c r="D3740" s="85">
        <v>-50000</v>
      </c>
      <c r="E3740" s="85">
        <v>-50000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1GDP-CIG/RKYMTN</v>
      </c>
    </row>
    <row r="3741" spans="1:8">
      <c r="A3741" s="80">
        <v>37193</v>
      </c>
      <c r="B3741" s="79" t="s">
        <v>163</v>
      </c>
      <c r="C3741" s="79" t="s">
        <v>135</v>
      </c>
      <c r="D3741" s="85">
        <v>-40000</v>
      </c>
      <c r="E3741" s="85">
        <v>-40000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1GDP-ELPO/SANJUA</v>
      </c>
    </row>
    <row r="3742" spans="1:8">
      <c r="A3742" s="80">
        <v>37193</v>
      </c>
      <c r="B3742" s="79" t="s">
        <v>163</v>
      </c>
      <c r="C3742" s="79" t="s">
        <v>171</v>
      </c>
      <c r="D3742" s="85">
        <v>0</v>
      </c>
      <c r="E3742" s="85">
        <v>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1GDP-HEHUB</v>
      </c>
    </row>
    <row r="3743" spans="1:8">
      <c r="A3743" s="80">
        <v>37193</v>
      </c>
      <c r="B3743" s="79" t="s">
        <v>163</v>
      </c>
      <c r="C3743" s="79" t="s">
        <v>125</v>
      </c>
      <c r="D3743" s="85">
        <v>-40000</v>
      </c>
      <c r="E3743" s="85">
        <v>-40000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1GDP-KERN/OPAL</v>
      </c>
    </row>
    <row r="3744" spans="1:8">
      <c r="A3744" s="80">
        <v>37193</v>
      </c>
      <c r="B3744" s="79" t="s">
        <v>163</v>
      </c>
      <c r="C3744" s="79" t="s">
        <v>176</v>
      </c>
      <c r="D3744" s="85">
        <v>0</v>
      </c>
      <c r="E3744" s="85">
        <v>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1GDP-NGPL/OK</v>
      </c>
    </row>
    <row r="3745" spans="1:8">
      <c r="A3745" s="80">
        <v>37194</v>
      </c>
      <c r="B3745" s="79" t="s">
        <v>163</v>
      </c>
      <c r="C3745" s="79" t="s">
        <v>175</v>
      </c>
      <c r="D3745" s="85">
        <v>0</v>
      </c>
      <c r="E3745" s="85">
        <v>0</v>
      </c>
      <c r="F3745" s="210">
        <f t="shared" si="174"/>
        <v>1</v>
      </c>
      <c r="G3745" s="79" t="str">
        <f t="shared" si="175"/>
        <v>M</v>
      </c>
      <c r="H3745" s="79" t="str">
        <f t="shared" si="176"/>
        <v>1GDP-CHI. GATE</v>
      </c>
    </row>
    <row r="3746" spans="1:8">
      <c r="A3746" s="80">
        <v>37194</v>
      </c>
      <c r="B3746" s="79" t="s">
        <v>163</v>
      </c>
      <c r="C3746" s="79" t="s">
        <v>170</v>
      </c>
      <c r="D3746" s="85">
        <v>72500</v>
      </c>
      <c r="E3746" s="85">
        <v>72500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1GDP-CIG/CHEYENN</v>
      </c>
    </row>
    <row r="3747" spans="1:8">
      <c r="A3747" s="80">
        <v>37194</v>
      </c>
      <c r="B3747" s="79" t="s">
        <v>163</v>
      </c>
      <c r="C3747" s="79" t="s">
        <v>128</v>
      </c>
      <c r="D3747" s="85">
        <v>-50000</v>
      </c>
      <c r="E3747" s="85">
        <v>-50000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1GDP-CIG/RKYMTN</v>
      </c>
    </row>
    <row r="3748" spans="1:8">
      <c r="A3748" s="80">
        <v>37194</v>
      </c>
      <c r="B3748" s="79" t="s">
        <v>163</v>
      </c>
      <c r="C3748" s="79" t="s">
        <v>135</v>
      </c>
      <c r="D3748" s="85">
        <v>-40000</v>
      </c>
      <c r="E3748" s="85">
        <v>-40000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1GDP-ELPO/SANJUA</v>
      </c>
    </row>
    <row r="3749" spans="1:8">
      <c r="A3749" s="80">
        <v>37194</v>
      </c>
      <c r="B3749" s="79" t="s">
        <v>163</v>
      </c>
      <c r="C3749" s="79" t="s">
        <v>171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1GDP-HEHUB</v>
      </c>
    </row>
    <row r="3750" spans="1:8">
      <c r="A3750" s="80">
        <v>37194</v>
      </c>
      <c r="B3750" s="79" t="s">
        <v>163</v>
      </c>
      <c r="C3750" s="79" t="s">
        <v>125</v>
      </c>
      <c r="D3750" s="85">
        <v>-40000</v>
      </c>
      <c r="E3750" s="85">
        <v>-40000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1GDP-KERN/OPAL</v>
      </c>
    </row>
    <row r="3751" spans="1:8">
      <c r="A3751" s="80">
        <v>37194</v>
      </c>
      <c r="B3751" s="79" t="s">
        <v>163</v>
      </c>
      <c r="C3751" s="79" t="s">
        <v>176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1GDP-NGPL/OK</v>
      </c>
    </row>
    <row r="3752" spans="1:8">
      <c r="A3752" s="80">
        <v>37195</v>
      </c>
      <c r="B3752" s="79" t="s">
        <v>163</v>
      </c>
      <c r="C3752" s="79" t="s">
        <v>175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1GDP-CHI. GATE</v>
      </c>
    </row>
    <row r="3753" spans="1:8">
      <c r="A3753" s="80">
        <v>37195</v>
      </c>
      <c r="B3753" s="79" t="s">
        <v>163</v>
      </c>
      <c r="C3753" s="79" t="s">
        <v>170</v>
      </c>
      <c r="D3753" s="85">
        <v>72500</v>
      </c>
      <c r="E3753" s="85">
        <v>72500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1GDP-CIG/CHEYENN</v>
      </c>
    </row>
    <row r="3754" spans="1:8">
      <c r="A3754" s="80">
        <v>37195</v>
      </c>
      <c r="B3754" s="79" t="s">
        <v>163</v>
      </c>
      <c r="C3754" s="79" t="s">
        <v>128</v>
      </c>
      <c r="D3754" s="85">
        <v>-50000</v>
      </c>
      <c r="E3754" s="85">
        <v>-50000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1GDP-CIG/RKYMTN</v>
      </c>
    </row>
    <row r="3755" spans="1:8">
      <c r="A3755" s="80">
        <v>37195</v>
      </c>
      <c r="B3755" s="79" t="s">
        <v>163</v>
      </c>
      <c r="C3755" s="79" t="s">
        <v>135</v>
      </c>
      <c r="D3755" s="85">
        <v>-40000</v>
      </c>
      <c r="E3755" s="85">
        <v>-40000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1GDP-ELPO/SANJUA</v>
      </c>
    </row>
    <row r="3756" spans="1:8">
      <c r="A3756" s="80">
        <v>37195</v>
      </c>
      <c r="B3756" s="79" t="s">
        <v>163</v>
      </c>
      <c r="C3756" s="79" t="s">
        <v>171</v>
      </c>
      <c r="D3756" s="85">
        <v>0</v>
      </c>
      <c r="E3756" s="85">
        <v>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1GDP-HEHUB</v>
      </c>
    </row>
    <row r="3757" spans="1:8">
      <c r="A3757" s="80">
        <v>37195</v>
      </c>
      <c r="B3757" s="79" t="s">
        <v>163</v>
      </c>
      <c r="C3757" s="79" t="s">
        <v>125</v>
      </c>
      <c r="D3757" s="85">
        <v>-40000</v>
      </c>
      <c r="E3757" s="85">
        <v>-40000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1GDP-KERN/OPAL</v>
      </c>
    </row>
    <row r="3758" spans="1:8">
      <c r="A3758" s="80">
        <v>37195</v>
      </c>
      <c r="B3758" s="79" t="s">
        <v>163</v>
      </c>
      <c r="C3758" s="79" t="s">
        <v>176</v>
      </c>
      <c r="D3758" s="85">
        <v>0</v>
      </c>
      <c r="E3758" s="85">
        <v>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1GDP-NGPL/OK</v>
      </c>
    </row>
    <row r="3759" spans="1:8">
      <c r="A3759" s="80">
        <v>37196</v>
      </c>
      <c r="B3759" s="79" t="s">
        <v>154</v>
      </c>
      <c r="C3759" s="79" t="s">
        <v>46</v>
      </c>
      <c r="D3759" s="85">
        <v>-6.1387723193210997E-15</v>
      </c>
      <c r="E3759" s="85">
        <v>6.1387723193211001E-16</v>
      </c>
      <c r="F3759" s="210">
        <f t="shared" si="174"/>
        <v>2</v>
      </c>
      <c r="G3759" s="79" t="str">
        <f t="shared" si="175"/>
        <v>DO</v>
      </c>
      <c r="H3759" s="79" t="str">
        <f t="shared" si="176"/>
        <v>2NGI-SOCAL</v>
      </c>
    </row>
    <row r="3760" spans="1:8">
      <c r="A3760" s="80">
        <v>37226</v>
      </c>
      <c r="B3760" s="79" t="s">
        <v>154</v>
      </c>
      <c r="C3760" s="79" t="s">
        <v>46</v>
      </c>
      <c r="D3760" s="85">
        <v>-0.12157821749343301</v>
      </c>
      <c r="E3760" s="85">
        <v>1.21578217493433E-2</v>
      </c>
      <c r="F3760" s="210">
        <f t="shared" si="174"/>
        <v>3</v>
      </c>
      <c r="G3760" s="79" t="str">
        <f t="shared" si="175"/>
        <v>DO</v>
      </c>
      <c r="H3760" s="79" t="str">
        <f t="shared" si="176"/>
        <v>3NGI-SOCAL</v>
      </c>
    </row>
    <row r="3761" spans="1:8">
      <c r="A3761" s="80">
        <v>37257</v>
      </c>
      <c r="B3761" s="79" t="s">
        <v>154</v>
      </c>
      <c r="C3761" s="79" t="s">
        <v>46</v>
      </c>
      <c r="D3761" s="85">
        <v>-74.652323588568692</v>
      </c>
      <c r="E3761" s="85">
        <v>7.4652323588568699</v>
      </c>
      <c r="F3761" s="210">
        <f t="shared" si="174"/>
        <v>3</v>
      </c>
      <c r="G3761" s="79" t="str">
        <f t="shared" si="175"/>
        <v>DO</v>
      </c>
      <c r="H3761" s="79" t="str">
        <f t="shared" si="176"/>
        <v>3NGI-SOCAL</v>
      </c>
    </row>
    <row r="3762" spans="1:8">
      <c r="A3762" s="80">
        <v>37288</v>
      </c>
      <c r="B3762" s="79" t="s">
        <v>154</v>
      </c>
      <c r="C3762" s="79" t="s">
        <v>46</v>
      </c>
      <c r="D3762" s="85">
        <v>-348.09705699994106</v>
      </c>
      <c r="E3762" s="85">
        <v>34.809705699994105</v>
      </c>
      <c r="F3762" s="210">
        <f t="shared" si="174"/>
        <v>3</v>
      </c>
      <c r="G3762" s="79" t="str">
        <f t="shared" si="175"/>
        <v>DO</v>
      </c>
      <c r="H3762" s="79" t="str">
        <f t="shared" si="176"/>
        <v>3NGI-SOCAL</v>
      </c>
    </row>
    <row r="3763" spans="1:8">
      <c r="A3763" s="80">
        <v>37316</v>
      </c>
      <c r="B3763" s="79" t="s">
        <v>154</v>
      </c>
      <c r="C3763" s="79" t="s">
        <v>46</v>
      </c>
      <c r="D3763" s="85">
        <v>-425.92763006577002</v>
      </c>
      <c r="E3763" s="85">
        <v>42.592763006577002</v>
      </c>
      <c r="F3763" s="210">
        <f t="shared" si="174"/>
        <v>3</v>
      </c>
      <c r="G3763" s="79" t="str">
        <f t="shared" si="175"/>
        <v>DO</v>
      </c>
      <c r="H3763" s="79" t="str">
        <f t="shared" si="176"/>
        <v>3NGI-SOCAL</v>
      </c>
    </row>
    <row r="3764" spans="1:8">
      <c r="A3764" s="80">
        <v>37347</v>
      </c>
      <c r="B3764" s="79" t="s">
        <v>154</v>
      </c>
      <c r="C3764" s="79" t="s">
        <v>46</v>
      </c>
      <c r="D3764" s="85">
        <v>-1081.18323247731</v>
      </c>
      <c r="E3764" s="85">
        <v>108.118323247731</v>
      </c>
      <c r="F3764" s="210">
        <f t="shared" si="174"/>
        <v>4</v>
      </c>
      <c r="G3764" s="79" t="str">
        <f t="shared" si="175"/>
        <v>DO</v>
      </c>
      <c r="H3764" s="79" t="str">
        <f t="shared" si="176"/>
        <v>4NGI-SOCAL</v>
      </c>
    </row>
    <row r="3765" spans="1:8">
      <c r="A3765" s="80">
        <v>37377</v>
      </c>
      <c r="B3765" s="79" t="s">
        <v>154</v>
      </c>
      <c r="C3765" s="79" t="s">
        <v>46</v>
      </c>
      <c r="D3765" s="85">
        <v>-1168.0800839834901</v>
      </c>
      <c r="E3765" s="85">
        <v>116.808008398349</v>
      </c>
      <c r="F3765" s="210">
        <f t="shared" si="174"/>
        <v>4</v>
      </c>
      <c r="G3765" s="79" t="str">
        <f t="shared" si="175"/>
        <v>DO</v>
      </c>
      <c r="H3765" s="79" t="str">
        <f t="shared" si="176"/>
        <v>4NGI-SOCAL</v>
      </c>
    </row>
    <row r="3766" spans="1:8">
      <c r="A3766" s="80">
        <v>37408</v>
      </c>
      <c r="B3766" s="79" t="s">
        <v>154</v>
      </c>
      <c r="C3766" s="79" t="s">
        <v>46</v>
      </c>
      <c r="D3766" s="85">
        <v>-2133.4945625455002</v>
      </c>
      <c r="E3766" s="85">
        <v>213.34945625455001</v>
      </c>
      <c r="F3766" s="210">
        <f t="shared" si="174"/>
        <v>4</v>
      </c>
      <c r="G3766" s="79" t="str">
        <f t="shared" si="175"/>
        <v>DO</v>
      </c>
      <c r="H3766" s="79" t="str">
        <f t="shared" si="176"/>
        <v>4NGI-SOCAL</v>
      </c>
    </row>
    <row r="3767" spans="1:8">
      <c r="A3767" s="80">
        <v>37438</v>
      </c>
      <c r="B3767" s="79" t="s">
        <v>154</v>
      </c>
      <c r="C3767" s="79" t="s">
        <v>46</v>
      </c>
      <c r="D3767" s="85">
        <v>-3886.4798184728602</v>
      </c>
      <c r="E3767" s="85">
        <v>388.64798184728602</v>
      </c>
      <c r="F3767" s="210">
        <f t="shared" si="174"/>
        <v>4</v>
      </c>
      <c r="G3767" s="79" t="str">
        <f t="shared" si="175"/>
        <v>DO</v>
      </c>
      <c r="H3767" s="79" t="str">
        <f t="shared" si="176"/>
        <v>4NGI-SOCAL</v>
      </c>
    </row>
    <row r="3768" spans="1:8">
      <c r="A3768" s="80">
        <v>37469</v>
      </c>
      <c r="B3768" s="79" t="s">
        <v>154</v>
      </c>
      <c r="C3768" s="79" t="s">
        <v>46</v>
      </c>
      <c r="D3768" s="85">
        <v>-5727.7093348730996</v>
      </c>
      <c r="E3768" s="85">
        <v>0</v>
      </c>
      <c r="F3768" s="210">
        <f t="shared" si="174"/>
        <v>4</v>
      </c>
      <c r="G3768" s="79" t="str">
        <f t="shared" si="175"/>
        <v>DO</v>
      </c>
      <c r="H3768" s="79" t="str">
        <f t="shared" si="176"/>
        <v>4NGI-SOCAL</v>
      </c>
    </row>
    <row r="3769" spans="1:8">
      <c r="A3769" s="80">
        <v>37500</v>
      </c>
      <c r="B3769" s="79" t="s">
        <v>154</v>
      </c>
      <c r="C3769" s="79" t="s">
        <v>46</v>
      </c>
      <c r="D3769" s="85">
        <v>-6870.4395008478805</v>
      </c>
      <c r="E3769" s="85">
        <v>687.04395008478798</v>
      </c>
      <c r="F3769" s="210">
        <f t="shared" si="174"/>
        <v>4</v>
      </c>
      <c r="G3769" s="79" t="str">
        <f t="shared" si="175"/>
        <v>DO</v>
      </c>
      <c r="H3769" s="79" t="str">
        <f t="shared" si="176"/>
        <v>4NGI-SOCAL</v>
      </c>
    </row>
    <row r="3770" spans="1:8">
      <c r="A3770" s="80">
        <v>37530</v>
      </c>
      <c r="B3770" s="79" t="s">
        <v>154</v>
      </c>
      <c r="C3770" s="79" t="s">
        <v>46</v>
      </c>
      <c r="D3770" s="85">
        <v>-7758.7743039294801</v>
      </c>
      <c r="E3770" s="85">
        <v>0</v>
      </c>
      <c r="F3770" s="210">
        <f t="shared" si="174"/>
        <v>4</v>
      </c>
      <c r="G3770" s="79" t="str">
        <f t="shared" si="175"/>
        <v>DO</v>
      </c>
      <c r="H3770" s="79" t="str">
        <f t="shared" si="176"/>
        <v>4NGI-SOCAL</v>
      </c>
    </row>
    <row r="3771" spans="1:8">
      <c r="A3771" s="80">
        <v>37165</v>
      </c>
      <c r="B3771" s="79" t="s">
        <v>85</v>
      </c>
      <c r="C3771" s="79" t="s">
        <v>88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D</v>
      </c>
      <c r="H3771" s="79" t="str">
        <f t="shared" si="176"/>
        <v>1IF-CIG/RKYMTN</v>
      </c>
    </row>
    <row r="3772" spans="1:8">
      <c r="A3772" s="80">
        <v>37165</v>
      </c>
      <c r="B3772" s="79" t="s">
        <v>85</v>
      </c>
      <c r="C3772" s="79" t="s">
        <v>89</v>
      </c>
      <c r="D3772" s="85">
        <v>0</v>
      </c>
      <c r="E3772" s="85">
        <v>0</v>
      </c>
      <c r="F3772" s="210">
        <f t="shared" si="174"/>
        <v>1</v>
      </c>
      <c r="G3772" s="79" t="str">
        <f t="shared" si="175"/>
        <v>D</v>
      </c>
      <c r="H3772" s="79" t="str">
        <f t="shared" si="176"/>
        <v>1IF-ELPO/PERMIAN</v>
      </c>
    </row>
    <row r="3773" spans="1:8">
      <c r="A3773" s="80">
        <v>37165</v>
      </c>
      <c r="B3773" s="79" t="s">
        <v>85</v>
      </c>
      <c r="C3773" s="79" t="s">
        <v>72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D</v>
      </c>
      <c r="H3773" s="79" t="str">
        <f t="shared" si="176"/>
        <v>1IF-ELPO/SJ</v>
      </c>
    </row>
    <row r="3774" spans="1:8">
      <c r="A3774" s="80">
        <v>37165</v>
      </c>
      <c r="B3774" s="79" t="s">
        <v>85</v>
      </c>
      <c r="C3774" s="79" t="s">
        <v>90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D</v>
      </c>
      <c r="H3774" s="79" t="str">
        <f t="shared" si="176"/>
        <v>1IF-HEHUB</v>
      </c>
    </row>
    <row r="3775" spans="1:8">
      <c r="A3775" s="80">
        <v>37165</v>
      </c>
      <c r="B3775" s="79" t="s">
        <v>85</v>
      </c>
      <c r="C3775" s="79" t="s">
        <v>91</v>
      </c>
      <c r="D3775" s="85">
        <v>0</v>
      </c>
      <c r="E3775" s="85">
        <v>0</v>
      </c>
      <c r="F3775" s="210">
        <f t="shared" si="174"/>
        <v>1</v>
      </c>
      <c r="G3775" s="79" t="str">
        <f t="shared" si="175"/>
        <v>D</v>
      </c>
      <c r="H3775" s="79" t="str">
        <f t="shared" si="176"/>
        <v>1IF-HPL/SHPCHAN</v>
      </c>
    </row>
    <row r="3776" spans="1:8">
      <c r="A3776" s="80">
        <v>37165</v>
      </c>
      <c r="B3776" s="79" t="s">
        <v>85</v>
      </c>
      <c r="C3776" s="79" t="s">
        <v>67</v>
      </c>
      <c r="D3776" s="85">
        <v>0</v>
      </c>
      <c r="E3776" s="85">
        <v>0</v>
      </c>
      <c r="F3776" s="210">
        <f t="shared" si="174"/>
        <v>1</v>
      </c>
      <c r="G3776" s="79" t="str">
        <f t="shared" si="175"/>
        <v>D</v>
      </c>
      <c r="H3776" s="79" t="str">
        <f t="shared" si="176"/>
        <v>1IF-NWPL_ROCKY_M</v>
      </c>
    </row>
    <row r="3777" spans="1:8">
      <c r="A3777" s="80">
        <v>37165</v>
      </c>
      <c r="B3777" s="79" t="s">
        <v>85</v>
      </c>
      <c r="C3777" s="79" t="s">
        <v>73</v>
      </c>
      <c r="D3777" s="85">
        <v>0</v>
      </c>
      <c r="E3777" s="85">
        <v>0</v>
      </c>
      <c r="F3777" s="210">
        <f t="shared" si="174"/>
        <v>1</v>
      </c>
      <c r="G3777" s="79" t="str">
        <f t="shared" si="175"/>
        <v>D</v>
      </c>
      <c r="H3777" s="79" t="str">
        <f t="shared" si="176"/>
        <v>1IF-WAHA-TX</v>
      </c>
    </row>
    <row r="3778" spans="1:8">
      <c r="A3778" s="80">
        <v>37165</v>
      </c>
      <c r="B3778" s="79" t="s">
        <v>85</v>
      </c>
      <c r="C3778" s="79" t="s">
        <v>74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D</v>
      </c>
      <c r="H3778" s="79" t="str">
        <f t="shared" si="176"/>
        <v>1NGI-PGE/CG</v>
      </c>
    </row>
    <row r="3779" spans="1:8">
      <c r="A3779" s="80">
        <v>37165</v>
      </c>
      <c r="B3779" s="79" t="s">
        <v>85</v>
      </c>
      <c r="C3779" s="79" t="s">
        <v>75</v>
      </c>
      <c r="D3779" s="85">
        <v>0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1NGI-SOBDR-PG&amp;E</v>
      </c>
    </row>
    <row r="3780" spans="1:8">
      <c r="A3780" s="80">
        <v>37165</v>
      </c>
      <c r="B3780" s="79" t="s">
        <v>85</v>
      </c>
      <c r="C3780" s="79" t="s">
        <v>46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D</v>
      </c>
      <c r="H3780" s="79" t="str">
        <f t="shared" si="179"/>
        <v>1NGI-SOCAL</v>
      </c>
    </row>
    <row r="3781" spans="1:8">
      <c r="A3781" s="80">
        <v>37196</v>
      </c>
      <c r="B3781" s="79" t="s">
        <v>85</v>
      </c>
      <c r="C3781" s="79" t="s">
        <v>89</v>
      </c>
      <c r="D3781" s="85">
        <v>0</v>
      </c>
      <c r="E3781" s="85">
        <v>0</v>
      </c>
      <c r="F3781" s="210">
        <f t="shared" si="177"/>
        <v>2</v>
      </c>
      <c r="G3781" s="79" t="str">
        <f t="shared" si="178"/>
        <v>D</v>
      </c>
      <c r="H3781" s="79" t="str">
        <f t="shared" si="179"/>
        <v>2IF-ELPO/PERMIAN</v>
      </c>
    </row>
    <row r="3782" spans="1:8">
      <c r="A3782" s="80">
        <v>37196</v>
      </c>
      <c r="B3782" s="79" t="s">
        <v>85</v>
      </c>
      <c r="C3782" s="79" t="s">
        <v>72</v>
      </c>
      <c r="D3782" s="85">
        <v>1903782.8409</v>
      </c>
      <c r="E3782" s="85">
        <v>-190378.28409</v>
      </c>
      <c r="F3782" s="210">
        <f t="shared" si="177"/>
        <v>2</v>
      </c>
      <c r="G3782" s="79" t="str">
        <f t="shared" si="178"/>
        <v>D</v>
      </c>
      <c r="H3782" s="79" t="str">
        <f t="shared" si="179"/>
        <v>2IF-ELPO/SJ</v>
      </c>
    </row>
    <row r="3783" spans="1:8">
      <c r="A3783" s="80">
        <v>37196</v>
      </c>
      <c r="B3783" s="79" t="s">
        <v>85</v>
      </c>
      <c r="C3783" s="79" t="s">
        <v>91</v>
      </c>
      <c r="D3783" s="85">
        <v>0</v>
      </c>
      <c r="E3783" s="85">
        <v>0</v>
      </c>
      <c r="F3783" s="210">
        <f t="shared" si="177"/>
        <v>2</v>
      </c>
      <c r="G3783" s="79" t="str">
        <f t="shared" si="178"/>
        <v>D</v>
      </c>
      <c r="H3783" s="79" t="str">
        <f t="shared" si="179"/>
        <v>2IF-HPL/SHPCHAN</v>
      </c>
    </row>
    <row r="3784" spans="1:8">
      <c r="A3784" s="80">
        <v>37196</v>
      </c>
      <c r="B3784" s="79" t="s">
        <v>85</v>
      </c>
      <c r="C3784" s="79" t="s">
        <v>67</v>
      </c>
      <c r="D3784" s="85">
        <v>-824472.88370000001</v>
      </c>
      <c r="E3784" s="85">
        <v>82447.288369999995</v>
      </c>
      <c r="F3784" s="210">
        <f t="shared" si="177"/>
        <v>2</v>
      </c>
      <c r="G3784" s="79" t="str">
        <f t="shared" si="178"/>
        <v>D</v>
      </c>
      <c r="H3784" s="79" t="str">
        <f t="shared" si="179"/>
        <v>2IF-NWPL_ROCKY_M</v>
      </c>
    </row>
    <row r="3785" spans="1:8">
      <c r="A3785" s="80">
        <v>37196</v>
      </c>
      <c r="B3785" s="79" t="s">
        <v>85</v>
      </c>
      <c r="C3785" s="79" t="s">
        <v>68</v>
      </c>
      <c r="D3785" s="85">
        <v>0</v>
      </c>
      <c r="E3785" s="85">
        <v>0</v>
      </c>
      <c r="F3785" s="210">
        <f t="shared" si="177"/>
        <v>2</v>
      </c>
      <c r="G3785" s="79" t="str">
        <f t="shared" si="178"/>
        <v>D</v>
      </c>
      <c r="H3785" s="79" t="str">
        <f t="shared" si="179"/>
        <v>2NGI-MALIN</v>
      </c>
    </row>
    <row r="3786" spans="1:8">
      <c r="A3786" s="80">
        <v>37196</v>
      </c>
      <c r="B3786" s="79" t="s">
        <v>85</v>
      </c>
      <c r="C3786" s="79" t="s">
        <v>74</v>
      </c>
      <c r="D3786" s="85">
        <v>-149904.16070000001</v>
      </c>
      <c r="E3786" s="85">
        <v>0</v>
      </c>
      <c r="F3786" s="210">
        <f t="shared" si="177"/>
        <v>2</v>
      </c>
      <c r="G3786" s="79" t="str">
        <f t="shared" si="178"/>
        <v>D</v>
      </c>
      <c r="H3786" s="79" t="str">
        <f t="shared" si="179"/>
        <v>2NGI-PGE/CG</v>
      </c>
    </row>
    <row r="3787" spans="1:8">
      <c r="A3787" s="80">
        <v>37196</v>
      </c>
      <c r="B3787" s="79" t="s">
        <v>85</v>
      </c>
      <c r="C3787" s="79" t="s">
        <v>46</v>
      </c>
      <c r="D3787" s="85">
        <v>-674568.72320000001</v>
      </c>
      <c r="E3787" s="85">
        <v>67456.872319999995</v>
      </c>
      <c r="F3787" s="210">
        <f t="shared" si="177"/>
        <v>2</v>
      </c>
      <c r="G3787" s="79" t="str">
        <f t="shared" si="178"/>
        <v>D</v>
      </c>
      <c r="H3787" s="79" t="str">
        <f t="shared" si="179"/>
        <v>2NGI-SOCAL</v>
      </c>
    </row>
    <row r="3788" spans="1:8">
      <c r="A3788" s="80">
        <v>37226</v>
      </c>
      <c r="B3788" s="79" t="s">
        <v>85</v>
      </c>
      <c r="C3788" s="79" t="s">
        <v>89</v>
      </c>
      <c r="D3788" s="85">
        <v>309190.27419999999</v>
      </c>
      <c r="E3788" s="85">
        <v>-30919.027419999999</v>
      </c>
      <c r="F3788" s="210">
        <f t="shared" si="177"/>
        <v>3</v>
      </c>
      <c r="G3788" s="79" t="str">
        <f t="shared" si="178"/>
        <v>D</v>
      </c>
      <c r="H3788" s="79" t="str">
        <f t="shared" si="179"/>
        <v>3IF-ELPO/PERMIAN</v>
      </c>
    </row>
    <row r="3789" spans="1:8">
      <c r="A3789" s="80">
        <v>37226</v>
      </c>
      <c r="B3789" s="79" t="s">
        <v>85</v>
      </c>
      <c r="C3789" s="79" t="s">
        <v>72</v>
      </c>
      <c r="D3789" s="85">
        <v>3045524.2026</v>
      </c>
      <c r="E3789" s="85">
        <v>-304552.42025999998</v>
      </c>
      <c r="F3789" s="210">
        <f t="shared" si="177"/>
        <v>3</v>
      </c>
      <c r="G3789" s="79" t="str">
        <f t="shared" si="178"/>
        <v>D</v>
      </c>
      <c r="H3789" s="79" t="str">
        <f t="shared" si="179"/>
        <v>3IF-ELPO/SJ</v>
      </c>
    </row>
    <row r="3790" spans="1:8">
      <c r="A3790" s="80">
        <v>37226</v>
      </c>
      <c r="B3790" s="79" t="s">
        <v>85</v>
      </c>
      <c r="C3790" s="79" t="s">
        <v>91</v>
      </c>
      <c r="D3790" s="85">
        <v>0</v>
      </c>
      <c r="E3790" s="85">
        <v>0</v>
      </c>
      <c r="F3790" s="210">
        <f t="shared" si="177"/>
        <v>3</v>
      </c>
      <c r="G3790" s="79" t="str">
        <f t="shared" si="178"/>
        <v>D</v>
      </c>
      <c r="H3790" s="79" t="str">
        <f t="shared" si="179"/>
        <v>3IF-HPL/SHPCHAN</v>
      </c>
    </row>
    <row r="3791" spans="1:8">
      <c r="A3791" s="80">
        <v>37226</v>
      </c>
      <c r="B3791" s="79" t="s">
        <v>85</v>
      </c>
      <c r="C3791" s="79" t="s">
        <v>67</v>
      </c>
      <c r="D3791" s="85">
        <v>-2396224.6266000001</v>
      </c>
      <c r="E3791" s="85">
        <v>239622.46265999999</v>
      </c>
      <c r="F3791" s="210">
        <f t="shared" si="177"/>
        <v>3</v>
      </c>
      <c r="G3791" s="79" t="str">
        <f t="shared" si="178"/>
        <v>D</v>
      </c>
      <c r="H3791" s="79" t="str">
        <f t="shared" si="179"/>
        <v>3IF-NWPL_ROCKY_M</v>
      </c>
    </row>
    <row r="3792" spans="1:8">
      <c r="A3792" s="80">
        <v>37226</v>
      </c>
      <c r="B3792" s="79" t="s">
        <v>85</v>
      </c>
      <c r="C3792" s="79" t="s">
        <v>68</v>
      </c>
      <c r="D3792" s="85">
        <v>-154595.1373</v>
      </c>
      <c r="E3792" s="85">
        <v>1545.9513730000001</v>
      </c>
      <c r="F3792" s="210">
        <f t="shared" si="177"/>
        <v>3</v>
      </c>
      <c r="G3792" s="79" t="str">
        <f t="shared" si="178"/>
        <v>D</v>
      </c>
      <c r="H3792" s="79" t="str">
        <f t="shared" si="179"/>
        <v>3NGI-MALIN</v>
      </c>
    </row>
    <row r="3793" spans="1:8">
      <c r="A3793" s="80">
        <v>37226</v>
      </c>
      <c r="B3793" s="79" t="s">
        <v>85</v>
      </c>
      <c r="C3793" s="79" t="s">
        <v>74</v>
      </c>
      <c r="D3793" s="85">
        <v>-772975.68579999998</v>
      </c>
      <c r="E3793" s="85">
        <v>0</v>
      </c>
      <c r="F3793" s="210">
        <f t="shared" si="177"/>
        <v>3</v>
      </c>
      <c r="G3793" s="79" t="str">
        <f t="shared" si="178"/>
        <v>D</v>
      </c>
      <c r="H3793" s="79" t="str">
        <f t="shared" si="179"/>
        <v>3NGI-PGE/CG</v>
      </c>
    </row>
    <row r="3794" spans="1:8">
      <c r="A3794" s="80">
        <v>37226</v>
      </c>
      <c r="B3794" s="79" t="s">
        <v>85</v>
      </c>
      <c r="C3794" s="79" t="s">
        <v>46</v>
      </c>
      <c r="D3794" s="85">
        <v>-1004868.3918</v>
      </c>
      <c r="E3794" s="85">
        <v>100486.83918</v>
      </c>
      <c r="F3794" s="210">
        <f t="shared" si="177"/>
        <v>3</v>
      </c>
      <c r="G3794" s="79" t="str">
        <f t="shared" si="178"/>
        <v>D</v>
      </c>
      <c r="H3794" s="79" t="str">
        <f t="shared" si="179"/>
        <v>3NGI-SOCAL</v>
      </c>
    </row>
    <row r="3795" spans="1:8">
      <c r="A3795" s="80">
        <v>37257</v>
      </c>
      <c r="B3795" s="79" t="s">
        <v>85</v>
      </c>
      <c r="C3795" s="79" t="s">
        <v>89</v>
      </c>
      <c r="D3795" s="85">
        <v>308581.44699999999</v>
      </c>
      <c r="E3795" s="85">
        <v>-30858.144700000001</v>
      </c>
      <c r="F3795" s="210">
        <f t="shared" si="177"/>
        <v>3</v>
      </c>
      <c r="G3795" s="79" t="str">
        <f t="shared" si="178"/>
        <v>D</v>
      </c>
      <c r="H3795" s="79" t="str">
        <f t="shared" si="179"/>
        <v>3IF-ELPO/PERMIAN</v>
      </c>
    </row>
    <row r="3796" spans="1:8">
      <c r="A3796" s="80">
        <v>37257</v>
      </c>
      <c r="B3796" s="79" t="s">
        <v>85</v>
      </c>
      <c r="C3796" s="79" t="s">
        <v>72</v>
      </c>
      <c r="D3796" s="85">
        <v>2730945.8059</v>
      </c>
      <c r="E3796" s="85">
        <v>-273094.58059000003</v>
      </c>
      <c r="F3796" s="210">
        <f t="shared" si="177"/>
        <v>3</v>
      </c>
      <c r="G3796" s="79" t="str">
        <f t="shared" si="178"/>
        <v>D</v>
      </c>
      <c r="H3796" s="79" t="str">
        <f t="shared" si="179"/>
        <v>3IF-ELPO/SJ</v>
      </c>
    </row>
    <row r="3797" spans="1:8">
      <c r="A3797" s="80">
        <v>37257</v>
      </c>
      <c r="B3797" s="79" t="s">
        <v>85</v>
      </c>
      <c r="C3797" s="79" t="s">
        <v>91</v>
      </c>
      <c r="D3797" s="85">
        <v>0</v>
      </c>
      <c r="E3797" s="85">
        <v>0</v>
      </c>
      <c r="F3797" s="210">
        <f t="shared" si="177"/>
        <v>3</v>
      </c>
      <c r="G3797" s="79" t="str">
        <f t="shared" si="178"/>
        <v>D</v>
      </c>
      <c r="H3797" s="79" t="str">
        <f t="shared" si="179"/>
        <v>3IF-HPL/SHPCHAN</v>
      </c>
    </row>
    <row r="3798" spans="1:8">
      <c r="A3798" s="80">
        <v>37257</v>
      </c>
      <c r="B3798" s="79" t="s">
        <v>85</v>
      </c>
      <c r="C3798" s="79" t="s">
        <v>67</v>
      </c>
      <c r="D3798" s="85">
        <v>-2391506.2141</v>
      </c>
      <c r="E3798" s="85">
        <v>239150.62140999999</v>
      </c>
      <c r="F3798" s="210">
        <f t="shared" si="177"/>
        <v>3</v>
      </c>
      <c r="G3798" s="79" t="str">
        <f t="shared" si="178"/>
        <v>D</v>
      </c>
      <c r="H3798" s="79" t="str">
        <f t="shared" si="179"/>
        <v>3IF-NWPL_ROCKY_M</v>
      </c>
    </row>
    <row r="3799" spans="1:8">
      <c r="A3799" s="80">
        <v>37257</v>
      </c>
      <c r="B3799" s="79" t="s">
        <v>85</v>
      </c>
      <c r="C3799" s="79" t="s">
        <v>68</v>
      </c>
      <c r="D3799" s="85">
        <v>-154290.72339999999</v>
      </c>
      <c r="E3799" s="85">
        <v>1542.907234</v>
      </c>
      <c r="F3799" s="210">
        <f t="shared" si="177"/>
        <v>3</v>
      </c>
      <c r="G3799" s="79" t="str">
        <f t="shared" si="178"/>
        <v>D</v>
      </c>
      <c r="H3799" s="79" t="str">
        <f t="shared" si="179"/>
        <v>3NGI-MALIN</v>
      </c>
    </row>
    <row r="3800" spans="1:8">
      <c r="A3800" s="80">
        <v>37257</v>
      </c>
      <c r="B3800" s="79" t="s">
        <v>85</v>
      </c>
      <c r="C3800" s="79" t="s">
        <v>74</v>
      </c>
      <c r="D3800" s="85">
        <v>-771453.61750000005</v>
      </c>
      <c r="E3800" s="85">
        <v>0</v>
      </c>
      <c r="F3800" s="210">
        <f t="shared" si="177"/>
        <v>3</v>
      </c>
      <c r="G3800" s="79" t="str">
        <f t="shared" si="178"/>
        <v>D</v>
      </c>
      <c r="H3800" s="79" t="str">
        <f t="shared" si="179"/>
        <v>3NGI-PGE/CG</v>
      </c>
    </row>
    <row r="3801" spans="1:8">
      <c r="A3801" s="80">
        <v>37257</v>
      </c>
      <c r="B3801" s="79" t="s">
        <v>85</v>
      </c>
      <c r="C3801" s="79" t="s">
        <v>46</v>
      </c>
      <c r="D3801" s="85">
        <v>-925744.34100000001</v>
      </c>
      <c r="E3801" s="85">
        <v>92574.434099999999</v>
      </c>
      <c r="F3801" s="210">
        <f t="shared" si="177"/>
        <v>3</v>
      </c>
      <c r="G3801" s="79" t="str">
        <f t="shared" si="178"/>
        <v>D</v>
      </c>
      <c r="H3801" s="79" t="str">
        <f t="shared" si="179"/>
        <v>3NGI-SOCAL</v>
      </c>
    </row>
    <row r="3802" spans="1:8">
      <c r="A3802" s="80">
        <v>37288</v>
      </c>
      <c r="B3802" s="79" t="s">
        <v>85</v>
      </c>
      <c r="C3802" s="79" t="s">
        <v>89</v>
      </c>
      <c r="D3802" s="85">
        <v>278168.20039999997</v>
      </c>
      <c r="E3802" s="85">
        <v>-27816.820039999999</v>
      </c>
      <c r="F3802" s="210">
        <f t="shared" si="177"/>
        <v>3</v>
      </c>
      <c r="G3802" s="79" t="str">
        <f t="shared" si="178"/>
        <v>D</v>
      </c>
      <c r="H3802" s="79" t="str">
        <f t="shared" si="179"/>
        <v>3IF-ELPO/PERMIAN</v>
      </c>
    </row>
    <row r="3803" spans="1:8">
      <c r="A3803" s="80">
        <v>37288</v>
      </c>
      <c r="B3803" s="79" t="s">
        <v>85</v>
      </c>
      <c r="C3803" s="79" t="s">
        <v>72</v>
      </c>
      <c r="D3803" s="85">
        <v>2183620.3730000001</v>
      </c>
      <c r="E3803" s="85">
        <v>-218362.0373</v>
      </c>
      <c r="F3803" s="210">
        <f t="shared" si="177"/>
        <v>3</v>
      </c>
      <c r="G3803" s="79" t="str">
        <f t="shared" si="178"/>
        <v>D</v>
      </c>
      <c r="H3803" s="79" t="str">
        <f t="shared" si="179"/>
        <v>3IF-ELPO/SJ</v>
      </c>
    </row>
    <row r="3804" spans="1:8">
      <c r="A3804" s="80">
        <v>37288</v>
      </c>
      <c r="B3804" s="79" t="s">
        <v>85</v>
      </c>
      <c r="C3804" s="79" t="s">
        <v>91</v>
      </c>
      <c r="D3804" s="85">
        <v>0</v>
      </c>
      <c r="E3804" s="85">
        <v>0</v>
      </c>
      <c r="F3804" s="210">
        <f t="shared" si="177"/>
        <v>3</v>
      </c>
      <c r="G3804" s="79" t="str">
        <f t="shared" si="178"/>
        <v>D</v>
      </c>
      <c r="H3804" s="79" t="str">
        <f t="shared" si="179"/>
        <v>3IF-HPL/SHPCHAN</v>
      </c>
    </row>
    <row r="3805" spans="1:8">
      <c r="A3805" s="80">
        <v>37288</v>
      </c>
      <c r="B3805" s="79" t="s">
        <v>85</v>
      </c>
      <c r="C3805" s="79" t="s">
        <v>67</v>
      </c>
      <c r="D3805" s="85">
        <v>-2155803.5531000001</v>
      </c>
      <c r="E3805" s="85">
        <v>215580.35531000001</v>
      </c>
      <c r="F3805" s="210">
        <f t="shared" si="177"/>
        <v>3</v>
      </c>
      <c r="G3805" s="79" t="str">
        <f t="shared" si="178"/>
        <v>D</v>
      </c>
      <c r="H3805" s="79" t="str">
        <f t="shared" si="179"/>
        <v>3IF-NWPL_ROCKY_M</v>
      </c>
    </row>
    <row r="3806" spans="1:8">
      <c r="A3806" s="80">
        <v>37288</v>
      </c>
      <c r="B3806" s="79" t="s">
        <v>85</v>
      </c>
      <c r="C3806" s="79" t="s">
        <v>68</v>
      </c>
      <c r="D3806" s="85">
        <v>-139084.10010000001</v>
      </c>
      <c r="E3806" s="85">
        <v>1390.841001</v>
      </c>
      <c r="F3806" s="210">
        <f t="shared" si="177"/>
        <v>3</v>
      </c>
      <c r="G3806" s="79" t="str">
        <f t="shared" si="178"/>
        <v>D</v>
      </c>
      <c r="H3806" s="79" t="str">
        <f t="shared" si="179"/>
        <v>3NGI-MALIN</v>
      </c>
    </row>
    <row r="3807" spans="1:8">
      <c r="A3807" s="80">
        <v>37288</v>
      </c>
      <c r="B3807" s="79" t="s">
        <v>85</v>
      </c>
      <c r="C3807" s="79" t="s">
        <v>74</v>
      </c>
      <c r="D3807" s="85">
        <v>-695420.50100000005</v>
      </c>
      <c r="E3807" s="85">
        <v>0</v>
      </c>
      <c r="F3807" s="210">
        <f t="shared" si="177"/>
        <v>3</v>
      </c>
      <c r="G3807" s="79" t="str">
        <f t="shared" si="178"/>
        <v>D</v>
      </c>
      <c r="H3807" s="79" t="str">
        <f t="shared" si="179"/>
        <v>3NGI-PGE/CG</v>
      </c>
    </row>
    <row r="3808" spans="1:8">
      <c r="A3808" s="80">
        <v>37288</v>
      </c>
      <c r="B3808" s="79" t="s">
        <v>85</v>
      </c>
      <c r="C3808" s="79" t="s">
        <v>46</v>
      </c>
      <c r="D3808" s="85">
        <v>-625878.45090000005</v>
      </c>
      <c r="E3808" s="85">
        <v>62587.845090000003</v>
      </c>
      <c r="F3808" s="210">
        <f t="shared" si="177"/>
        <v>3</v>
      </c>
      <c r="G3808" s="79" t="str">
        <f t="shared" si="178"/>
        <v>D</v>
      </c>
      <c r="H3808" s="79" t="str">
        <f t="shared" si="179"/>
        <v>3NGI-SOCAL</v>
      </c>
    </row>
    <row r="3809" spans="1:8">
      <c r="A3809" s="80">
        <v>37316</v>
      </c>
      <c r="B3809" s="79" t="s">
        <v>85</v>
      </c>
      <c r="C3809" s="79" t="s">
        <v>89</v>
      </c>
      <c r="D3809" s="85">
        <v>307446.69620000001</v>
      </c>
      <c r="E3809" s="85">
        <v>-30744.669620000001</v>
      </c>
      <c r="F3809" s="210">
        <f t="shared" si="177"/>
        <v>3</v>
      </c>
      <c r="G3809" s="79" t="str">
        <f t="shared" si="178"/>
        <v>D</v>
      </c>
      <c r="H3809" s="79" t="str">
        <f t="shared" si="179"/>
        <v>3IF-ELPO/PERMIAN</v>
      </c>
    </row>
    <row r="3810" spans="1:8">
      <c r="A3810" s="80">
        <v>37316</v>
      </c>
      <c r="B3810" s="79" t="s">
        <v>85</v>
      </c>
      <c r="C3810" s="79" t="s">
        <v>72</v>
      </c>
      <c r="D3810" s="85">
        <v>2413456.5652000001</v>
      </c>
      <c r="E3810" s="85">
        <v>-241345.65651999999</v>
      </c>
      <c r="F3810" s="210">
        <f t="shared" si="177"/>
        <v>3</v>
      </c>
      <c r="G3810" s="79" t="str">
        <f t="shared" si="178"/>
        <v>D</v>
      </c>
      <c r="H3810" s="79" t="str">
        <f t="shared" si="179"/>
        <v>3IF-ELPO/SJ</v>
      </c>
    </row>
    <row r="3811" spans="1:8">
      <c r="A3811" s="80">
        <v>37316</v>
      </c>
      <c r="B3811" s="79" t="s">
        <v>85</v>
      </c>
      <c r="C3811" s="79" t="s">
        <v>91</v>
      </c>
      <c r="D3811" s="85">
        <v>0</v>
      </c>
      <c r="E3811" s="85">
        <v>0</v>
      </c>
      <c r="F3811" s="210">
        <f t="shared" si="177"/>
        <v>3</v>
      </c>
      <c r="G3811" s="79" t="str">
        <f t="shared" si="178"/>
        <v>D</v>
      </c>
      <c r="H3811" s="79" t="str">
        <f t="shared" si="179"/>
        <v>3IF-HPL/SHPCHAN</v>
      </c>
    </row>
    <row r="3812" spans="1:8">
      <c r="A3812" s="80">
        <v>37316</v>
      </c>
      <c r="B3812" s="79" t="s">
        <v>85</v>
      </c>
      <c r="C3812" s="79" t="s">
        <v>67</v>
      </c>
      <c r="D3812" s="85">
        <v>-2382711.8953999998</v>
      </c>
      <c r="E3812" s="85">
        <v>238271.18953999999</v>
      </c>
      <c r="F3812" s="210">
        <f t="shared" si="177"/>
        <v>3</v>
      </c>
      <c r="G3812" s="79" t="str">
        <f t="shared" si="178"/>
        <v>D</v>
      </c>
      <c r="H3812" s="79" t="str">
        <f t="shared" si="179"/>
        <v>3IF-NWPL_ROCKY_M</v>
      </c>
    </row>
    <row r="3813" spans="1:8">
      <c r="A3813" s="80">
        <v>37316</v>
      </c>
      <c r="B3813" s="79" t="s">
        <v>85</v>
      </c>
      <c r="C3813" s="79" t="s">
        <v>68</v>
      </c>
      <c r="D3813" s="85">
        <v>-153723.348</v>
      </c>
      <c r="E3813" s="85">
        <v>1537.2334800000001</v>
      </c>
      <c r="F3813" s="210">
        <f t="shared" si="177"/>
        <v>3</v>
      </c>
      <c r="G3813" s="79" t="str">
        <f t="shared" si="178"/>
        <v>D</v>
      </c>
      <c r="H3813" s="79" t="str">
        <f t="shared" si="179"/>
        <v>3NGI-MALIN</v>
      </c>
    </row>
    <row r="3814" spans="1:8">
      <c r="A3814" s="80">
        <v>37316</v>
      </c>
      <c r="B3814" s="79" t="s">
        <v>85</v>
      </c>
      <c r="C3814" s="79" t="s">
        <v>74</v>
      </c>
      <c r="D3814" s="85">
        <v>-768616.74049999996</v>
      </c>
      <c r="E3814" s="85">
        <v>0</v>
      </c>
      <c r="F3814" s="210">
        <f t="shared" si="177"/>
        <v>3</v>
      </c>
      <c r="G3814" s="79" t="str">
        <f t="shared" si="178"/>
        <v>D</v>
      </c>
      <c r="H3814" s="79" t="str">
        <f t="shared" si="179"/>
        <v>3NGI-PGE/CG</v>
      </c>
    </row>
    <row r="3815" spans="1:8">
      <c r="A3815" s="80">
        <v>37316</v>
      </c>
      <c r="B3815" s="79" t="s">
        <v>85</v>
      </c>
      <c r="C3815" s="79" t="s">
        <v>46</v>
      </c>
      <c r="D3815" s="85">
        <v>-384308.37030000001</v>
      </c>
      <c r="E3815" s="85">
        <v>38430.837030000002</v>
      </c>
      <c r="F3815" s="210">
        <f t="shared" si="177"/>
        <v>3</v>
      </c>
      <c r="G3815" s="79" t="str">
        <f t="shared" si="178"/>
        <v>D</v>
      </c>
      <c r="H3815" s="79" t="str">
        <f t="shared" si="179"/>
        <v>3NGI-SOCAL</v>
      </c>
    </row>
    <row r="3816" spans="1:8">
      <c r="A3816" s="80">
        <v>37347</v>
      </c>
      <c r="B3816" s="79" t="s">
        <v>85</v>
      </c>
      <c r="C3816" s="79" t="s">
        <v>89</v>
      </c>
      <c r="D3816" s="85">
        <v>-148480.7347</v>
      </c>
      <c r="E3816" s="85">
        <v>14848.073469999999</v>
      </c>
      <c r="F3816" s="210">
        <f t="shared" si="177"/>
        <v>4</v>
      </c>
      <c r="G3816" s="79" t="str">
        <f t="shared" si="178"/>
        <v>D</v>
      </c>
      <c r="H3816" s="79" t="str">
        <f t="shared" si="179"/>
        <v>4IF-ELPO/PERMIAN</v>
      </c>
    </row>
    <row r="3817" spans="1:8">
      <c r="A3817" s="80">
        <v>37347</v>
      </c>
      <c r="B3817" s="79" t="s">
        <v>85</v>
      </c>
      <c r="C3817" s="79" t="s">
        <v>72</v>
      </c>
      <c r="D3817" s="85">
        <v>222721.10209999999</v>
      </c>
      <c r="E3817" s="85">
        <v>-22272.110209999999</v>
      </c>
      <c r="F3817" s="210">
        <f t="shared" si="177"/>
        <v>4</v>
      </c>
      <c r="G3817" s="79" t="str">
        <f t="shared" si="178"/>
        <v>D</v>
      </c>
      <c r="H3817" s="79" t="str">
        <f t="shared" si="179"/>
        <v>4IF-ELPO/SJ</v>
      </c>
    </row>
    <row r="3818" spans="1:8">
      <c r="A3818" s="80">
        <v>37347</v>
      </c>
      <c r="B3818" s="79" t="s">
        <v>85</v>
      </c>
      <c r="C3818" s="79" t="s">
        <v>92</v>
      </c>
      <c r="D3818" s="85">
        <v>-445442.20409999997</v>
      </c>
      <c r="E3818" s="85">
        <v>44544.220410000002</v>
      </c>
      <c r="F3818" s="210">
        <f t="shared" si="177"/>
        <v>4</v>
      </c>
      <c r="G3818" s="79" t="str">
        <f t="shared" si="178"/>
        <v>D</v>
      </c>
      <c r="H3818" s="79" t="str">
        <f t="shared" si="179"/>
        <v>4IF-NTHWST/CANBR</v>
      </c>
    </row>
    <row r="3819" spans="1:8">
      <c r="A3819" s="80">
        <v>37347</v>
      </c>
      <c r="B3819" s="79" t="s">
        <v>85</v>
      </c>
      <c r="C3819" s="79" t="s">
        <v>67</v>
      </c>
      <c r="D3819" s="85">
        <v>-742403.67359999998</v>
      </c>
      <c r="E3819" s="85">
        <v>74240.367360000004</v>
      </c>
      <c r="F3819" s="210">
        <f t="shared" si="177"/>
        <v>4</v>
      </c>
      <c r="G3819" s="79" t="str">
        <f t="shared" si="178"/>
        <v>D</v>
      </c>
      <c r="H3819" s="79" t="str">
        <f t="shared" si="179"/>
        <v>4IF-NWPL_ROCKY_M</v>
      </c>
    </row>
    <row r="3820" spans="1:8">
      <c r="A3820" s="80">
        <v>37347</v>
      </c>
      <c r="B3820" s="79" t="s">
        <v>85</v>
      </c>
      <c r="C3820" s="79" t="s">
        <v>68</v>
      </c>
      <c r="D3820" s="85">
        <v>-593922.9388</v>
      </c>
      <c r="E3820" s="85">
        <v>5939.2293879999997</v>
      </c>
      <c r="F3820" s="210">
        <f t="shared" si="177"/>
        <v>4</v>
      </c>
      <c r="G3820" s="79" t="str">
        <f t="shared" si="178"/>
        <v>D</v>
      </c>
      <c r="H3820" s="79" t="str">
        <f t="shared" si="179"/>
        <v>4NGI-MALIN</v>
      </c>
    </row>
    <row r="3821" spans="1:8">
      <c r="A3821" s="80">
        <v>37347</v>
      </c>
      <c r="B3821" s="79" t="s">
        <v>85</v>
      </c>
      <c r="C3821" s="79" t="s">
        <v>74</v>
      </c>
      <c r="D3821" s="85">
        <v>445442.20409999997</v>
      </c>
      <c r="E3821" s="85">
        <v>0</v>
      </c>
      <c r="F3821" s="210">
        <f t="shared" si="177"/>
        <v>4</v>
      </c>
      <c r="G3821" s="79" t="str">
        <f t="shared" si="178"/>
        <v>D</v>
      </c>
      <c r="H3821" s="79" t="str">
        <f t="shared" si="179"/>
        <v>4NGI-PGE/CG</v>
      </c>
    </row>
    <row r="3822" spans="1:8">
      <c r="A3822" s="80">
        <v>37347</v>
      </c>
      <c r="B3822" s="79" t="s">
        <v>85</v>
      </c>
      <c r="C3822" s="79" t="s">
        <v>46</v>
      </c>
      <c r="D3822" s="85">
        <v>-296961.4694</v>
      </c>
      <c r="E3822" s="85">
        <v>29696.146939999999</v>
      </c>
      <c r="F3822" s="210">
        <f t="shared" si="177"/>
        <v>4</v>
      </c>
      <c r="G3822" s="79" t="str">
        <f t="shared" si="178"/>
        <v>D</v>
      </c>
      <c r="H3822" s="79" t="str">
        <f t="shared" si="179"/>
        <v>4NGI-SOCAL</v>
      </c>
    </row>
    <row r="3823" spans="1:8">
      <c r="A3823" s="80">
        <v>37377</v>
      </c>
      <c r="B3823" s="79" t="s">
        <v>85</v>
      </c>
      <c r="C3823" s="79" t="s">
        <v>89</v>
      </c>
      <c r="D3823" s="85">
        <v>-153132.84220000001</v>
      </c>
      <c r="E3823" s="85">
        <v>15313.28422</v>
      </c>
      <c r="F3823" s="210">
        <f t="shared" si="177"/>
        <v>4</v>
      </c>
      <c r="G3823" s="79" t="str">
        <f t="shared" si="178"/>
        <v>D</v>
      </c>
      <c r="H3823" s="79" t="str">
        <f t="shared" si="179"/>
        <v>4IF-ELPO/PERMIAN</v>
      </c>
    </row>
    <row r="3824" spans="1:8">
      <c r="A3824" s="80">
        <v>37377</v>
      </c>
      <c r="B3824" s="79" t="s">
        <v>85</v>
      </c>
      <c r="C3824" s="79" t="s">
        <v>72</v>
      </c>
      <c r="D3824" s="85">
        <v>229699.26329999999</v>
      </c>
      <c r="E3824" s="85">
        <v>-22969.926329999998</v>
      </c>
      <c r="F3824" s="210">
        <f t="shared" si="177"/>
        <v>4</v>
      </c>
      <c r="G3824" s="79" t="str">
        <f t="shared" si="178"/>
        <v>D</v>
      </c>
      <c r="H3824" s="79" t="str">
        <f t="shared" si="179"/>
        <v>4IF-ELPO/SJ</v>
      </c>
    </row>
    <row r="3825" spans="1:8">
      <c r="A3825" s="80">
        <v>37377</v>
      </c>
      <c r="B3825" s="79" t="s">
        <v>85</v>
      </c>
      <c r="C3825" s="79" t="s">
        <v>92</v>
      </c>
      <c r="D3825" s="85">
        <v>-459398.52659999998</v>
      </c>
      <c r="E3825" s="85">
        <v>45939.852659999997</v>
      </c>
      <c r="F3825" s="210">
        <f t="shared" si="177"/>
        <v>4</v>
      </c>
      <c r="G3825" s="79" t="str">
        <f t="shared" si="178"/>
        <v>D</v>
      </c>
      <c r="H3825" s="79" t="str">
        <f t="shared" si="179"/>
        <v>4IF-NTHWST/CANBR</v>
      </c>
    </row>
    <row r="3826" spans="1:8">
      <c r="A3826" s="80">
        <v>37377</v>
      </c>
      <c r="B3826" s="79" t="s">
        <v>85</v>
      </c>
      <c r="C3826" s="79" t="s">
        <v>67</v>
      </c>
      <c r="D3826" s="85">
        <v>-765664.21100000001</v>
      </c>
      <c r="E3826" s="85">
        <v>76566.421100000007</v>
      </c>
      <c r="F3826" s="210">
        <f t="shared" si="177"/>
        <v>4</v>
      </c>
      <c r="G3826" s="79" t="str">
        <f t="shared" si="178"/>
        <v>D</v>
      </c>
      <c r="H3826" s="79" t="str">
        <f t="shared" si="179"/>
        <v>4IF-NWPL_ROCKY_M</v>
      </c>
    </row>
    <row r="3827" spans="1:8">
      <c r="A3827" s="80">
        <v>37377</v>
      </c>
      <c r="B3827" s="79" t="s">
        <v>85</v>
      </c>
      <c r="C3827" s="79" t="s">
        <v>68</v>
      </c>
      <c r="D3827" s="85">
        <v>-612531.36880000005</v>
      </c>
      <c r="E3827" s="85">
        <v>6125.3136880000002</v>
      </c>
      <c r="F3827" s="210">
        <f t="shared" si="177"/>
        <v>4</v>
      </c>
      <c r="G3827" s="79" t="str">
        <f t="shared" si="178"/>
        <v>D</v>
      </c>
      <c r="H3827" s="79" t="str">
        <f t="shared" si="179"/>
        <v>4NGI-MALIN</v>
      </c>
    </row>
    <row r="3828" spans="1:8">
      <c r="A3828" s="80">
        <v>37377</v>
      </c>
      <c r="B3828" s="79" t="s">
        <v>85</v>
      </c>
      <c r="C3828" s="79" t="s">
        <v>74</v>
      </c>
      <c r="D3828" s="85">
        <v>459398.52659999998</v>
      </c>
      <c r="E3828" s="85">
        <v>0</v>
      </c>
      <c r="F3828" s="210">
        <f t="shared" si="177"/>
        <v>4</v>
      </c>
      <c r="G3828" s="79" t="str">
        <f t="shared" si="178"/>
        <v>D</v>
      </c>
      <c r="H3828" s="79" t="str">
        <f t="shared" si="179"/>
        <v>4NGI-PGE/CG</v>
      </c>
    </row>
    <row r="3829" spans="1:8">
      <c r="A3829" s="80">
        <v>37377</v>
      </c>
      <c r="B3829" s="79" t="s">
        <v>85</v>
      </c>
      <c r="C3829" s="79" t="s">
        <v>46</v>
      </c>
      <c r="D3829" s="85">
        <v>-306265.68440000003</v>
      </c>
      <c r="E3829" s="85">
        <v>30626.568439999999</v>
      </c>
      <c r="F3829" s="210">
        <f t="shared" si="177"/>
        <v>4</v>
      </c>
      <c r="G3829" s="79" t="str">
        <f t="shared" si="178"/>
        <v>D</v>
      </c>
      <c r="H3829" s="79" t="str">
        <f t="shared" si="179"/>
        <v>4NGI-SOCAL</v>
      </c>
    </row>
    <row r="3830" spans="1:8">
      <c r="A3830" s="80">
        <v>37408</v>
      </c>
      <c r="B3830" s="79" t="s">
        <v>85</v>
      </c>
      <c r="C3830" s="79" t="s">
        <v>89</v>
      </c>
      <c r="D3830" s="85">
        <v>-147894.91279999999</v>
      </c>
      <c r="E3830" s="85">
        <v>14789.49128</v>
      </c>
      <c r="F3830" s="210">
        <f t="shared" si="177"/>
        <v>4</v>
      </c>
      <c r="G3830" s="79" t="str">
        <f t="shared" si="178"/>
        <v>D</v>
      </c>
      <c r="H3830" s="79" t="str">
        <f t="shared" si="179"/>
        <v>4IF-ELPO/PERMIAN</v>
      </c>
    </row>
    <row r="3831" spans="1:8">
      <c r="A3831" s="80">
        <v>37408</v>
      </c>
      <c r="B3831" s="79" t="s">
        <v>85</v>
      </c>
      <c r="C3831" s="79" t="s">
        <v>72</v>
      </c>
      <c r="D3831" s="85">
        <v>221842.36919999999</v>
      </c>
      <c r="E3831" s="85">
        <v>-22184.236919999999</v>
      </c>
      <c r="F3831" s="210">
        <f t="shared" si="177"/>
        <v>4</v>
      </c>
      <c r="G3831" s="79" t="str">
        <f t="shared" si="178"/>
        <v>D</v>
      </c>
      <c r="H3831" s="79" t="str">
        <f t="shared" si="179"/>
        <v>4IF-ELPO/SJ</v>
      </c>
    </row>
    <row r="3832" spans="1:8">
      <c r="A3832" s="80">
        <v>37408</v>
      </c>
      <c r="B3832" s="79" t="s">
        <v>85</v>
      </c>
      <c r="C3832" s="79" t="s">
        <v>92</v>
      </c>
      <c r="D3832" s="85">
        <v>-443684.73839999997</v>
      </c>
      <c r="E3832" s="85">
        <v>44368.473839999999</v>
      </c>
      <c r="F3832" s="210">
        <f t="shared" si="177"/>
        <v>4</v>
      </c>
      <c r="G3832" s="79" t="str">
        <f t="shared" si="178"/>
        <v>D</v>
      </c>
      <c r="H3832" s="79" t="str">
        <f t="shared" si="179"/>
        <v>4IF-NTHWST/CANBR</v>
      </c>
    </row>
    <row r="3833" spans="1:8">
      <c r="A3833" s="80">
        <v>37408</v>
      </c>
      <c r="B3833" s="79" t="s">
        <v>85</v>
      </c>
      <c r="C3833" s="79" t="s">
        <v>67</v>
      </c>
      <c r="D3833" s="85">
        <v>-739474.56400000001</v>
      </c>
      <c r="E3833" s="85">
        <v>73947.456399999995</v>
      </c>
      <c r="F3833" s="210">
        <f t="shared" si="177"/>
        <v>4</v>
      </c>
      <c r="G3833" s="79" t="str">
        <f t="shared" si="178"/>
        <v>D</v>
      </c>
      <c r="H3833" s="79" t="str">
        <f t="shared" si="179"/>
        <v>4IF-NWPL_ROCKY_M</v>
      </c>
    </row>
    <row r="3834" spans="1:8">
      <c r="A3834" s="80">
        <v>37408</v>
      </c>
      <c r="B3834" s="79" t="s">
        <v>85</v>
      </c>
      <c r="C3834" s="79" t="s">
        <v>68</v>
      </c>
      <c r="D3834" s="85">
        <v>-591579.65119999996</v>
      </c>
      <c r="E3834" s="85">
        <v>5915.7965119999999</v>
      </c>
      <c r="F3834" s="210">
        <f t="shared" si="177"/>
        <v>4</v>
      </c>
      <c r="G3834" s="79" t="str">
        <f t="shared" si="178"/>
        <v>D</v>
      </c>
      <c r="H3834" s="79" t="str">
        <f t="shared" si="179"/>
        <v>4NGI-MALIN</v>
      </c>
    </row>
    <row r="3835" spans="1:8">
      <c r="A3835" s="80">
        <v>37408</v>
      </c>
      <c r="B3835" s="79" t="s">
        <v>85</v>
      </c>
      <c r="C3835" s="79" t="s">
        <v>74</v>
      </c>
      <c r="D3835" s="85">
        <v>443684.73839999997</v>
      </c>
      <c r="E3835" s="85">
        <v>0</v>
      </c>
      <c r="F3835" s="210">
        <f t="shared" si="177"/>
        <v>4</v>
      </c>
      <c r="G3835" s="79" t="str">
        <f t="shared" si="178"/>
        <v>D</v>
      </c>
      <c r="H3835" s="79" t="str">
        <f t="shared" si="179"/>
        <v>4NGI-PGE/CG</v>
      </c>
    </row>
    <row r="3836" spans="1:8">
      <c r="A3836" s="80">
        <v>37408</v>
      </c>
      <c r="B3836" s="79" t="s">
        <v>85</v>
      </c>
      <c r="C3836" s="79" t="s">
        <v>46</v>
      </c>
      <c r="D3836" s="85">
        <v>-295789.82559999998</v>
      </c>
      <c r="E3836" s="85">
        <v>29578.98256</v>
      </c>
      <c r="F3836" s="210">
        <f t="shared" si="177"/>
        <v>4</v>
      </c>
      <c r="G3836" s="79" t="str">
        <f t="shared" si="178"/>
        <v>D</v>
      </c>
      <c r="H3836" s="79" t="str">
        <f t="shared" si="179"/>
        <v>4NGI-SOCAL</v>
      </c>
    </row>
    <row r="3837" spans="1:8">
      <c r="A3837" s="80">
        <v>37438</v>
      </c>
      <c r="B3837" s="79" t="s">
        <v>85</v>
      </c>
      <c r="C3837" s="79" t="s">
        <v>89</v>
      </c>
      <c r="D3837" s="85">
        <v>-152514.66500000001</v>
      </c>
      <c r="E3837" s="85">
        <v>15251.4665</v>
      </c>
      <c r="F3837" s="210">
        <f t="shared" si="177"/>
        <v>4</v>
      </c>
      <c r="G3837" s="79" t="str">
        <f t="shared" si="178"/>
        <v>D</v>
      </c>
      <c r="H3837" s="79" t="str">
        <f t="shared" si="179"/>
        <v>4IF-ELPO/PERMIAN</v>
      </c>
    </row>
    <row r="3838" spans="1:8">
      <c r="A3838" s="80">
        <v>37438</v>
      </c>
      <c r="B3838" s="79" t="s">
        <v>85</v>
      </c>
      <c r="C3838" s="79" t="s">
        <v>72</v>
      </c>
      <c r="D3838" s="85">
        <v>228771.9975</v>
      </c>
      <c r="E3838" s="85">
        <v>-22877.19975</v>
      </c>
      <c r="F3838" s="210">
        <f t="shared" si="177"/>
        <v>4</v>
      </c>
      <c r="G3838" s="79" t="str">
        <f t="shared" si="178"/>
        <v>D</v>
      </c>
      <c r="H3838" s="79" t="str">
        <f t="shared" si="179"/>
        <v>4IF-ELPO/SJ</v>
      </c>
    </row>
    <row r="3839" spans="1:8">
      <c r="A3839" s="80">
        <v>37438</v>
      </c>
      <c r="B3839" s="79" t="s">
        <v>85</v>
      </c>
      <c r="C3839" s="79" t="s">
        <v>92</v>
      </c>
      <c r="D3839" s="85">
        <v>-457543.99479999999</v>
      </c>
      <c r="E3839" s="85">
        <v>45754.39948</v>
      </c>
      <c r="F3839" s="210">
        <f t="shared" si="177"/>
        <v>4</v>
      </c>
      <c r="G3839" s="79" t="str">
        <f t="shared" si="178"/>
        <v>D</v>
      </c>
      <c r="H3839" s="79" t="str">
        <f t="shared" si="179"/>
        <v>4IF-NTHWST/CANBR</v>
      </c>
    </row>
    <row r="3840" spans="1:8">
      <c r="A3840" s="80">
        <v>37438</v>
      </c>
      <c r="B3840" s="79" t="s">
        <v>85</v>
      </c>
      <c r="C3840" s="79" t="s">
        <v>67</v>
      </c>
      <c r="D3840" s="85">
        <v>-762573.3247</v>
      </c>
      <c r="E3840" s="85">
        <v>76257.332469999994</v>
      </c>
      <c r="F3840" s="210">
        <f t="shared" si="177"/>
        <v>4</v>
      </c>
      <c r="G3840" s="79" t="str">
        <f t="shared" si="178"/>
        <v>D</v>
      </c>
      <c r="H3840" s="79" t="str">
        <f t="shared" si="179"/>
        <v>4IF-NWPL_ROCKY_M</v>
      </c>
    </row>
    <row r="3841" spans="1:8">
      <c r="A3841" s="80">
        <v>37438</v>
      </c>
      <c r="B3841" s="79" t="s">
        <v>85</v>
      </c>
      <c r="C3841" s="79" t="s">
        <v>68</v>
      </c>
      <c r="D3841" s="85">
        <v>-610058.65969999996</v>
      </c>
      <c r="E3841" s="85">
        <v>6100.5865970000004</v>
      </c>
      <c r="F3841" s="210">
        <f t="shared" si="177"/>
        <v>4</v>
      </c>
      <c r="G3841" s="79" t="str">
        <f t="shared" si="178"/>
        <v>D</v>
      </c>
      <c r="H3841" s="79" t="str">
        <f t="shared" si="179"/>
        <v>4NGI-MALIN</v>
      </c>
    </row>
    <row r="3842" spans="1:8">
      <c r="A3842" s="80">
        <v>37438</v>
      </c>
      <c r="B3842" s="79" t="s">
        <v>85</v>
      </c>
      <c r="C3842" s="79" t="s">
        <v>74</v>
      </c>
      <c r="D3842" s="85">
        <v>457543.99479999999</v>
      </c>
      <c r="E3842" s="85">
        <v>0</v>
      </c>
      <c r="F3842" s="210">
        <f t="shared" si="177"/>
        <v>4</v>
      </c>
      <c r="G3842" s="79" t="str">
        <f t="shared" si="178"/>
        <v>D</v>
      </c>
      <c r="H3842" s="79" t="str">
        <f t="shared" si="179"/>
        <v>4NGI-PGE/CG</v>
      </c>
    </row>
    <row r="3843" spans="1:8">
      <c r="A3843" s="80">
        <v>37438</v>
      </c>
      <c r="B3843" s="79" t="s">
        <v>85</v>
      </c>
      <c r="C3843" s="79" t="s">
        <v>46</v>
      </c>
      <c r="D3843" s="85">
        <v>-305029.32980000001</v>
      </c>
      <c r="E3843" s="85">
        <v>30502.932980000001</v>
      </c>
      <c r="F3843" s="210">
        <f t="shared" ref="F3843:F3906" si="180">IF(REF_DT&lt;=LastDay,INDEX(IntraMonth_Buckets,MATCH($A3843,IntraSumMonths,0),1),INDEX(BucketTable,MATCH($A3843,SumMonths,0),1))</f>
        <v>4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4NGI-SOCAL</v>
      </c>
    </row>
    <row r="3844" spans="1:8">
      <c r="A3844" s="80">
        <v>37469</v>
      </c>
      <c r="B3844" s="79" t="s">
        <v>85</v>
      </c>
      <c r="C3844" s="79" t="s">
        <v>89</v>
      </c>
      <c r="D3844" s="85">
        <v>-152170.6415</v>
      </c>
      <c r="E3844" s="85">
        <v>0</v>
      </c>
      <c r="F3844" s="210">
        <f t="shared" si="180"/>
        <v>4</v>
      </c>
      <c r="G3844" s="79" t="str">
        <f t="shared" si="181"/>
        <v>D</v>
      </c>
      <c r="H3844" s="79" t="str">
        <f t="shared" si="182"/>
        <v>4IF-ELPO/PERMIAN</v>
      </c>
    </row>
    <row r="3845" spans="1:8">
      <c r="A3845" s="80">
        <v>37469</v>
      </c>
      <c r="B3845" s="79" t="s">
        <v>85</v>
      </c>
      <c r="C3845" s="79" t="s">
        <v>72</v>
      </c>
      <c r="D3845" s="85">
        <v>228255.96230000001</v>
      </c>
      <c r="E3845" s="85">
        <v>0</v>
      </c>
      <c r="F3845" s="210">
        <f t="shared" si="180"/>
        <v>4</v>
      </c>
      <c r="G3845" s="79" t="str">
        <f t="shared" si="181"/>
        <v>D</v>
      </c>
      <c r="H3845" s="79" t="str">
        <f t="shared" si="182"/>
        <v>4IF-ELPO/SJ</v>
      </c>
    </row>
    <row r="3846" spans="1:8">
      <c r="A3846" s="80">
        <v>37469</v>
      </c>
      <c r="B3846" s="79" t="s">
        <v>85</v>
      </c>
      <c r="C3846" s="79" t="s">
        <v>92</v>
      </c>
      <c r="D3846" s="85">
        <v>-456511.92450000002</v>
      </c>
      <c r="E3846" s="85">
        <v>45651.192450000002</v>
      </c>
      <c r="F3846" s="210">
        <f t="shared" si="180"/>
        <v>4</v>
      </c>
      <c r="G3846" s="79" t="str">
        <f t="shared" si="181"/>
        <v>D</v>
      </c>
      <c r="H3846" s="79" t="str">
        <f t="shared" si="182"/>
        <v>4IF-NTHWST/CANBR</v>
      </c>
    </row>
    <row r="3847" spans="1:8">
      <c r="A3847" s="80">
        <v>37469</v>
      </c>
      <c r="B3847" s="79" t="s">
        <v>85</v>
      </c>
      <c r="C3847" s="79" t="s">
        <v>67</v>
      </c>
      <c r="D3847" s="85">
        <v>-760853.20750000002</v>
      </c>
      <c r="E3847" s="85">
        <v>76085.320749999999</v>
      </c>
      <c r="F3847" s="210">
        <f t="shared" si="180"/>
        <v>4</v>
      </c>
      <c r="G3847" s="79" t="str">
        <f t="shared" si="181"/>
        <v>D</v>
      </c>
      <c r="H3847" s="79" t="str">
        <f t="shared" si="182"/>
        <v>4IF-NWPL_ROCKY_M</v>
      </c>
    </row>
    <row r="3848" spans="1:8">
      <c r="A3848" s="80">
        <v>37469</v>
      </c>
      <c r="B3848" s="79" t="s">
        <v>85</v>
      </c>
      <c r="C3848" s="79" t="s">
        <v>68</v>
      </c>
      <c r="D3848" s="85">
        <v>-608682.56599999999</v>
      </c>
      <c r="E3848" s="85">
        <v>6086.8256600000004</v>
      </c>
      <c r="F3848" s="210">
        <f t="shared" si="180"/>
        <v>4</v>
      </c>
      <c r="G3848" s="79" t="str">
        <f t="shared" si="181"/>
        <v>D</v>
      </c>
      <c r="H3848" s="79" t="str">
        <f t="shared" si="182"/>
        <v>4NGI-MALIN</v>
      </c>
    </row>
    <row r="3849" spans="1:8">
      <c r="A3849" s="80">
        <v>37469</v>
      </c>
      <c r="B3849" s="79" t="s">
        <v>85</v>
      </c>
      <c r="C3849" s="79" t="s">
        <v>74</v>
      </c>
      <c r="D3849" s="85">
        <v>456511.92450000002</v>
      </c>
      <c r="E3849" s="85">
        <v>0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4NGI-PGE/CG</v>
      </c>
    </row>
    <row r="3850" spans="1:8">
      <c r="A3850" s="80">
        <v>37469</v>
      </c>
      <c r="B3850" s="79" t="s">
        <v>85</v>
      </c>
      <c r="C3850" s="79" t="s">
        <v>46</v>
      </c>
      <c r="D3850" s="85">
        <v>-304341.283</v>
      </c>
      <c r="E3850" s="85">
        <v>0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4NGI-SOCAL</v>
      </c>
    </row>
    <row r="3851" spans="1:8">
      <c r="A3851" s="80">
        <v>37500</v>
      </c>
      <c r="B3851" s="79" t="s">
        <v>85</v>
      </c>
      <c r="C3851" s="79" t="s">
        <v>89</v>
      </c>
      <c r="D3851" s="85">
        <v>-146921.28570000001</v>
      </c>
      <c r="E3851" s="85">
        <v>14692.128570000001</v>
      </c>
      <c r="F3851" s="210">
        <f t="shared" si="180"/>
        <v>4</v>
      </c>
      <c r="G3851" s="79" t="str">
        <f t="shared" si="181"/>
        <v>D</v>
      </c>
      <c r="H3851" s="79" t="str">
        <f t="shared" si="182"/>
        <v>4IF-ELPO/PERMIAN</v>
      </c>
    </row>
    <row r="3852" spans="1:8">
      <c r="A3852" s="80">
        <v>37500</v>
      </c>
      <c r="B3852" s="79" t="s">
        <v>85</v>
      </c>
      <c r="C3852" s="79" t="s">
        <v>72</v>
      </c>
      <c r="D3852" s="85">
        <v>220381.92850000001</v>
      </c>
      <c r="E3852" s="85">
        <v>-22038.192849999999</v>
      </c>
      <c r="F3852" s="210">
        <f t="shared" si="180"/>
        <v>4</v>
      </c>
      <c r="G3852" s="79" t="str">
        <f t="shared" si="181"/>
        <v>D</v>
      </c>
      <c r="H3852" s="79" t="str">
        <f t="shared" si="182"/>
        <v>4IF-ELPO/SJ</v>
      </c>
    </row>
    <row r="3853" spans="1:8">
      <c r="A3853" s="80">
        <v>37500</v>
      </c>
      <c r="B3853" s="79" t="s">
        <v>85</v>
      </c>
      <c r="C3853" s="79" t="s">
        <v>92</v>
      </c>
      <c r="D3853" s="85">
        <v>-440763.85710000002</v>
      </c>
      <c r="E3853" s="85">
        <v>44076.385710000002</v>
      </c>
      <c r="F3853" s="210">
        <f t="shared" si="180"/>
        <v>4</v>
      </c>
      <c r="G3853" s="79" t="str">
        <f t="shared" si="181"/>
        <v>D</v>
      </c>
      <c r="H3853" s="79" t="str">
        <f t="shared" si="182"/>
        <v>4IF-NTHWST/CANBR</v>
      </c>
    </row>
    <row r="3854" spans="1:8">
      <c r="A3854" s="80">
        <v>37500</v>
      </c>
      <c r="B3854" s="79" t="s">
        <v>85</v>
      </c>
      <c r="C3854" s="79" t="s">
        <v>67</v>
      </c>
      <c r="D3854" s="85">
        <v>-734606.42850000004</v>
      </c>
      <c r="E3854" s="85">
        <v>73460.642850000004</v>
      </c>
      <c r="F3854" s="210">
        <f t="shared" si="180"/>
        <v>4</v>
      </c>
      <c r="G3854" s="79" t="str">
        <f t="shared" si="181"/>
        <v>D</v>
      </c>
      <c r="H3854" s="79" t="str">
        <f t="shared" si="182"/>
        <v>4IF-NWPL_ROCKY_M</v>
      </c>
    </row>
    <row r="3855" spans="1:8">
      <c r="A3855" s="80">
        <v>37500</v>
      </c>
      <c r="B3855" s="79" t="s">
        <v>85</v>
      </c>
      <c r="C3855" s="79" t="s">
        <v>68</v>
      </c>
      <c r="D3855" s="85">
        <v>-587685.14280000003</v>
      </c>
      <c r="E3855" s="85">
        <v>5876.8514279999999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4NGI-MALIN</v>
      </c>
    </row>
    <row r="3856" spans="1:8">
      <c r="A3856" s="80">
        <v>37500</v>
      </c>
      <c r="B3856" s="79" t="s">
        <v>85</v>
      </c>
      <c r="C3856" s="79" t="s">
        <v>74</v>
      </c>
      <c r="D3856" s="85">
        <v>440763.85710000002</v>
      </c>
      <c r="E3856" s="85">
        <v>0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4NGI-PGE/CG</v>
      </c>
    </row>
    <row r="3857" spans="1:8">
      <c r="A3857" s="80">
        <v>37500</v>
      </c>
      <c r="B3857" s="79" t="s">
        <v>85</v>
      </c>
      <c r="C3857" s="79" t="s">
        <v>46</v>
      </c>
      <c r="D3857" s="85">
        <v>-293842.57140000002</v>
      </c>
      <c r="E3857" s="85">
        <v>29384.257140000002</v>
      </c>
      <c r="F3857" s="210">
        <f t="shared" si="180"/>
        <v>4</v>
      </c>
      <c r="G3857" s="79" t="str">
        <f t="shared" si="181"/>
        <v>D</v>
      </c>
      <c r="H3857" s="79" t="str">
        <f t="shared" si="182"/>
        <v>4NGI-SOCAL</v>
      </c>
    </row>
    <row r="3858" spans="1:8">
      <c r="A3858" s="80">
        <v>37530</v>
      </c>
      <c r="B3858" s="79" t="s">
        <v>85</v>
      </c>
      <c r="C3858" s="79" t="s">
        <v>89</v>
      </c>
      <c r="D3858" s="85">
        <v>-151460.04860000001</v>
      </c>
      <c r="E3858" s="85">
        <v>0</v>
      </c>
      <c r="F3858" s="210">
        <f t="shared" si="180"/>
        <v>4</v>
      </c>
      <c r="G3858" s="79" t="str">
        <f t="shared" si="181"/>
        <v>D</v>
      </c>
      <c r="H3858" s="79" t="str">
        <f t="shared" si="182"/>
        <v>4IF-ELPO/PERMIAN</v>
      </c>
    </row>
    <row r="3859" spans="1:8">
      <c r="A3859" s="80">
        <v>37530</v>
      </c>
      <c r="B3859" s="79" t="s">
        <v>85</v>
      </c>
      <c r="C3859" s="79" t="s">
        <v>72</v>
      </c>
      <c r="D3859" s="85">
        <v>227190.0729</v>
      </c>
      <c r="E3859" s="85">
        <v>0</v>
      </c>
      <c r="F3859" s="210">
        <f t="shared" si="180"/>
        <v>4</v>
      </c>
      <c r="G3859" s="79" t="str">
        <f t="shared" si="181"/>
        <v>D</v>
      </c>
      <c r="H3859" s="79" t="str">
        <f t="shared" si="182"/>
        <v>4IF-ELPO/SJ</v>
      </c>
    </row>
    <row r="3860" spans="1:8">
      <c r="A3860" s="80">
        <v>37530</v>
      </c>
      <c r="B3860" s="79" t="s">
        <v>85</v>
      </c>
      <c r="C3860" s="79" t="s">
        <v>92</v>
      </c>
      <c r="D3860" s="85">
        <v>-454380.1458</v>
      </c>
      <c r="E3860" s="85">
        <v>45438.014580000003</v>
      </c>
      <c r="F3860" s="210">
        <f t="shared" si="180"/>
        <v>4</v>
      </c>
      <c r="G3860" s="79" t="str">
        <f t="shared" si="181"/>
        <v>D</v>
      </c>
      <c r="H3860" s="79" t="str">
        <f t="shared" si="182"/>
        <v>4IF-NTHWST/CANBR</v>
      </c>
    </row>
    <row r="3861" spans="1:8">
      <c r="A3861" s="80">
        <v>37530</v>
      </c>
      <c r="B3861" s="79" t="s">
        <v>85</v>
      </c>
      <c r="C3861" s="79" t="s">
        <v>67</v>
      </c>
      <c r="D3861" s="85">
        <v>-757300.24300000002</v>
      </c>
      <c r="E3861" s="85">
        <v>75730.024300000005</v>
      </c>
      <c r="F3861" s="210">
        <f t="shared" si="180"/>
        <v>4</v>
      </c>
      <c r="G3861" s="79" t="str">
        <f t="shared" si="181"/>
        <v>D</v>
      </c>
      <c r="H3861" s="79" t="str">
        <f t="shared" si="182"/>
        <v>4IF-NWPL_ROCKY_M</v>
      </c>
    </row>
    <row r="3862" spans="1:8">
      <c r="A3862" s="80">
        <v>37530</v>
      </c>
      <c r="B3862" s="79" t="s">
        <v>85</v>
      </c>
      <c r="C3862" s="79" t="s">
        <v>68</v>
      </c>
      <c r="D3862" s="85">
        <v>-605840.19440000004</v>
      </c>
      <c r="E3862" s="85">
        <v>6058.4019440000002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4NGI-MALIN</v>
      </c>
    </row>
    <row r="3863" spans="1:8">
      <c r="A3863" s="80">
        <v>37530</v>
      </c>
      <c r="B3863" s="79" t="s">
        <v>85</v>
      </c>
      <c r="C3863" s="79" t="s">
        <v>74</v>
      </c>
      <c r="D3863" s="85">
        <v>454380.1458</v>
      </c>
      <c r="E3863" s="85">
        <v>0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4NGI-PGE/CG</v>
      </c>
    </row>
    <row r="3864" spans="1:8">
      <c r="A3864" s="80">
        <v>37530</v>
      </c>
      <c r="B3864" s="79" t="s">
        <v>85</v>
      </c>
      <c r="C3864" s="79" t="s">
        <v>46</v>
      </c>
      <c r="D3864" s="85">
        <v>-302920.09720000002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4NGI-SOCAL</v>
      </c>
    </row>
    <row r="3865" spans="1:8">
      <c r="A3865" s="80">
        <v>37561</v>
      </c>
      <c r="B3865" s="79" t="s">
        <v>85</v>
      </c>
      <c r="C3865" s="79" t="s">
        <v>72</v>
      </c>
      <c r="D3865" s="85">
        <v>-292381.44679999998</v>
      </c>
      <c r="E3865" s="85">
        <v>29238.144680000001</v>
      </c>
      <c r="F3865" s="210">
        <f t="shared" si="180"/>
        <v>5</v>
      </c>
      <c r="G3865" s="79" t="str">
        <f t="shared" si="181"/>
        <v>D</v>
      </c>
      <c r="H3865" s="79" t="str">
        <f t="shared" si="182"/>
        <v>5IF-ELPO/SJ</v>
      </c>
    </row>
    <row r="3866" spans="1:8">
      <c r="A3866" s="80">
        <v>37561</v>
      </c>
      <c r="B3866" s="79" t="s">
        <v>85</v>
      </c>
      <c r="C3866" s="79" t="s">
        <v>67</v>
      </c>
      <c r="D3866" s="85">
        <v>0</v>
      </c>
      <c r="E3866" s="85">
        <v>0</v>
      </c>
      <c r="F3866" s="210">
        <f t="shared" si="180"/>
        <v>5</v>
      </c>
      <c r="G3866" s="79" t="str">
        <f t="shared" si="181"/>
        <v>D</v>
      </c>
      <c r="H3866" s="79" t="str">
        <f t="shared" si="182"/>
        <v>5IF-NWPL_ROCKY_M</v>
      </c>
    </row>
    <row r="3867" spans="1:8">
      <c r="A3867" s="80">
        <v>37591</v>
      </c>
      <c r="B3867" s="79" t="s">
        <v>85</v>
      </c>
      <c r="C3867" s="79" t="s">
        <v>72</v>
      </c>
      <c r="D3867" s="85">
        <v>-301337.17719999998</v>
      </c>
      <c r="E3867" s="85">
        <v>30133.717720000001</v>
      </c>
      <c r="F3867" s="210">
        <f t="shared" si="180"/>
        <v>5</v>
      </c>
      <c r="G3867" s="79" t="str">
        <f t="shared" si="181"/>
        <v>D</v>
      </c>
      <c r="H3867" s="79" t="str">
        <f t="shared" si="182"/>
        <v>5IF-ELPO/SJ</v>
      </c>
    </row>
    <row r="3868" spans="1:8">
      <c r="A3868" s="80">
        <v>37591</v>
      </c>
      <c r="B3868" s="79" t="s">
        <v>85</v>
      </c>
      <c r="C3868" s="79" t="s">
        <v>67</v>
      </c>
      <c r="D3868" s="85">
        <v>0</v>
      </c>
      <c r="E3868" s="85">
        <v>0</v>
      </c>
      <c r="F3868" s="210">
        <f t="shared" si="180"/>
        <v>5</v>
      </c>
      <c r="G3868" s="79" t="str">
        <f t="shared" si="181"/>
        <v>D</v>
      </c>
      <c r="H3868" s="79" t="str">
        <f t="shared" si="182"/>
        <v>5IF-NWPL_ROCKY_M</v>
      </c>
    </row>
    <row r="3869" spans="1:8">
      <c r="A3869" s="80">
        <v>37622</v>
      </c>
      <c r="B3869" s="79" t="s">
        <v>85</v>
      </c>
      <c r="C3869" s="79" t="s">
        <v>67</v>
      </c>
      <c r="D3869" s="85">
        <v>1E-4</v>
      </c>
      <c r="E3869" s="85">
        <v>-9.9999999999999991E-6</v>
      </c>
      <c r="F3869" s="210">
        <f t="shared" si="180"/>
        <v>5</v>
      </c>
      <c r="G3869" s="79" t="str">
        <f t="shared" si="181"/>
        <v>D</v>
      </c>
      <c r="H3869" s="79" t="str">
        <f t="shared" si="182"/>
        <v>5IF-NWPL_ROCKY_M</v>
      </c>
    </row>
    <row r="3870" spans="1:8">
      <c r="A3870" s="80">
        <v>37653</v>
      </c>
      <c r="B3870" s="79" t="s">
        <v>85</v>
      </c>
      <c r="C3870" s="79" t="s">
        <v>67</v>
      </c>
      <c r="D3870" s="85">
        <v>-2.0000000000000001E-4</v>
      </c>
      <c r="E3870" s="85">
        <v>1.9999999999999998E-5</v>
      </c>
      <c r="F3870" s="210">
        <f t="shared" si="180"/>
        <v>5</v>
      </c>
      <c r="G3870" s="79" t="str">
        <f t="shared" si="181"/>
        <v>D</v>
      </c>
      <c r="H3870" s="79" t="str">
        <f t="shared" si="182"/>
        <v>5IF-NWPL_ROCKY_M</v>
      </c>
    </row>
    <row r="3871" spans="1:8">
      <c r="A3871" s="80">
        <v>37681</v>
      </c>
      <c r="B3871" s="79" t="s">
        <v>85</v>
      </c>
      <c r="C3871" s="79" t="s">
        <v>67</v>
      </c>
      <c r="D3871" s="85">
        <v>1E-4</v>
      </c>
      <c r="E3871" s="85">
        <v>-9.9999999999999991E-6</v>
      </c>
      <c r="F3871" s="210">
        <f t="shared" si="180"/>
        <v>5</v>
      </c>
      <c r="G3871" s="79" t="str">
        <f t="shared" si="181"/>
        <v>D</v>
      </c>
      <c r="H3871" s="79" t="str">
        <f t="shared" si="182"/>
        <v>5IF-NWPL_ROCKY_M</v>
      </c>
    </row>
    <row r="3872" spans="1:8">
      <c r="A3872" s="80">
        <v>37712</v>
      </c>
      <c r="B3872" s="79" t="s">
        <v>85</v>
      </c>
      <c r="C3872" s="79" t="s">
        <v>72</v>
      </c>
      <c r="D3872" s="85">
        <v>0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6IF-ELPO/SJ</v>
      </c>
    </row>
    <row r="3873" spans="1:8">
      <c r="A3873" s="80">
        <v>37742</v>
      </c>
      <c r="B3873" s="79" t="s">
        <v>85</v>
      </c>
      <c r="C3873" s="79" t="s">
        <v>72</v>
      </c>
      <c r="D3873" s="85">
        <v>0</v>
      </c>
      <c r="E3873" s="85">
        <v>0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6IF-ELPO/SJ</v>
      </c>
    </row>
    <row r="3874" spans="1:8">
      <c r="A3874" s="80">
        <v>37773</v>
      </c>
      <c r="B3874" s="79" t="s">
        <v>85</v>
      </c>
      <c r="C3874" s="79" t="s">
        <v>72</v>
      </c>
      <c r="D3874" s="85">
        <v>0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6IF-ELPO/SJ</v>
      </c>
    </row>
    <row r="3875" spans="1:8">
      <c r="A3875" s="80">
        <v>37803</v>
      </c>
      <c r="B3875" s="79" t="s">
        <v>85</v>
      </c>
      <c r="C3875" s="79" t="s">
        <v>72</v>
      </c>
      <c r="D3875" s="85">
        <v>0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6IF-ELPO/SJ</v>
      </c>
    </row>
    <row r="3876" spans="1:8">
      <c r="A3876" s="80">
        <v>37834</v>
      </c>
      <c r="B3876" s="79" t="s">
        <v>85</v>
      </c>
      <c r="C3876" s="79" t="s">
        <v>72</v>
      </c>
      <c r="D3876" s="85">
        <v>0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6IF-ELPO/SJ</v>
      </c>
    </row>
    <row r="3877" spans="1:8">
      <c r="A3877" s="80">
        <v>37865</v>
      </c>
      <c r="B3877" s="79" t="s">
        <v>85</v>
      </c>
      <c r="C3877" s="79" t="s">
        <v>72</v>
      </c>
      <c r="D3877" s="85">
        <v>0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6IF-ELPO/SJ</v>
      </c>
    </row>
    <row r="3878" spans="1:8">
      <c r="A3878" s="80">
        <v>37895</v>
      </c>
      <c r="B3878" s="79" t="s">
        <v>85</v>
      </c>
      <c r="C3878" s="79" t="s">
        <v>72</v>
      </c>
      <c r="D3878" s="85">
        <v>0</v>
      </c>
      <c r="E3878" s="85">
        <v>0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37188</v>
      </c>
      <c r="B3879" s="79" t="s">
        <v>164</v>
      </c>
      <c r="C3879" s="79" t="s">
        <v>121</v>
      </c>
      <c r="D3879" s="85">
        <v>0</v>
      </c>
      <c r="E3879" s="85">
        <v>0</v>
      </c>
      <c r="F3879" s="210">
        <f t="shared" si="180"/>
        <v>1</v>
      </c>
      <c r="G3879" s="79" t="str">
        <f t="shared" si="181"/>
        <v>M</v>
      </c>
      <c r="H3879" s="79" t="str">
        <f t="shared" si="182"/>
        <v>1GDP-CAL BORDER</v>
      </c>
    </row>
    <row r="3880" spans="1:8">
      <c r="A3880" s="80">
        <v>37188</v>
      </c>
      <c r="B3880" s="79" t="s">
        <v>164</v>
      </c>
      <c r="C3880" s="79" t="s">
        <v>131</v>
      </c>
      <c r="D3880" s="85">
        <v>0</v>
      </c>
      <c r="E3880" s="85">
        <v>0</v>
      </c>
      <c r="F3880" s="210">
        <f t="shared" si="180"/>
        <v>1</v>
      </c>
      <c r="G3880" s="79" t="str">
        <f t="shared" si="181"/>
        <v>M</v>
      </c>
      <c r="H3880" s="79" t="str">
        <f t="shared" si="182"/>
        <v>1GDP-ELPO/PERM2</v>
      </c>
    </row>
    <row r="3881" spans="1:8">
      <c r="A3881" s="80">
        <v>37188</v>
      </c>
      <c r="B3881" s="79" t="s">
        <v>164</v>
      </c>
      <c r="C3881" s="79" t="s">
        <v>135</v>
      </c>
      <c r="D3881" s="85">
        <v>0</v>
      </c>
      <c r="E3881" s="85">
        <v>0</v>
      </c>
      <c r="F3881" s="210">
        <f t="shared" si="180"/>
        <v>1</v>
      </c>
      <c r="G3881" s="79" t="str">
        <f t="shared" si="181"/>
        <v>M</v>
      </c>
      <c r="H3881" s="79" t="str">
        <f t="shared" si="182"/>
        <v>1GDP-ELPO/SANJUA</v>
      </c>
    </row>
    <row r="3882" spans="1:8">
      <c r="A3882" s="80">
        <v>37188</v>
      </c>
      <c r="B3882" s="79" t="s">
        <v>164</v>
      </c>
      <c r="C3882" s="79" t="s">
        <v>171</v>
      </c>
      <c r="D3882" s="85">
        <v>0</v>
      </c>
      <c r="E3882" s="85">
        <v>0</v>
      </c>
      <c r="F3882" s="210">
        <f t="shared" si="180"/>
        <v>1</v>
      </c>
      <c r="G3882" s="79" t="str">
        <f t="shared" si="181"/>
        <v>M</v>
      </c>
      <c r="H3882" s="79" t="str">
        <f t="shared" si="182"/>
        <v>1GDP-HEHUB</v>
      </c>
    </row>
    <row r="3883" spans="1:8">
      <c r="A3883" s="80">
        <v>37188</v>
      </c>
      <c r="B3883" s="79" t="s">
        <v>164</v>
      </c>
      <c r="C3883" s="79" t="s">
        <v>125</v>
      </c>
      <c r="D3883" s="85">
        <v>0</v>
      </c>
      <c r="E3883" s="85">
        <v>0</v>
      </c>
      <c r="F3883" s="210">
        <f t="shared" si="180"/>
        <v>1</v>
      </c>
      <c r="G3883" s="79" t="str">
        <f t="shared" si="181"/>
        <v>M</v>
      </c>
      <c r="H3883" s="79" t="str">
        <f t="shared" si="182"/>
        <v>1GDP-KERN/OPAL</v>
      </c>
    </row>
    <row r="3884" spans="1:8">
      <c r="A3884" s="80">
        <v>37189</v>
      </c>
      <c r="B3884" s="79" t="s">
        <v>164</v>
      </c>
      <c r="C3884" s="79" t="s">
        <v>121</v>
      </c>
      <c r="D3884" s="85">
        <v>-8000</v>
      </c>
      <c r="E3884" s="85">
        <v>-8000</v>
      </c>
      <c r="F3884" s="210">
        <f t="shared" si="180"/>
        <v>1</v>
      </c>
      <c r="G3884" s="79" t="str">
        <f t="shared" si="181"/>
        <v>M</v>
      </c>
      <c r="H3884" s="79" t="str">
        <f t="shared" si="182"/>
        <v>1GDP-CAL BORDER</v>
      </c>
    </row>
    <row r="3885" spans="1:8">
      <c r="A3885" s="80">
        <v>37189</v>
      </c>
      <c r="B3885" s="79" t="s">
        <v>164</v>
      </c>
      <c r="C3885" s="79" t="s">
        <v>131</v>
      </c>
      <c r="D3885" s="85">
        <v>25000</v>
      </c>
      <c r="E3885" s="85">
        <v>25000</v>
      </c>
      <c r="F3885" s="210">
        <f t="shared" si="180"/>
        <v>1</v>
      </c>
      <c r="G3885" s="79" t="str">
        <f t="shared" si="181"/>
        <v>M</v>
      </c>
      <c r="H3885" s="79" t="str">
        <f t="shared" si="182"/>
        <v>1GDP-ELPO/PERM2</v>
      </c>
    </row>
    <row r="3886" spans="1:8">
      <c r="A3886" s="80">
        <v>37189</v>
      </c>
      <c r="B3886" s="79" t="s">
        <v>164</v>
      </c>
      <c r="C3886" s="79" t="s">
        <v>135</v>
      </c>
      <c r="D3886" s="85">
        <v>10000</v>
      </c>
      <c r="E3886" s="85">
        <v>10000</v>
      </c>
      <c r="F3886" s="210">
        <f t="shared" si="180"/>
        <v>1</v>
      </c>
      <c r="G3886" s="79" t="str">
        <f t="shared" si="181"/>
        <v>M</v>
      </c>
      <c r="H3886" s="79" t="str">
        <f t="shared" si="182"/>
        <v>1GDP-ELPO/SANJUA</v>
      </c>
    </row>
    <row r="3887" spans="1:8">
      <c r="A3887" s="80">
        <v>37189</v>
      </c>
      <c r="B3887" s="79" t="s">
        <v>164</v>
      </c>
      <c r="C3887" s="79" t="s">
        <v>171</v>
      </c>
      <c r="D3887" s="85">
        <v>-30000</v>
      </c>
      <c r="E3887" s="85">
        <v>-30000</v>
      </c>
      <c r="F3887" s="210">
        <f t="shared" si="180"/>
        <v>1</v>
      </c>
      <c r="G3887" s="79" t="str">
        <f t="shared" si="181"/>
        <v>M</v>
      </c>
      <c r="H3887" s="79" t="str">
        <f t="shared" si="182"/>
        <v>1GDP-HEHUB</v>
      </c>
    </row>
    <row r="3888" spans="1:8">
      <c r="A3888" s="80">
        <v>37189</v>
      </c>
      <c r="B3888" s="79" t="s">
        <v>164</v>
      </c>
      <c r="C3888" s="79" t="s">
        <v>125</v>
      </c>
      <c r="D3888" s="85">
        <v>5000</v>
      </c>
      <c r="E3888" s="85">
        <v>5000</v>
      </c>
      <c r="F3888" s="210">
        <f t="shared" si="180"/>
        <v>1</v>
      </c>
      <c r="G3888" s="79" t="str">
        <f t="shared" si="181"/>
        <v>M</v>
      </c>
      <c r="H3888" s="79" t="str">
        <f t="shared" si="182"/>
        <v>1GDP-KERN/OPAL</v>
      </c>
    </row>
    <row r="3889" spans="1:8">
      <c r="A3889" s="80">
        <v>37190</v>
      </c>
      <c r="B3889" s="79" t="s">
        <v>164</v>
      </c>
      <c r="C3889" s="79" t="s">
        <v>121</v>
      </c>
      <c r="D3889" s="85">
        <v>-8000</v>
      </c>
      <c r="E3889" s="85">
        <v>-8000</v>
      </c>
      <c r="F3889" s="210">
        <f t="shared" si="180"/>
        <v>1</v>
      </c>
      <c r="G3889" s="79" t="str">
        <f t="shared" si="181"/>
        <v>M</v>
      </c>
      <c r="H3889" s="79" t="str">
        <f t="shared" si="182"/>
        <v>1GDP-CAL BORDER</v>
      </c>
    </row>
    <row r="3890" spans="1:8">
      <c r="A3890" s="80">
        <v>37190</v>
      </c>
      <c r="B3890" s="79" t="s">
        <v>164</v>
      </c>
      <c r="C3890" s="79" t="s">
        <v>131</v>
      </c>
      <c r="D3890" s="85">
        <v>25000</v>
      </c>
      <c r="E3890" s="85">
        <v>25000</v>
      </c>
      <c r="F3890" s="210">
        <f t="shared" si="180"/>
        <v>1</v>
      </c>
      <c r="G3890" s="79" t="str">
        <f t="shared" si="181"/>
        <v>M</v>
      </c>
      <c r="H3890" s="79" t="str">
        <f t="shared" si="182"/>
        <v>1GDP-ELPO/PERM2</v>
      </c>
    </row>
    <row r="3891" spans="1:8">
      <c r="A3891" s="80">
        <v>37190</v>
      </c>
      <c r="B3891" s="79" t="s">
        <v>164</v>
      </c>
      <c r="C3891" s="79" t="s">
        <v>135</v>
      </c>
      <c r="D3891" s="85">
        <v>10000</v>
      </c>
      <c r="E3891" s="85">
        <v>10000</v>
      </c>
      <c r="F3891" s="210">
        <f t="shared" si="180"/>
        <v>1</v>
      </c>
      <c r="G3891" s="79" t="str">
        <f t="shared" si="181"/>
        <v>M</v>
      </c>
      <c r="H3891" s="79" t="str">
        <f t="shared" si="182"/>
        <v>1GDP-ELPO/SANJUA</v>
      </c>
    </row>
    <row r="3892" spans="1:8">
      <c r="A3892" s="80">
        <v>37190</v>
      </c>
      <c r="B3892" s="79" t="s">
        <v>164</v>
      </c>
      <c r="C3892" s="79" t="s">
        <v>171</v>
      </c>
      <c r="D3892" s="85">
        <v>-30000</v>
      </c>
      <c r="E3892" s="85">
        <v>-30000</v>
      </c>
      <c r="F3892" s="210">
        <f t="shared" si="180"/>
        <v>1</v>
      </c>
      <c r="G3892" s="79" t="str">
        <f t="shared" si="181"/>
        <v>M</v>
      </c>
      <c r="H3892" s="79" t="str">
        <f t="shared" si="182"/>
        <v>1GDP-HEHUB</v>
      </c>
    </row>
    <row r="3893" spans="1:8">
      <c r="A3893" s="80">
        <v>37190</v>
      </c>
      <c r="B3893" s="79" t="s">
        <v>164</v>
      </c>
      <c r="C3893" s="79" t="s">
        <v>125</v>
      </c>
      <c r="D3893" s="85">
        <v>5000</v>
      </c>
      <c r="E3893" s="85">
        <v>5000</v>
      </c>
      <c r="F3893" s="210">
        <f t="shared" si="180"/>
        <v>1</v>
      </c>
      <c r="G3893" s="79" t="str">
        <f t="shared" si="181"/>
        <v>M</v>
      </c>
      <c r="H3893" s="79" t="str">
        <f t="shared" si="182"/>
        <v>1GDP-KERN/OPAL</v>
      </c>
    </row>
    <row r="3894" spans="1:8">
      <c r="A3894" s="80">
        <v>37191</v>
      </c>
      <c r="B3894" s="79" t="s">
        <v>164</v>
      </c>
      <c r="C3894" s="79" t="s">
        <v>121</v>
      </c>
      <c r="D3894" s="85">
        <v>-8000</v>
      </c>
      <c r="E3894" s="85">
        <v>-8000</v>
      </c>
      <c r="F3894" s="210">
        <f t="shared" si="180"/>
        <v>1</v>
      </c>
      <c r="G3894" s="79" t="str">
        <f t="shared" si="181"/>
        <v>M</v>
      </c>
      <c r="H3894" s="79" t="str">
        <f t="shared" si="182"/>
        <v>1GDP-CAL BORDER</v>
      </c>
    </row>
    <row r="3895" spans="1:8">
      <c r="A3895" s="80">
        <v>37191</v>
      </c>
      <c r="B3895" s="79" t="s">
        <v>164</v>
      </c>
      <c r="C3895" s="79" t="s">
        <v>131</v>
      </c>
      <c r="D3895" s="85">
        <v>25000</v>
      </c>
      <c r="E3895" s="85">
        <v>25000</v>
      </c>
      <c r="F3895" s="210">
        <f t="shared" si="180"/>
        <v>1</v>
      </c>
      <c r="G3895" s="79" t="str">
        <f t="shared" si="181"/>
        <v>M</v>
      </c>
      <c r="H3895" s="79" t="str">
        <f t="shared" si="182"/>
        <v>1GDP-ELPO/PERM2</v>
      </c>
    </row>
    <row r="3896" spans="1:8">
      <c r="A3896" s="80">
        <v>37191</v>
      </c>
      <c r="B3896" s="79" t="s">
        <v>164</v>
      </c>
      <c r="C3896" s="79" t="s">
        <v>135</v>
      </c>
      <c r="D3896" s="85">
        <v>10000</v>
      </c>
      <c r="E3896" s="85">
        <v>10000</v>
      </c>
      <c r="F3896" s="210">
        <f t="shared" si="180"/>
        <v>1</v>
      </c>
      <c r="G3896" s="79" t="str">
        <f t="shared" si="181"/>
        <v>M</v>
      </c>
      <c r="H3896" s="79" t="str">
        <f t="shared" si="182"/>
        <v>1GDP-ELPO/SANJUA</v>
      </c>
    </row>
    <row r="3897" spans="1:8">
      <c r="A3897" s="80">
        <v>37191</v>
      </c>
      <c r="B3897" s="79" t="s">
        <v>164</v>
      </c>
      <c r="C3897" s="79" t="s">
        <v>171</v>
      </c>
      <c r="D3897" s="85">
        <v>-30000</v>
      </c>
      <c r="E3897" s="85">
        <v>-30000</v>
      </c>
      <c r="F3897" s="210">
        <f t="shared" si="180"/>
        <v>1</v>
      </c>
      <c r="G3897" s="79" t="str">
        <f t="shared" si="181"/>
        <v>M</v>
      </c>
      <c r="H3897" s="79" t="str">
        <f t="shared" si="182"/>
        <v>1GDP-HEHUB</v>
      </c>
    </row>
    <row r="3898" spans="1:8">
      <c r="A3898" s="80">
        <v>37191</v>
      </c>
      <c r="B3898" s="79" t="s">
        <v>164</v>
      </c>
      <c r="C3898" s="79" t="s">
        <v>125</v>
      </c>
      <c r="D3898" s="85">
        <v>5000</v>
      </c>
      <c r="E3898" s="85">
        <v>5000</v>
      </c>
      <c r="F3898" s="210">
        <f t="shared" si="180"/>
        <v>1</v>
      </c>
      <c r="G3898" s="79" t="str">
        <f t="shared" si="181"/>
        <v>M</v>
      </c>
      <c r="H3898" s="79" t="str">
        <f t="shared" si="182"/>
        <v>1GDP-KERN/OPAL</v>
      </c>
    </row>
    <row r="3899" spans="1:8">
      <c r="A3899" s="80">
        <v>37192</v>
      </c>
      <c r="B3899" s="79" t="s">
        <v>164</v>
      </c>
      <c r="C3899" s="79" t="s">
        <v>121</v>
      </c>
      <c r="D3899" s="85">
        <v>-8000</v>
      </c>
      <c r="E3899" s="85">
        <v>-8000</v>
      </c>
      <c r="F3899" s="210">
        <f t="shared" si="180"/>
        <v>1</v>
      </c>
      <c r="G3899" s="79" t="str">
        <f t="shared" si="181"/>
        <v>M</v>
      </c>
      <c r="H3899" s="79" t="str">
        <f t="shared" si="182"/>
        <v>1GDP-CAL BORDER</v>
      </c>
    </row>
    <row r="3900" spans="1:8">
      <c r="A3900" s="80">
        <v>37192</v>
      </c>
      <c r="B3900" s="79" t="s">
        <v>164</v>
      </c>
      <c r="C3900" s="79" t="s">
        <v>131</v>
      </c>
      <c r="D3900" s="85">
        <v>25000</v>
      </c>
      <c r="E3900" s="85">
        <v>25000</v>
      </c>
      <c r="F3900" s="210">
        <f t="shared" si="180"/>
        <v>1</v>
      </c>
      <c r="G3900" s="79" t="str">
        <f t="shared" si="181"/>
        <v>M</v>
      </c>
      <c r="H3900" s="79" t="str">
        <f t="shared" si="182"/>
        <v>1GDP-ELPO/PERM2</v>
      </c>
    </row>
    <row r="3901" spans="1:8">
      <c r="A3901" s="80">
        <v>37192</v>
      </c>
      <c r="B3901" s="79" t="s">
        <v>164</v>
      </c>
      <c r="C3901" s="79" t="s">
        <v>135</v>
      </c>
      <c r="D3901" s="85">
        <v>10000</v>
      </c>
      <c r="E3901" s="85">
        <v>10000</v>
      </c>
      <c r="F3901" s="210">
        <f t="shared" si="180"/>
        <v>1</v>
      </c>
      <c r="G3901" s="79" t="str">
        <f t="shared" si="181"/>
        <v>M</v>
      </c>
      <c r="H3901" s="79" t="str">
        <f t="shared" si="182"/>
        <v>1GDP-ELPO/SANJUA</v>
      </c>
    </row>
    <row r="3902" spans="1:8">
      <c r="A3902" s="80">
        <v>37192</v>
      </c>
      <c r="B3902" s="79" t="s">
        <v>164</v>
      </c>
      <c r="C3902" s="79" t="s">
        <v>171</v>
      </c>
      <c r="D3902" s="85">
        <v>-30000</v>
      </c>
      <c r="E3902" s="85">
        <v>-30000</v>
      </c>
      <c r="F3902" s="210">
        <f t="shared" si="180"/>
        <v>1</v>
      </c>
      <c r="G3902" s="79" t="str">
        <f t="shared" si="181"/>
        <v>M</v>
      </c>
      <c r="H3902" s="79" t="str">
        <f t="shared" si="182"/>
        <v>1GDP-HEHUB</v>
      </c>
    </row>
    <row r="3903" spans="1:8">
      <c r="A3903" s="80">
        <v>37192</v>
      </c>
      <c r="B3903" s="79" t="s">
        <v>164</v>
      </c>
      <c r="C3903" s="79" t="s">
        <v>125</v>
      </c>
      <c r="D3903" s="85">
        <v>5000</v>
      </c>
      <c r="E3903" s="85">
        <v>5000</v>
      </c>
      <c r="F3903" s="210">
        <f t="shared" si="180"/>
        <v>1</v>
      </c>
      <c r="G3903" s="79" t="str">
        <f t="shared" si="181"/>
        <v>M</v>
      </c>
      <c r="H3903" s="79" t="str">
        <f t="shared" si="182"/>
        <v>1GDP-KERN/OPAL</v>
      </c>
    </row>
    <row r="3904" spans="1:8">
      <c r="A3904" s="80">
        <v>37193</v>
      </c>
      <c r="B3904" s="79" t="s">
        <v>164</v>
      </c>
      <c r="C3904" s="79" t="s">
        <v>121</v>
      </c>
      <c r="D3904" s="85">
        <v>-8000</v>
      </c>
      <c r="E3904" s="85">
        <v>-8000</v>
      </c>
      <c r="F3904" s="210">
        <f t="shared" si="180"/>
        <v>1</v>
      </c>
      <c r="G3904" s="79" t="str">
        <f t="shared" si="181"/>
        <v>M</v>
      </c>
      <c r="H3904" s="79" t="str">
        <f t="shared" si="182"/>
        <v>1GDP-CAL BORDER</v>
      </c>
    </row>
    <row r="3905" spans="1:8">
      <c r="A3905" s="80">
        <v>37193</v>
      </c>
      <c r="B3905" s="79" t="s">
        <v>164</v>
      </c>
      <c r="C3905" s="79" t="s">
        <v>131</v>
      </c>
      <c r="D3905" s="85">
        <v>25000</v>
      </c>
      <c r="E3905" s="85">
        <v>25000</v>
      </c>
      <c r="F3905" s="210">
        <f t="shared" si="180"/>
        <v>1</v>
      </c>
      <c r="G3905" s="79" t="str">
        <f t="shared" si="181"/>
        <v>M</v>
      </c>
      <c r="H3905" s="79" t="str">
        <f t="shared" si="182"/>
        <v>1GDP-ELPO/PERM2</v>
      </c>
    </row>
    <row r="3906" spans="1:8">
      <c r="A3906" s="80">
        <v>37193</v>
      </c>
      <c r="B3906" s="79" t="s">
        <v>164</v>
      </c>
      <c r="C3906" s="79" t="s">
        <v>135</v>
      </c>
      <c r="D3906" s="85">
        <v>10000</v>
      </c>
      <c r="E3906" s="85">
        <v>10000</v>
      </c>
      <c r="F3906" s="210">
        <f t="shared" si="180"/>
        <v>1</v>
      </c>
      <c r="G3906" s="79" t="str">
        <f t="shared" si="181"/>
        <v>M</v>
      </c>
      <c r="H3906" s="79" t="str">
        <f t="shared" si="182"/>
        <v>1GDP-ELPO/SANJUA</v>
      </c>
    </row>
    <row r="3907" spans="1:8">
      <c r="A3907" s="80">
        <v>37193</v>
      </c>
      <c r="B3907" s="79" t="s">
        <v>164</v>
      </c>
      <c r="C3907" s="79" t="s">
        <v>171</v>
      </c>
      <c r="D3907" s="85">
        <v>-30000</v>
      </c>
      <c r="E3907" s="85">
        <v>-30000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M</v>
      </c>
      <c r="H3907" s="79" t="str">
        <f t="shared" ref="H3907:H3970" si="185">$F3907&amp;$C3907</f>
        <v>1GDP-HEHUB</v>
      </c>
    </row>
    <row r="3908" spans="1:8">
      <c r="A3908" s="80">
        <v>37193</v>
      </c>
      <c r="B3908" s="79" t="s">
        <v>164</v>
      </c>
      <c r="C3908" s="79" t="s">
        <v>125</v>
      </c>
      <c r="D3908" s="85">
        <v>5000</v>
      </c>
      <c r="E3908" s="85">
        <v>5000</v>
      </c>
      <c r="F3908" s="210">
        <f t="shared" si="183"/>
        <v>1</v>
      </c>
      <c r="G3908" s="79" t="str">
        <f t="shared" si="184"/>
        <v>M</v>
      </c>
      <c r="H3908" s="79" t="str">
        <f t="shared" si="185"/>
        <v>1GDP-KERN/OPAL</v>
      </c>
    </row>
    <row r="3909" spans="1:8">
      <c r="A3909" s="80">
        <v>37194</v>
      </c>
      <c r="B3909" s="79" t="s">
        <v>164</v>
      </c>
      <c r="C3909" s="79" t="s">
        <v>121</v>
      </c>
      <c r="D3909" s="85">
        <v>-8000</v>
      </c>
      <c r="E3909" s="85">
        <v>-8000</v>
      </c>
      <c r="F3909" s="210">
        <f t="shared" si="183"/>
        <v>1</v>
      </c>
      <c r="G3909" s="79" t="str">
        <f t="shared" si="184"/>
        <v>M</v>
      </c>
      <c r="H3909" s="79" t="str">
        <f t="shared" si="185"/>
        <v>1GDP-CAL BORDER</v>
      </c>
    </row>
    <row r="3910" spans="1:8">
      <c r="A3910" s="80">
        <v>37194</v>
      </c>
      <c r="B3910" s="79" t="s">
        <v>164</v>
      </c>
      <c r="C3910" s="79" t="s">
        <v>131</v>
      </c>
      <c r="D3910" s="85">
        <v>25000</v>
      </c>
      <c r="E3910" s="85">
        <v>25000</v>
      </c>
      <c r="F3910" s="210">
        <f t="shared" si="183"/>
        <v>1</v>
      </c>
      <c r="G3910" s="79" t="str">
        <f t="shared" si="184"/>
        <v>M</v>
      </c>
      <c r="H3910" s="79" t="str">
        <f t="shared" si="185"/>
        <v>1GDP-ELPO/PERM2</v>
      </c>
    </row>
    <row r="3911" spans="1:8">
      <c r="A3911" s="80">
        <v>37194</v>
      </c>
      <c r="B3911" s="79" t="s">
        <v>164</v>
      </c>
      <c r="C3911" s="79" t="s">
        <v>135</v>
      </c>
      <c r="D3911" s="85">
        <v>10000</v>
      </c>
      <c r="E3911" s="85">
        <v>10000</v>
      </c>
      <c r="F3911" s="210">
        <f t="shared" si="183"/>
        <v>1</v>
      </c>
      <c r="G3911" s="79" t="str">
        <f t="shared" si="184"/>
        <v>M</v>
      </c>
      <c r="H3911" s="79" t="str">
        <f t="shared" si="185"/>
        <v>1GDP-ELPO/SANJUA</v>
      </c>
    </row>
    <row r="3912" spans="1:8">
      <c r="A3912" s="80">
        <v>37194</v>
      </c>
      <c r="B3912" s="79" t="s">
        <v>164</v>
      </c>
      <c r="C3912" s="79" t="s">
        <v>171</v>
      </c>
      <c r="D3912" s="85">
        <v>-30000</v>
      </c>
      <c r="E3912" s="85">
        <v>-30000</v>
      </c>
      <c r="F3912" s="210">
        <f t="shared" si="183"/>
        <v>1</v>
      </c>
      <c r="G3912" s="79" t="str">
        <f t="shared" si="184"/>
        <v>M</v>
      </c>
      <c r="H3912" s="79" t="str">
        <f t="shared" si="185"/>
        <v>1GDP-HEHUB</v>
      </c>
    </row>
    <row r="3913" spans="1:8">
      <c r="A3913" s="80">
        <v>37194</v>
      </c>
      <c r="B3913" s="79" t="s">
        <v>164</v>
      </c>
      <c r="C3913" s="79" t="s">
        <v>125</v>
      </c>
      <c r="D3913" s="85">
        <v>5000</v>
      </c>
      <c r="E3913" s="85">
        <v>5000</v>
      </c>
      <c r="F3913" s="210">
        <f t="shared" si="183"/>
        <v>1</v>
      </c>
      <c r="G3913" s="79" t="str">
        <f t="shared" si="184"/>
        <v>M</v>
      </c>
      <c r="H3913" s="79" t="str">
        <f t="shared" si="185"/>
        <v>1GDP-KERN/OPAL</v>
      </c>
    </row>
    <row r="3914" spans="1:8">
      <c r="A3914" s="80">
        <v>37195</v>
      </c>
      <c r="B3914" s="79" t="s">
        <v>164</v>
      </c>
      <c r="C3914" s="79" t="s">
        <v>121</v>
      </c>
      <c r="D3914" s="85">
        <v>-8000</v>
      </c>
      <c r="E3914" s="85">
        <v>-8000</v>
      </c>
      <c r="F3914" s="210">
        <f t="shared" si="183"/>
        <v>1</v>
      </c>
      <c r="G3914" s="79" t="str">
        <f t="shared" si="184"/>
        <v>M</v>
      </c>
      <c r="H3914" s="79" t="str">
        <f t="shared" si="185"/>
        <v>1GDP-CAL BORDER</v>
      </c>
    </row>
    <row r="3915" spans="1:8">
      <c r="A3915" s="80">
        <v>37195</v>
      </c>
      <c r="B3915" s="79" t="s">
        <v>164</v>
      </c>
      <c r="C3915" s="79" t="s">
        <v>131</v>
      </c>
      <c r="D3915" s="85">
        <v>25000</v>
      </c>
      <c r="E3915" s="85">
        <v>25000</v>
      </c>
      <c r="F3915" s="210">
        <f t="shared" si="183"/>
        <v>1</v>
      </c>
      <c r="G3915" s="79" t="str">
        <f t="shared" si="184"/>
        <v>M</v>
      </c>
      <c r="H3915" s="79" t="str">
        <f t="shared" si="185"/>
        <v>1GDP-ELPO/PERM2</v>
      </c>
    </row>
    <row r="3916" spans="1:8">
      <c r="A3916" s="80">
        <v>37195</v>
      </c>
      <c r="B3916" s="79" t="s">
        <v>164</v>
      </c>
      <c r="C3916" s="79" t="s">
        <v>135</v>
      </c>
      <c r="D3916" s="85">
        <v>10000</v>
      </c>
      <c r="E3916" s="85">
        <v>10000</v>
      </c>
      <c r="F3916" s="210">
        <f t="shared" si="183"/>
        <v>1</v>
      </c>
      <c r="G3916" s="79" t="str">
        <f t="shared" si="184"/>
        <v>M</v>
      </c>
      <c r="H3916" s="79" t="str">
        <f t="shared" si="185"/>
        <v>1GDP-ELPO/SANJUA</v>
      </c>
    </row>
    <row r="3917" spans="1:8">
      <c r="A3917" s="80">
        <v>37195</v>
      </c>
      <c r="B3917" s="79" t="s">
        <v>164</v>
      </c>
      <c r="C3917" s="79" t="s">
        <v>171</v>
      </c>
      <c r="D3917" s="85">
        <v>-30000</v>
      </c>
      <c r="E3917" s="85">
        <v>-30000</v>
      </c>
      <c r="F3917" s="210">
        <f t="shared" si="183"/>
        <v>1</v>
      </c>
      <c r="G3917" s="79" t="str">
        <f t="shared" si="184"/>
        <v>M</v>
      </c>
      <c r="H3917" s="79" t="str">
        <f t="shared" si="185"/>
        <v>1GDP-HEHUB</v>
      </c>
    </row>
    <row r="3918" spans="1:8">
      <c r="A3918" s="80">
        <v>37195</v>
      </c>
      <c r="B3918" s="79" t="s">
        <v>164</v>
      </c>
      <c r="C3918" s="79" t="s">
        <v>125</v>
      </c>
      <c r="D3918" s="85">
        <v>5000</v>
      </c>
      <c r="E3918" s="85">
        <v>5000</v>
      </c>
      <c r="F3918" s="210">
        <f t="shared" si="183"/>
        <v>1</v>
      </c>
      <c r="G3918" s="79" t="str">
        <f t="shared" si="184"/>
        <v>M</v>
      </c>
      <c r="H3918" s="79" t="str">
        <f t="shared" si="185"/>
        <v>1GDP-KERN/OPAL</v>
      </c>
    </row>
    <row r="3919" spans="1:8">
      <c r="A3919" s="80">
        <v>37196</v>
      </c>
      <c r="B3919" s="79" t="s">
        <v>155</v>
      </c>
      <c r="C3919" s="79" t="s">
        <v>46</v>
      </c>
      <c r="D3919" s="85">
        <v>-6.1387723193210997E-15</v>
      </c>
      <c r="E3919" s="85">
        <v>6.1387723193211001E-16</v>
      </c>
      <c r="F3919" s="210">
        <f t="shared" si="183"/>
        <v>2</v>
      </c>
      <c r="G3919" s="79" t="str">
        <f t="shared" si="184"/>
        <v>DO</v>
      </c>
      <c r="H3919" s="79" t="str">
        <f t="shared" si="185"/>
        <v>2NGI-SOCAL</v>
      </c>
    </row>
    <row r="3920" spans="1:8">
      <c r="A3920" s="80">
        <v>37226</v>
      </c>
      <c r="B3920" s="79" t="s">
        <v>155</v>
      </c>
      <c r="C3920" s="79" t="s">
        <v>46</v>
      </c>
      <c r="D3920" s="85">
        <v>-0.12198487424172701</v>
      </c>
      <c r="E3920" s="85">
        <v>1.21984874241727E-2</v>
      </c>
      <c r="F3920" s="210">
        <f t="shared" si="183"/>
        <v>3</v>
      </c>
      <c r="G3920" s="79" t="str">
        <f t="shared" si="184"/>
        <v>DO</v>
      </c>
      <c r="H3920" s="79" t="str">
        <f t="shared" si="185"/>
        <v>3NGI-SOCAL</v>
      </c>
    </row>
    <row r="3921" spans="1:8">
      <c r="A3921" s="80">
        <v>37257</v>
      </c>
      <c r="B3921" s="79" t="s">
        <v>155</v>
      </c>
      <c r="C3921" s="79" t="s">
        <v>46</v>
      </c>
      <c r="D3921" s="85">
        <v>-75.168485024922091</v>
      </c>
      <c r="E3921" s="85">
        <v>7.5168485024922091</v>
      </c>
      <c r="F3921" s="210">
        <f t="shared" si="183"/>
        <v>3</v>
      </c>
      <c r="G3921" s="79" t="str">
        <f t="shared" si="184"/>
        <v>DO</v>
      </c>
      <c r="H3921" s="79" t="str">
        <f t="shared" si="185"/>
        <v>3NGI-SOCAL</v>
      </c>
    </row>
    <row r="3922" spans="1:8">
      <c r="A3922" s="80">
        <v>37288</v>
      </c>
      <c r="B3922" s="79" t="s">
        <v>155</v>
      </c>
      <c r="C3922" s="79" t="s">
        <v>46</v>
      </c>
      <c r="D3922" s="85">
        <v>-341.78526123777505</v>
      </c>
      <c r="E3922" s="85">
        <v>34.178526123777495</v>
      </c>
      <c r="F3922" s="210">
        <f t="shared" si="183"/>
        <v>3</v>
      </c>
      <c r="G3922" s="79" t="str">
        <f t="shared" si="184"/>
        <v>DO</v>
      </c>
      <c r="H3922" s="79" t="str">
        <f t="shared" si="185"/>
        <v>3NGI-SOCAL</v>
      </c>
    </row>
    <row r="3923" spans="1:8">
      <c r="A3923" s="80">
        <v>37316</v>
      </c>
      <c r="B3923" s="79" t="s">
        <v>155</v>
      </c>
      <c r="C3923" s="79" t="s">
        <v>46</v>
      </c>
      <c r="D3923" s="85">
        <v>-429.58484785644401</v>
      </c>
      <c r="E3923" s="85">
        <v>42.958484785644401</v>
      </c>
      <c r="F3923" s="210">
        <f t="shared" si="183"/>
        <v>3</v>
      </c>
      <c r="G3923" s="79" t="str">
        <f t="shared" si="184"/>
        <v>DO</v>
      </c>
      <c r="H3923" s="79" t="str">
        <f t="shared" si="185"/>
        <v>3NGI-SOCAL</v>
      </c>
    </row>
    <row r="3924" spans="1:8">
      <c r="A3924" s="80">
        <v>37165</v>
      </c>
      <c r="B3924" s="79" t="s">
        <v>152</v>
      </c>
      <c r="C3924" s="79" t="s">
        <v>72</v>
      </c>
      <c r="D3924" s="85">
        <v>0</v>
      </c>
      <c r="E3924" s="85">
        <v>0</v>
      </c>
      <c r="F3924" s="210">
        <f t="shared" si="183"/>
        <v>1</v>
      </c>
      <c r="G3924" s="79" t="str">
        <f t="shared" si="184"/>
        <v>D</v>
      </c>
      <c r="H3924" s="79" t="str">
        <f t="shared" si="185"/>
        <v>1IF-ELPO/SJ</v>
      </c>
    </row>
    <row r="3925" spans="1:8">
      <c r="A3925" s="80">
        <v>37165</v>
      </c>
      <c r="B3925" s="79" t="s">
        <v>152</v>
      </c>
      <c r="C3925" s="79" t="s">
        <v>73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D</v>
      </c>
      <c r="H3925" s="79" t="str">
        <f t="shared" si="185"/>
        <v>1IF-WAHA-TX</v>
      </c>
    </row>
    <row r="3926" spans="1:8">
      <c r="A3926" s="80">
        <v>37196</v>
      </c>
      <c r="B3926" s="79" t="s">
        <v>152</v>
      </c>
      <c r="C3926" s="79" t="s">
        <v>72</v>
      </c>
      <c r="D3926" s="85">
        <v>216061.86360000001</v>
      </c>
      <c r="E3926" s="85">
        <v>-21606.18636</v>
      </c>
      <c r="F3926" s="210">
        <f t="shared" si="183"/>
        <v>2</v>
      </c>
      <c r="G3926" s="79" t="str">
        <f t="shared" si="184"/>
        <v>D</v>
      </c>
      <c r="H3926" s="79" t="str">
        <f t="shared" si="185"/>
        <v>2IF-ELPO/SJ</v>
      </c>
    </row>
    <row r="3927" spans="1:8">
      <c r="A3927" s="80">
        <v>37196</v>
      </c>
      <c r="B3927" s="79" t="s">
        <v>152</v>
      </c>
      <c r="C3927" s="79" t="s">
        <v>73</v>
      </c>
      <c r="D3927" s="85">
        <v>-233250.87409999999</v>
      </c>
      <c r="E3927" s="85">
        <v>46650.17482</v>
      </c>
      <c r="F3927" s="210">
        <f t="shared" si="183"/>
        <v>2</v>
      </c>
      <c r="G3927" s="79" t="str">
        <f t="shared" si="184"/>
        <v>D</v>
      </c>
      <c r="H3927" s="79" t="str">
        <f t="shared" si="185"/>
        <v>2IF-WAHA-TX</v>
      </c>
    </row>
    <row r="3928" spans="1:8">
      <c r="A3928" s="80">
        <v>37226</v>
      </c>
      <c r="B3928" s="79" t="s">
        <v>152</v>
      </c>
      <c r="C3928" s="79" t="s">
        <v>72</v>
      </c>
      <c r="D3928" s="85">
        <v>206160.09580000001</v>
      </c>
      <c r="E3928" s="85">
        <v>-20616.009580000002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3IF-ELPO/SJ</v>
      </c>
    </row>
    <row r="3929" spans="1:8">
      <c r="A3929" s="80">
        <v>37226</v>
      </c>
      <c r="B3929" s="79" t="s">
        <v>152</v>
      </c>
      <c r="C3929" s="79" t="s">
        <v>73</v>
      </c>
      <c r="D3929" s="85">
        <v>-204464.53630000001</v>
      </c>
      <c r="E3929" s="85">
        <v>40892.90726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3IF-WAHA-TX</v>
      </c>
    </row>
    <row r="3930" spans="1:8">
      <c r="A3930" s="80">
        <v>37257</v>
      </c>
      <c r="B3930" s="79" t="s">
        <v>152</v>
      </c>
      <c r="C3930" s="79" t="s">
        <v>72</v>
      </c>
      <c r="D3930" s="85">
        <v>187139.7163</v>
      </c>
      <c r="E3930" s="85">
        <v>-18713.97163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3IF-ELPO/SJ</v>
      </c>
    </row>
    <row r="3931" spans="1:8">
      <c r="A3931" s="80">
        <v>37257</v>
      </c>
      <c r="B3931" s="79" t="s">
        <v>152</v>
      </c>
      <c r="C3931" s="79" t="s">
        <v>73</v>
      </c>
      <c r="D3931" s="85">
        <v>-189429.19150000002</v>
      </c>
      <c r="E3931" s="85">
        <v>37885.838300000003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3IF-WAHA-TX</v>
      </c>
    </row>
    <row r="3932" spans="1:8">
      <c r="A3932" s="80">
        <v>37288</v>
      </c>
      <c r="B3932" s="79" t="s">
        <v>152</v>
      </c>
      <c r="C3932" s="79" t="s">
        <v>72</v>
      </c>
      <c r="D3932" s="85">
        <v>171172.78899999999</v>
      </c>
      <c r="E3932" s="85">
        <v>-17117.278900000001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3IF-ELPO/SJ</v>
      </c>
    </row>
    <row r="3933" spans="1:8">
      <c r="A3933" s="80">
        <v>37288</v>
      </c>
      <c r="B3933" s="79" t="s">
        <v>152</v>
      </c>
      <c r="C3933" s="79" t="s">
        <v>73</v>
      </c>
      <c r="D3933" s="85">
        <v>-169185.8732</v>
      </c>
      <c r="E3933" s="85">
        <v>33837.174639999997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3IF-WAHA-TX</v>
      </c>
    </row>
    <row r="3934" spans="1:8">
      <c r="A3934" s="80">
        <v>37316</v>
      </c>
      <c r="B3934" s="79" t="s">
        <v>152</v>
      </c>
      <c r="C3934" s="79" t="s">
        <v>72</v>
      </c>
      <c r="D3934" s="85">
        <v>179013.31820000001</v>
      </c>
      <c r="E3934" s="85">
        <v>-17901.331819999999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3IF-ELPO/SJ</v>
      </c>
    </row>
    <row r="3935" spans="1:8">
      <c r="A3935" s="80">
        <v>37316</v>
      </c>
      <c r="B3935" s="79" t="s">
        <v>152</v>
      </c>
      <c r="C3935" s="79" t="s">
        <v>73</v>
      </c>
      <c r="D3935" s="85">
        <v>-179013.31820000001</v>
      </c>
      <c r="E3935" s="85">
        <v>35802.663639999999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3IF-WAHA-TX</v>
      </c>
    </row>
    <row r="3936" spans="1:8">
      <c r="A3936" s="80">
        <v>37347</v>
      </c>
      <c r="B3936" s="79" t="s">
        <v>152</v>
      </c>
      <c r="C3936" s="79" t="s">
        <v>72</v>
      </c>
      <c r="D3936" s="85">
        <v>194905.71110000001</v>
      </c>
      <c r="E3936" s="85">
        <v>-19490.571110000001</v>
      </c>
      <c r="F3936" s="210">
        <f t="shared" si="183"/>
        <v>4</v>
      </c>
      <c r="G3936" s="79" t="str">
        <f t="shared" si="184"/>
        <v>D</v>
      </c>
      <c r="H3936" s="79" t="str">
        <f t="shared" si="185"/>
        <v>4IF-ELPO/SJ</v>
      </c>
    </row>
    <row r="3937" spans="1:8">
      <c r="A3937" s="80">
        <v>37347</v>
      </c>
      <c r="B3937" s="79" t="s">
        <v>152</v>
      </c>
      <c r="C3937" s="79" t="s">
        <v>73</v>
      </c>
      <c r="D3937" s="85">
        <v>-197578.36429999999</v>
      </c>
      <c r="E3937" s="85">
        <v>39515.672859999999</v>
      </c>
      <c r="F3937" s="210">
        <f t="shared" si="183"/>
        <v>4</v>
      </c>
      <c r="G3937" s="79" t="str">
        <f t="shared" si="184"/>
        <v>D</v>
      </c>
      <c r="H3937" s="79" t="str">
        <f t="shared" si="185"/>
        <v>4IF-WAHA-TX</v>
      </c>
    </row>
    <row r="3938" spans="1:8">
      <c r="A3938" s="80">
        <v>37377</v>
      </c>
      <c r="B3938" s="79" t="s">
        <v>152</v>
      </c>
      <c r="C3938" s="79" t="s">
        <v>72</v>
      </c>
      <c r="D3938" s="85">
        <v>239875.1876</v>
      </c>
      <c r="E3938" s="85">
        <v>-23987.518759999999</v>
      </c>
      <c r="F3938" s="210">
        <f t="shared" si="183"/>
        <v>4</v>
      </c>
      <c r="G3938" s="79" t="str">
        <f t="shared" si="184"/>
        <v>D</v>
      </c>
      <c r="H3938" s="79" t="str">
        <f t="shared" si="185"/>
        <v>4IF-ELPO/SJ</v>
      </c>
    </row>
    <row r="3939" spans="1:8">
      <c r="A3939" s="80">
        <v>37377</v>
      </c>
      <c r="B3939" s="79" t="s">
        <v>152</v>
      </c>
      <c r="C3939" s="79" t="s">
        <v>73</v>
      </c>
      <c r="D3939" s="85">
        <v>-247581.22750000001</v>
      </c>
      <c r="E3939" s="85">
        <v>49516.245500000005</v>
      </c>
      <c r="F3939" s="210">
        <f t="shared" si="183"/>
        <v>4</v>
      </c>
      <c r="G3939" s="79" t="str">
        <f t="shared" si="184"/>
        <v>D</v>
      </c>
      <c r="H3939" s="79" t="str">
        <f t="shared" si="185"/>
        <v>4IF-WAHA-TX</v>
      </c>
    </row>
    <row r="3940" spans="1:8">
      <c r="A3940" s="80">
        <v>37408</v>
      </c>
      <c r="B3940" s="79" t="s">
        <v>152</v>
      </c>
      <c r="C3940" s="79" t="s">
        <v>72</v>
      </c>
      <c r="D3940" s="85">
        <v>229730.09789999999</v>
      </c>
      <c r="E3940" s="85">
        <v>-22973.00979</v>
      </c>
      <c r="F3940" s="210">
        <f t="shared" si="183"/>
        <v>4</v>
      </c>
      <c r="G3940" s="79" t="str">
        <f t="shared" si="184"/>
        <v>D</v>
      </c>
      <c r="H3940" s="79" t="str">
        <f t="shared" si="185"/>
        <v>4IF-ELPO/SJ</v>
      </c>
    </row>
    <row r="3941" spans="1:8">
      <c r="A3941" s="80">
        <v>37408</v>
      </c>
      <c r="B3941" s="79" t="s">
        <v>152</v>
      </c>
      <c r="C3941" s="79" t="s">
        <v>73</v>
      </c>
      <c r="D3941" s="85">
        <v>-240477.12830000001</v>
      </c>
      <c r="E3941" s="85">
        <v>48095.425660000001</v>
      </c>
      <c r="F3941" s="210">
        <f t="shared" si="183"/>
        <v>4</v>
      </c>
      <c r="G3941" s="79" t="str">
        <f t="shared" si="184"/>
        <v>D</v>
      </c>
      <c r="H3941" s="79" t="str">
        <f t="shared" si="185"/>
        <v>4IF-WAHA-TX</v>
      </c>
    </row>
    <row r="3942" spans="1:8">
      <c r="A3942" s="80">
        <v>37438</v>
      </c>
      <c r="B3942" s="79" t="s">
        <v>152</v>
      </c>
      <c r="C3942" s="79" t="s">
        <v>72</v>
      </c>
      <c r="D3942" s="85">
        <v>237234.10140000001</v>
      </c>
      <c r="E3942" s="85">
        <v>-23723.41014</v>
      </c>
      <c r="F3942" s="210">
        <f t="shared" si="183"/>
        <v>4</v>
      </c>
      <c r="G3942" s="79" t="str">
        <f t="shared" si="184"/>
        <v>D</v>
      </c>
      <c r="H3942" s="79" t="str">
        <f t="shared" si="185"/>
        <v>4IF-ELPO/SJ</v>
      </c>
    </row>
    <row r="3943" spans="1:8">
      <c r="A3943" s="80">
        <v>37438</v>
      </c>
      <c r="B3943" s="79" t="s">
        <v>152</v>
      </c>
      <c r="C3943" s="79" t="s">
        <v>73</v>
      </c>
      <c r="D3943" s="85">
        <v>-244515.4467</v>
      </c>
      <c r="E3943" s="85">
        <v>48903.089339999999</v>
      </c>
      <c r="F3943" s="210">
        <f t="shared" si="183"/>
        <v>4</v>
      </c>
      <c r="G3943" s="79" t="str">
        <f t="shared" si="184"/>
        <v>D</v>
      </c>
      <c r="H3943" s="79" t="str">
        <f t="shared" si="185"/>
        <v>4IF-WAHA-TX</v>
      </c>
    </row>
    <row r="3944" spans="1:8">
      <c r="A3944" s="80">
        <v>37196</v>
      </c>
      <c r="B3944" s="79" t="s">
        <v>156</v>
      </c>
      <c r="C3944" s="79" t="s">
        <v>46</v>
      </c>
      <c r="D3944" s="85">
        <v>-2.6475830233599999E-17</v>
      </c>
      <c r="E3944" s="85">
        <v>2.6475830233600002E-18</v>
      </c>
      <c r="F3944" s="210">
        <f t="shared" si="183"/>
        <v>2</v>
      </c>
      <c r="G3944" s="79" t="str">
        <f t="shared" si="184"/>
        <v>DO</v>
      </c>
      <c r="H3944" s="79" t="str">
        <f t="shared" si="185"/>
        <v>2NGI-SOCAL</v>
      </c>
    </row>
    <row r="3945" spans="1:8">
      <c r="A3945" s="80">
        <v>37226</v>
      </c>
      <c r="B3945" s="79" t="s">
        <v>156</v>
      </c>
      <c r="C3945" s="79" t="s">
        <v>46</v>
      </c>
      <c r="D3945" s="85">
        <v>-1.5859613183478699E-2</v>
      </c>
      <c r="E3945" s="85">
        <v>1.5859613183478701E-3</v>
      </c>
      <c r="F3945" s="210">
        <f t="shared" si="183"/>
        <v>3</v>
      </c>
      <c r="G3945" s="79" t="str">
        <f t="shared" si="184"/>
        <v>DO</v>
      </c>
      <c r="H3945" s="79" t="str">
        <f t="shared" si="185"/>
        <v>3NGI-SOCAL</v>
      </c>
    </row>
    <row r="3946" spans="1:8">
      <c r="A3946" s="80">
        <v>37257</v>
      </c>
      <c r="B3946" s="79" t="s">
        <v>156</v>
      </c>
      <c r="C3946" s="79" t="s">
        <v>46</v>
      </c>
      <c r="D3946" s="85">
        <v>-20.130296017782296</v>
      </c>
      <c r="E3946" s="85">
        <v>2.0130296017782299</v>
      </c>
      <c r="F3946" s="210">
        <f t="shared" si="183"/>
        <v>3</v>
      </c>
      <c r="G3946" s="79" t="str">
        <f t="shared" si="184"/>
        <v>DO</v>
      </c>
      <c r="H3946" s="79" t="str">
        <f t="shared" si="185"/>
        <v>3NGI-SOCAL</v>
      </c>
    </row>
    <row r="3947" spans="1:8">
      <c r="A3947" s="80">
        <v>37288</v>
      </c>
      <c r="B3947" s="79" t="s">
        <v>156</v>
      </c>
      <c r="C3947" s="79" t="s">
        <v>46</v>
      </c>
      <c r="D3947" s="85">
        <v>-132.54771100548803</v>
      </c>
      <c r="E3947" s="85">
        <v>13.254771100548801</v>
      </c>
      <c r="F3947" s="210">
        <f t="shared" si="183"/>
        <v>3</v>
      </c>
      <c r="G3947" s="79" t="str">
        <f t="shared" si="184"/>
        <v>DO</v>
      </c>
      <c r="H3947" s="79" t="str">
        <f t="shared" si="185"/>
        <v>3NGI-SOCAL</v>
      </c>
    </row>
    <row r="3948" spans="1:8">
      <c r="A3948" s="80">
        <v>37316</v>
      </c>
      <c r="B3948" s="79" t="s">
        <v>156</v>
      </c>
      <c r="C3948" s="79" t="s">
        <v>46</v>
      </c>
      <c r="D3948" s="85">
        <v>-142.63149383630301</v>
      </c>
      <c r="E3948" s="85">
        <v>14.263149383630299</v>
      </c>
      <c r="F3948" s="210">
        <f t="shared" si="183"/>
        <v>3</v>
      </c>
      <c r="G3948" s="79" t="str">
        <f t="shared" si="184"/>
        <v>DO</v>
      </c>
      <c r="H3948" s="79" t="str">
        <f t="shared" si="185"/>
        <v>3NGI-SOCAL</v>
      </c>
    </row>
    <row r="3949" spans="1:8">
      <c r="A3949" s="80">
        <v>37189</v>
      </c>
      <c r="B3949" s="79" t="s">
        <v>184</v>
      </c>
      <c r="C3949" s="79" t="s">
        <v>100</v>
      </c>
      <c r="D3949" s="85">
        <v>289.32130000000001</v>
      </c>
      <c r="E3949" s="85">
        <v>289.32130000000001</v>
      </c>
      <c r="F3949" s="210">
        <f t="shared" si="183"/>
        <v>1</v>
      </c>
      <c r="G3949" s="79" t="str">
        <f t="shared" si="184"/>
        <v>PHY</v>
      </c>
      <c r="H3949" s="79" t="str">
        <f t="shared" si="185"/>
        <v>1DJ/BASIN/CIG</v>
      </c>
    </row>
    <row r="3950" spans="1:8">
      <c r="A3950" s="80">
        <v>37189</v>
      </c>
      <c r="B3950" s="79" t="s">
        <v>184</v>
      </c>
      <c r="C3950" s="79" t="s">
        <v>97</v>
      </c>
      <c r="D3950" s="85">
        <v>-2409.3472000000002</v>
      </c>
      <c r="E3950" s="85">
        <v>-2409.3472000000002</v>
      </c>
      <c r="F3950" s="210">
        <f t="shared" si="183"/>
        <v>1</v>
      </c>
      <c r="G3950" s="79" t="str">
        <f t="shared" si="184"/>
        <v>PHY</v>
      </c>
      <c r="H3950" s="79" t="str">
        <f t="shared" si="185"/>
        <v>1DJ/BASIN/PSCO</v>
      </c>
    </row>
    <row r="3951" spans="1:8">
      <c r="A3951" s="80">
        <v>37189</v>
      </c>
      <c r="B3951" s="79" t="s">
        <v>184</v>
      </c>
      <c r="C3951" s="79" t="s">
        <v>88</v>
      </c>
      <c r="D3951" s="85">
        <v>-22074.208999999999</v>
      </c>
      <c r="E3951" s="85">
        <v>-22074.208999999999</v>
      </c>
      <c r="F3951" s="210">
        <f t="shared" si="183"/>
        <v>1</v>
      </c>
      <c r="G3951" s="79" t="str">
        <f t="shared" si="184"/>
        <v>PHY</v>
      </c>
      <c r="H3951" s="79" t="str">
        <f t="shared" si="185"/>
        <v>1IF-CIG/RKYMTN</v>
      </c>
    </row>
    <row r="3952" spans="1:8">
      <c r="A3952" s="80">
        <v>37189</v>
      </c>
      <c r="B3952" s="79" t="s">
        <v>184</v>
      </c>
      <c r="C3952" s="79" t="s">
        <v>105</v>
      </c>
      <c r="D3952" s="85">
        <v>-17109.856299999999</v>
      </c>
      <c r="E3952" s="85">
        <v>-17109.856299999999</v>
      </c>
      <c r="F3952" s="210">
        <f t="shared" si="183"/>
        <v>1</v>
      </c>
      <c r="G3952" s="79" t="str">
        <f t="shared" si="184"/>
        <v>PHY</v>
      </c>
      <c r="H3952" s="79" t="str">
        <f t="shared" si="185"/>
        <v>1IF-CIG/ROCKPORT</v>
      </c>
    </row>
    <row r="3953" spans="1:8">
      <c r="A3953" s="80">
        <v>37189</v>
      </c>
      <c r="B3953" s="79" t="s">
        <v>184</v>
      </c>
      <c r="C3953" s="79" t="s">
        <v>101</v>
      </c>
      <c r="D3953" s="85">
        <v>-31426.2667</v>
      </c>
      <c r="E3953" s="85">
        <v>-31426.2667</v>
      </c>
      <c r="F3953" s="210">
        <f t="shared" si="183"/>
        <v>1</v>
      </c>
      <c r="G3953" s="79" t="str">
        <f t="shared" si="184"/>
        <v>PHY</v>
      </c>
      <c r="H3953" s="79" t="str">
        <f t="shared" si="185"/>
        <v>1IF-CIG/WIC</v>
      </c>
    </row>
    <row r="3954" spans="1:8">
      <c r="A3954" s="80">
        <v>37189</v>
      </c>
      <c r="B3954" s="79" t="s">
        <v>184</v>
      </c>
      <c r="C3954" s="79" t="s">
        <v>108</v>
      </c>
      <c r="D3954" s="85">
        <v>-19387.512300000002</v>
      </c>
      <c r="E3954" s="85">
        <v>-19387.512300000002</v>
      </c>
      <c r="F3954" s="210">
        <f t="shared" si="183"/>
        <v>1</v>
      </c>
      <c r="G3954" s="79" t="str">
        <f t="shared" si="184"/>
        <v>PHY</v>
      </c>
      <c r="H3954" s="79" t="str">
        <f t="shared" si="185"/>
        <v>1IF-NGPL/OK-NW</v>
      </c>
    </row>
    <row r="3955" spans="1:8">
      <c r="A3955" s="80">
        <v>37189</v>
      </c>
      <c r="B3955" s="79" t="s">
        <v>184</v>
      </c>
      <c r="C3955" s="79" t="s">
        <v>187</v>
      </c>
      <c r="D3955" s="85">
        <v>-4701.9681</v>
      </c>
      <c r="E3955" s="85">
        <v>-4701.9681</v>
      </c>
      <c r="F3955" s="210">
        <f t="shared" si="183"/>
        <v>1</v>
      </c>
      <c r="G3955" s="79" t="str">
        <f t="shared" si="184"/>
        <v>PHY</v>
      </c>
      <c r="H3955" s="79" t="str">
        <f t="shared" si="185"/>
        <v>1IM-CIG/SOUTHERN</v>
      </c>
    </row>
    <row r="3956" spans="1:8">
      <c r="A3956" s="80">
        <v>37189</v>
      </c>
      <c r="B3956" s="79" t="s">
        <v>184</v>
      </c>
      <c r="C3956" s="79" t="s">
        <v>188</v>
      </c>
      <c r="D3956" s="85">
        <v>81902.836500000005</v>
      </c>
      <c r="E3956" s="85">
        <v>81902.836500000005</v>
      </c>
      <c r="F3956" s="210">
        <f t="shared" si="183"/>
        <v>1</v>
      </c>
      <c r="G3956" s="79" t="str">
        <f t="shared" si="184"/>
        <v>PHY</v>
      </c>
      <c r="H3956" s="79" t="str">
        <f t="shared" si="185"/>
        <v>1IM_FTULESSGATH</v>
      </c>
    </row>
    <row r="3957" spans="1:8">
      <c r="A3957" s="80">
        <v>37189</v>
      </c>
      <c r="B3957" s="79" t="s">
        <v>184</v>
      </c>
      <c r="C3957" s="79" t="s">
        <v>189</v>
      </c>
      <c r="D3957" s="85">
        <v>-1189.2098000000001</v>
      </c>
      <c r="E3957" s="85">
        <v>-1189.2098000000001</v>
      </c>
      <c r="F3957" s="210">
        <f t="shared" si="183"/>
        <v>1</v>
      </c>
      <c r="G3957" s="79" t="str">
        <f t="shared" si="184"/>
        <v>PHY</v>
      </c>
      <c r="H3957" s="79" t="str">
        <f t="shared" si="185"/>
        <v>1IM_WINDRIVER</v>
      </c>
    </row>
    <row r="3958" spans="1:8">
      <c r="A3958" s="80">
        <v>37190</v>
      </c>
      <c r="B3958" s="79" t="s">
        <v>184</v>
      </c>
      <c r="C3958" s="79" t="s">
        <v>100</v>
      </c>
      <c r="D3958" s="85">
        <v>289.32130000000001</v>
      </c>
      <c r="E3958" s="85">
        <v>289.32130000000001</v>
      </c>
      <c r="F3958" s="210">
        <f t="shared" si="183"/>
        <v>1</v>
      </c>
      <c r="G3958" s="79" t="str">
        <f t="shared" si="184"/>
        <v>PHY</v>
      </c>
      <c r="H3958" s="79" t="str">
        <f t="shared" si="185"/>
        <v>1DJ/BASIN/CIG</v>
      </c>
    </row>
    <row r="3959" spans="1:8">
      <c r="A3959" s="80">
        <v>37190</v>
      </c>
      <c r="B3959" s="79" t="s">
        <v>184</v>
      </c>
      <c r="C3959" s="79" t="s">
        <v>97</v>
      </c>
      <c r="D3959" s="85">
        <v>-2409.3472000000002</v>
      </c>
      <c r="E3959" s="85">
        <v>-2409.3472000000002</v>
      </c>
      <c r="F3959" s="210">
        <f t="shared" si="183"/>
        <v>1</v>
      </c>
      <c r="G3959" s="79" t="str">
        <f t="shared" si="184"/>
        <v>PHY</v>
      </c>
      <c r="H3959" s="79" t="str">
        <f t="shared" si="185"/>
        <v>1DJ/BASIN/PSCO</v>
      </c>
    </row>
    <row r="3960" spans="1:8">
      <c r="A3960" s="80">
        <v>37190</v>
      </c>
      <c r="B3960" s="79" t="s">
        <v>184</v>
      </c>
      <c r="C3960" s="79" t="s">
        <v>88</v>
      </c>
      <c r="D3960" s="85">
        <v>-22074.208999999999</v>
      </c>
      <c r="E3960" s="85">
        <v>-22074.208999999999</v>
      </c>
      <c r="F3960" s="210">
        <f t="shared" si="183"/>
        <v>1</v>
      </c>
      <c r="G3960" s="79" t="str">
        <f t="shared" si="184"/>
        <v>PHY</v>
      </c>
      <c r="H3960" s="79" t="str">
        <f t="shared" si="185"/>
        <v>1IF-CIG/RKYMTN</v>
      </c>
    </row>
    <row r="3961" spans="1:8">
      <c r="A3961" s="80">
        <v>37190</v>
      </c>
      <c r="B3961" s="79" t="s">
        <v>184</v>
      </c>
      <c r="C3961" s="79" t="s">
        <v>105</v>
      </c>
      <c r="D3961" s="85">
        <v>-17109.856299999999</v>
      </c>
      <c r="E3961" s="85">
        <v>-17109.856299999999</v>
      </c>
      <c r="F3961" s="210">
        <f t="shared" si="183"/>
        <v>1</v>
      </c>
      <c r="G3961" s="79" t="str">
        <f t="shared" si="184"/>
        <v>PHY</v>
      </c>
      <c r="H3961" s="79" t="str">
        <f t="shared" si="185"/>
        <v>1IF-CIG/ROCKPORT</v>
      </c>
    </row>
    <row r="3962" spans="1:8">
      <c r="A3962" s="80">
        <v>37190</v>
      </c>
      <c r="B3962" s="79" t="s">
        <v>184</v>
      </c>
      <c r="C3962" s="79" t="s">
        <v>101</v>
      </c>
      <c r="D3962" s="85">
        <v>-31426.2667</v>
      </c>
      <c r="E3962" s="85">
        <v>-31426.2667</v>
      </c>
      <c r="F3962" s="210">
        <f t="shared" si="183"/>
        <v>1</v>
      </c>
      <c r="G3962" s="79" t="str">
        <f t="shared" si="184"/>
        <v>PHY</v>
      </c>
      <c r="H3962" s="79" t="str">
        <f t="shared" si="185"/>
        <v>1IF-CIG/WIC</v>
      </c>
    </row>
    <row r="3963" spans="1:8">
      <c r="A3963" s="80">
        <v>37190</v>
      </c>
      <c r="B3963" s="79" t="s">
        <v>184</v>
      </c>
      <c r="C3963" s="79" t="s">
        <v>108</v>
      </c>
      <c r="D3963" s="85">
        <v>-19387.512300000002</v>
      </c>
      <c r="E3963" s="85">
        <v>-19387.512300000002</v>
      </c>
      <c r="F3963" s="210">
        <f t="shared" si="183"/>
        <v>1</v>
      </c>
      <c r="G3963" s="79" t="str">
        <f t="shared" si="184"/>
        <v>PHY</v>
      </c>
      <c r="H3963" s="79" t="str">
        <f t="shared" si="185"/>
        <v>1IF-NGPL/OK-NW</v>
      </c>
    </row>
    <row r="3964" spans="1:8">
      <c r="A3964" s="80">
        <v>37190</v>
      </c>
      <c r="B3964" s="79" t="s">
        <v>184</v>
      </c>
      <c r="C3964" s="79" t="s">
        <v>187</v>
      </c>
      <c r="D3964" s="85">
        <v>-4701.9681</v>
      </c>
      <c r="E3964" s="85">
        <v>-4701.9681</v>
      </c>
      <c r="F3964" s="210">
        <f t="shared" si="183"/>
        <v>1</v>
      </c>
      <c r="G3964" s="79" t="str">
        <f t="shared" si="184"/>
        <v>PHY</v>
      </c>
      <c r="H3964" s="79" t="str">
        <f t="shared" si="185"/>
        <v>1IM-CIG/SOUTHERN</v>
      </c>
    </row>
    <row r="3965" spans="1:8">
      <c r="A3965" s="80">
        <v>37190</v>
      </c>
      <c r="B3965" s="79" t="s">
        <v>184</v>
      </c>
      <c r="C3965" s="79" t="s">
        <v>188</v>
      </c>
      <c r="D3965" s="85">
        <v>81902.836500000005</v>
      </c>
      <c r="E3965" s="85">
        <v>81902.836500000005</v>
      </c>
      <c r="F3965" s="210">
        <f t="shared" si="183"/>
        <v>1</v>
      </c>
      <c r="G3965" s="79" t="str">
        <f t="shared" si="184"/>
        <v>PHY</v>
      </c>
      <c r="H3965" s="79" t="str">
        <f t="shared" si="185"/>
        <v>1IM_FTULESSGATH</v>
      </c>
    </row>
    <row r="3966" spans="1:8">
      <c r="A3966" s="80">
        <v>37190</v>
      </c>
      <c r="B3966" s="79" t="s">
        <v>184</v>
      </c>
      <c r="C3966" s="79" t="s">
        <v>189</v>
      </c>
      <c r="D3966" s="85">
        <v>-1189.2098000000001</v>
      </c>
      <c r="E3966" s="85">
        <v>-1189.2098000000001</v>
      </c>
      <c r="F3966" s="210">
        <f t="shared" si="183"/>
        <v>1</v>
      </c>
      <c r="G3966" s="79" t="str">
        <f t="shared" si="184"/>
        <v>PHY</v>
      </c>
      <c r="H3966" s="79" t="str">
        <f t="shared" si="185"/>
        <v>1IM_WINDRIVER</v>
      </c>
    </row>
    <row r="3967" spans="1:8">
      <c r="A3967" s="80">
        <v>37191</v>
      </c>
      <c r="B3967" s="79" t="s">
        <v>184</v>
      </c>
      <c r="C3967" s="79" t="s">
        <v>100</v>
      </c>
      <c r="D3967" s="85">
        <v>289.32130000000001</v>
      </c>
      <c r="E3967" s="85">
        <v>289.32130000000001</v>
      </c>
      <c r="F3967" s="210">
        <f t="shared" si="183"/>
        <v>1</v>
      </c>
      <c r="G3967" s="79" t="str">
        <f t="shared" si="184"/>
        <v>PHY</v>
      </c>
      <c r="H3967" s="79" t="str">
        <f t="shared" si="185"/>
        <v>1DJ/BASIN/CIG</v>
      </c>
    </row>
    <row r="3968" spans="1:8">
      <c r="A3968" s="80">
        <v>37191</v>
      </c>
      <c r="B3968" s="79" t="s">
        <v>184</v>
      </c>
      <c r="C3968" s="79" t="s">
        <v>97</v>
      </c>
      <c r="D3968" s="85">
        <v>-2409.3472000000002</v>
      </c>
      <c r="E3968" s="85">
        <v>-2409.3472000000002</v>
      </c>
      <c r="F3968" s="210">
        <f t="shared" si="183"/>
        <v>1</v>
      </c>
      <c r="G3968" s="79" t="str">
        <f t="shared" si="184"/>
        <v>PHY</v>
      </c>
      <c r="H3968" s="79" t="str">
        <f t="shared" si="185"/>
        <v>1DJ/BASIN/PSCO</v>
      </c>
    </row>
    <row r="3969" spans="1:8">
      <c r="A3969" s="80">
        <v>37191</v>
      </c>
      <c r="B3969" s="79" t="s">
        <v>184</v>
      </c>
      <c r="C3969" s="79" t="s">
        <v>88</v>
      </c>
      <c r="D3969" s="85">
        <v>-22074.208999999999</v>
      </c>
      <c r="E3969" s="85">
        <v>-22074.208999999999</v>
      </c>
      <c r="F3969" s="210">
        <f t="shared" si="183"/>
        <v>1</v>
      </c>
      <c r="G3969" s="79" t="str">
        <f t="shared" si="184"/>
        <v>PHY</v>
      </c>
      <c r="H3969" s="79" t="str">
        <f t="shared" si="185"/>
        <v>1IF-CIG/RKYMTN</v>
      </c>
    </row>
    <row r="3970" spans="1:8">
      <c r="A3970" s="80">
        <v>37191</v>
      </c>
      <c r="B3970" s="79" t="s">
        <v>184</v>
      </c>
      <c r="C3970" s="79" t="s">
        <v>105</v>
      </c>
      <c r="D3970" s="85">
        <v>-17109.856299999999</v>
      </c>
      <c r="E3970" s="85">
        <v>-17109.856299999999</v>
      </c>
      <c r="F3970" s="210">
        <f t="shared" si="183"/>
        <v>1</v>
      </c>
      <c r="G3970" s="79" t="str">
        <f t="shared" si="184"/>
        <v>PHY</v>
      </c>
      <c r="H3970" s="79" t="str">
        <f t="shared" si="185"/>
        <v>1IF-CIG/ROCKPORT</v>
      </c>
    </row>
    <row r="3971" spans="1:8">
      <c r="A3971" s="80">
        <v>37191</v>
      </c>
      <c r="B3971" s="79" t="s">
        <v>184</v>
      </c>
      <c r="C3971" s="79" t="s">
        <v>101</v>
      </c>
      <c r="D3971" s="85">
        <v>-31426.2667</v>
      </c>
      <c r="E3971" s="85">
        <v>-31426.2667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PHY</v>
      </c>
      <c r="H3971" s="79" t="str">
        <f t="shared" ref="H3971:H4034" si="188">$F3971&amp;$C3971</f>
        <v>1IF-CIG/WIC</v>
      </c>
    </row>
    <row r="3972" spans="1:8">
      <c r="A3972" s="80">
        <v>37191</v>
      </c>
      <c r="B3972" s="79" t="s">
        <v>184</v>
      </c>
      <c r="C3972" s="79" t="s">
        <v>108</v>
      </c>
      <c r="D3972" s="85">
        <v>-19387.512300000002</v>
      </c>
      <c r="E3972" s="85">
        <v>-19387.512300000002</v>
      </c>
      <c r="F3972" s="210">
        <f t="shared" si="186"/>
        <v>1</v>
      </c>
      <c r="G3972" s="79" t="str">
        <f t="shared" si="187"/>
        <v>PHY</v>
      </c>
      <c r="H3972" s="79" t="str">
        <f t="shared" si="188"/>
        <v>1IF-NGPL/OK-NW</v>
      </c>
    </row>
    <row r="3973" spans="1:8">
      <c r="A3973" s="80">
        <v>37191</v>
      </c>
      <c r="B3973" s="79" t="s">
        <v>184</v>
      </c>
      <c r="C3973" s="79" t="s">
        <v>187</v>
      </c>
      <c r="D3973" s="85">
        <v>-4701.9681</v>
      </c>
      <c r="E3973" s="85">
        <v>-4701.9681</v>
      </c>
      <c r="F3973" s="210">
        <f t="shared" si="186"/>
        <v>1</v>
      </c>
      <c r="G3973" s="79" t="str">
        <f t="shared" si="187"/>
        <v>PHY</v>
      </c>
      <c r="H3973" s="79" t="str">
        <f t="shared" si="188"/>
        <v>1IM-CIG/SOUTHERN</v>
      </c>
    </row>
    <row r="3974" spans="1:8">
      <c r="A3974" s="80">
        <v>37191</v>
      </c>
      <c r="B3974" s="79" t="s">
        <v>184</v>
      </c>
      <c r="C3974" s="79" t="s">
        <v>188</v>
      </c>
      <c r="D3974" s="85">
        <v>81902.836500000005</v>
      </c>
      <c r="E3974" s="85">
        <v>81902.836500000005</v>
      </c>
      <c r="F3974" s="210">
        <f t="shared" si="186"/>
        <v>1</v>
      </c>
      <c r="G3974" s="79" t="str">
        <f t="shared" si="187"/>
        <v>PHY</v>
      </c>
      <c r="H3974" s="79" t="str">
        <f t="shared" si="188"/>
        <v>1IM_FTULESSGATH</v>
      </c>
    </row>
    <row r="3975" spans="1:8">
      <c r="A3975" s="80">
        <v>37191</v>
      </c>
      <c r="B3975" s="79" t="s">
        <v>184</v>
      </c>
      <c r="C3975" s="79" t="s">
        <v>189</v>
      </c>
      <c r="D3975" s="85">
        <v>-1189.2098000000001</v>
      </c>
      <c r="E3975" s="85">
        <v>-1189.2098000000001</v>
      </c>
      <c r="F3975" s="210">
        <f t="shared" si="186"/>
        <v>1</v>
      </c>
      <c r="G3975" s="79" t="str">
        <f t="shared" si="187"/>
        <v>PHY</v>
      </c>
      <c r="H3975" s="79" t="str">
        <f t="shared" si="188"/>
        <v>1IM_WINDRIVER</v>
      </c>
    </row>
    <row r="3976" spans="1:8">
      <c r="A3976" s="80">
        <v>37192</v>
      </c>
      <c r="B3976" s="79" t="s">
        <v>184</v>
      </c>
      <c r="C3976" s="79" t="s">
        <v>100</v>
      </c>
      <c r="D3976" s="85">
        <v>289.32130000000001</v>
      </c>
      <c r="E3976" s="85">
        <v>289.32130000000001</v>
      </c>
      <c r="F3976" s="210">
        <f t="shared" si="186"/>
        <v>1</v>
      </c>
      <c r="G3976" s="79" t="str">
        <f t="shared" si="187"/>
        <v>PHY</v>
      </c>
      <c r="H3976" s="79" t="str">
        <f t="shared" si="188"/>
        <v>1DJ/BASIN/CIG</v>
      </c>
    </row>
    <row r="3977" spans="1:8">
      <c r="A3977" s="80">
        <v>37192</v>
      </c>
      <c r="B3977" s="79" t="s">
        <v>184</v>
      </c>
      <c r="C3977" s="79" t="s">
        <v>97</v>
      </c>
      <c r="D3977" s="85">
        <v>-2409.3472000000002</v>
      </c>
      <c r="E3977" s="85">
        <v>-2409.3472000000002</v>
      </c>
      <c r="F3977" s="210">
        <f t="shared" si="186"/>
        <v>1</v>
      </c>
      <c r="G3977" s="79" t="str">
        <f t="shared" si="187"/>
        <v>PHY</v>
      </c>
      <c r="H3977" s="79" t="str">
        <f t="shared" si="188"/>
        <v>1DJ/BASIN/PSCO</v>
      </c>
    </row>
    <row r="3978" spans="1:8">
      <c r="A3978" s="80">
        <v>37192</v>
      </c>
      <c r="B3978" s="79" t="s">
        <v>184</v>
      </c>
      <c r="C3978" s="79" t="s">
        <v>88</v>
      </c>
      <c r="D3978" s="85">
        <v>-22074.208999999999</v>
      </c>
      <c r="E3978" s="85">
        <v>-22074.208999999999</v>
      </c>
      <c r="F3978" s="210">
        <f t="shared" si="186"/>
        <v>1</v>
      </c>
      <c r="G3978" s="79" t="str">
        <f t="shared" si="187"/>
        <v>PHY</v>
      </c>
      <c r="H3978" s="79" t="str">
        <f t="shared" si="188"/>
        <v>1IF-CIG/RKYMTN</v>
      </c>
    </row>
    <row r="3979" spans="1:8">
      <c r="A3979" s="80">
        <v>37192</v>
      </c>
      <c r="B3979" s="79" t="s">
        <v>184</v>
      </c>
      <c r="C3979" s="79" t="s">
        <v>105</v>
      </c>
      <c r="D3979" s="85">
        <v>-17109.856299999999</v>
      </c>
      <c r="E3979" s="85">
        <v>-17109.856299999999</v>
      </c>
      <c r="F3979" s="210">
        <f t="shared" si="186"/>
        <v>1</v>
      </c>
      <c r="G3979" s="79" t="str">
        <f t="shared" si="187"/>
        <v>PHY</v>
      </c>
      <c r="H3979" s="79" t="str">
        <f t="shared" si="188"/>
        <v>1IF-CIG/ROCKPORT</v>
      </c>
    </row>
    <row r="3980" spans="1:8">
      <c r="A3980" s="80">
        <v>37192</v>
      </c>
      <c r="B3980" s="79" t="s">
        <v>184</v>
      </c>
      <c r="C3980" s="79" t="s">
        <v>101</v>
      </c>
      <c r="D3980" s="85">
        <v>-31426.2667</v>
      </c>
      <c r="E3980" s="85">
        <v>-31426.2667</v>
      </c>
      <c r="F3980" s="210">
        <f t="shared" si="186"/>
        <v>1</v>
      </c>
      <c r="G3980" s="79" t="str">
        <f t="shared" si="187"/>
        <v>PHY</v>
      </c>
      <c r="H3980" s="79" t="str">
        <f t="shared" si="188"/>
        <v>1IF-CIG/WIC</v>
      </c>
    </row>
    <row r="3981" spans="1:8">
      <c r="A3981" s="80">
        <v>37192</v>
      </c>
      <c r="B3981" s="79" t="s">
        <v>184</v>
      </c>
      <c r="C3981" s="79" t="s">
        <v>108</v>
      </c>
      <c r="D3981" s="85">
        <v>-19387.512300000002</v>
      </c>
      <c r="E3981" s="85">
        <v>-19387.512300000002</v>
      </c>
      <c r="F3981" s="210">
        <f t="shared" si="186"/>
        <v>1</v>
      </c>
      <c r="G3981" s="79" t="str">
        <f t="shared" si="187"/>
        <v>PHY</v>
      </c>
      <c r="H3981" s="79" t="str">
        <f t="shared" si="188"/>
        <v>1IF-NGPL/OK-NW</v>
      </c>
    </row>
    <row r="3982" spans="1:8">
      <c r="A3982" s="80">
        <v>37192</v>
      </c>
      <c r="B3982" s="79" t="s">
        <v>184</v>
      </c>
      <c r="C3982" s="79" t="s">
        <v>187</v>
      </c>
      <c r="D3982" s="85">
        <v>-4701.9681</v>
      </c>
      <c r="E3982" s="85">
        <v>-4701.9681</v>
      </c>
      <c r="F3982" s="210">
        <f t="shared" si="186"/>
        <v>1</v>
      </c>
      <c r="G3982" s="79" t="str">
        <f t="shared" si="187"/>
        <v>PHY</v>
      </c>
      <c r="H3982" s="79" t="str">
        <f t="shared" si="188"/>
        <v>1IM-CIG/SOUTHERN</v>
      </c>
    </row>
    <row r="3983" spans="1:8">
      <c r="A3983" s="80">
        <v>37192</v>
      </c>
      <c r="B3983" s="79" t="s">
        <v>184</v>
      </c>
      <c r="C3983" s="79" t="s">
        <v>188</v>
      </c>
      <c r="D3983" s="85">
        <v>81902.836500000005</v>
      </c>
      <c r="E3983" s="85">
        <v>81902.836500000005</v>
      </c>
      <c r="F3983" s="210">
        <f t="shared" si="186"/>
        <v>1</v>
      </c>
      <c r="G3983" s="79" t="str">
        <f t="shared" si="187"/>
        <v>PHY</v>
      </c>
      <c r="H3983" s="79" t="str">
        <f t="shared" si="188"/>
        <v>1IM_FTULESSGATH</v>
      </c>
    </row>
    <row r="3984" spans="1:8">
      <c r="A3984" s="80">
        <v>37192</v>
      </c>
      <c r="B3984" s="79" t="s">
        <v>184</v>
      </c>
      <c r="C3984" s="79" t="s">
        <v>189</v>
      </c>
      <c r="D3984" s="85">
        <v>-1189.2098000000001</v>
      </c>
      <c r="E3984" s="85">
        <v>-1189.2098000000001</v>
      </c>
      <c r="F3984" s="210">
        <f t="shared" si="186"/>
        <v>1</v>
      </c>
      <c r="G3984" s="79" t="str">
        <f t="shared" si="187"/>
        <v>PHY</v>
      </c>
      <c r="H3984" s="79" t="str">
        <f t="shared" si="188"/>
        <v>1IM_WINDRIVER</v>
      </c>
    </row>
    <row r="3985" spans="1:8">
      <c r="A3985" s="80">
        <v>37193</v>
      </c>
      <c r="B3985" s="79" t="s">
        <v>184</v>
      </c>
      <c r="C3985" s="79" t="s">
        <v>100</v>
      </c>
      <c r="D3985" s="85">
        <v>289.32130000000001</v>
      </c>
      <c r="E3985" s="85">
        <v>289.32130000000001</v>
      </c>
      <c r="F3985" s="210">
        <f t="shared" si="186"/>
        <v>1</v>
      </c>
      <c r="G3985" s="79" t="str">
        <f t="shared" si="187"/>
        <v>PHY</v>
      </c>
      <c r="H3985" s="79" t="str">
        <f t="shared" si="188"/>
        <v>1DJ/BASIN/CIG</v>
      </c>
    </row>
    <row r="3986" spans="1:8">
      <c r="A3986" s="80">
        <v>37193</v>
      </c>
      <c r="B3986" s="79" t="s">
        <v>184</v>
      </c>
      <c r="C3986" s="79" t="s">
        <v>97</v>
      </c>
      <c r="D3986" s="85">
        <v>-2409.3472000000002</v>
      </c>
      <c r="E3986" s="85">
        <v>-2409.3472000000002</v>
      </c>
      <c r="F3986" s="210">
        <f t="shared" si="186"/>
        <v>1</v>
      </c>
      <c r="G3986" s="79" t="str">
        <f t="shared" si="187"/>
        <v>PHY</v>
      </c>
      <c r="H3986" s="79" t="str">
        <f t="shared" si="188"/>
        <v>1DJ/BASIN/PSCO</v>
      </c>
    </row>
    <row r="3987" spans="1:8">
      <c r="A3987" s="80">
        <v>37193</v>
      </c>
      <c r="B3987" s="79" t="s">
        <v>184</v>
      </c>
      <c r="C3987" s="79" t="s">
        <v>88</v>
      </c>
      <c r="D3987" s="85">
        <v>-22074.208999999999</v>
      </c>
      <c r="E3987" s="85">
        <v>-22074.208999999999</v>
      </c>
      <c r="F3987" s="210">
        <f t="shared" si="186"/>
        <v>1</v>
      </c>
      <c r="G3987" s="79" t="str">
        <f t="shared" si="187"/>
        <v>PHY</v>
      </c>
      <c r="H3987" s="79" t="str">
        <f t="shared" si="188"/>
        <v>1IF-CIG/RKYMTN</v>
      </c>
    </row>
    <row r="3988" spans="1:8">
      <c r="A3988" s="80">
        <v>37193</v>
      </c>
      <c r="B3988" s="79" t="s">
        <v>184</v>
      </c>
      <c r="C3988" s="79" t="s">
        <v>105</v>
      </c>
      <c r="D3988" s="85">
        <v>-17109.856299999999</v>
      </c>
      <c r="E3988" s="85">
        <v>-17109.856299999999</v>
      </c>
      <c r="F3988" s="210">
        <f t="shared" si="186"/>
        <v>1</v>
      </c>
      <c r="G3988" s="79" t="str">
        <f t="shared" si="187"/>
        <v>PHY</v>
      </c>
      <c r="H3988" s="79" t="str">
        <f t="shared" si="188"/>
        <v>1IF-CIG/ROCKPORT</v>
      </c>
    </row>
    <row r="3989" spans="1:8">
      <c r="A3989" s="80">
        <v>37193</v>
      </c>
      <c r="B3989" s="79" t="s">
        <v>184</v>
      </c>
      <c r="C3989" s="79" t="s">
        <v>101</v>
      </c>
      <c r="D3989" s="85">
        <v>-31426.2667</v>
      </c>
      <c r="E3989" s="85">
        <v>-31426.2667</v>
      </c>
      <c r="F3989" s="210">
        <f t="shared" si="186"/>
        <v>1</v>
      </c>
      <c r="G3989" s="79" t="str">
        <f t="shared" si="187"/>
        <v>PHY</v>
      </c>
      <c r="H3989" s="79" t="str">
        <f t="shared" si="188"/>
        <v>1IF-CIG/WIC</v>
      </c>
    </row>
    <row r="3990" spans="1:8">
      <c r="A3990" s="80">
        <v>37193</v>
      </c>
      <c r="B3990" s="79" t="s">
        <v>184</v>
      </c>
      <c r="C3990" s="79" t="s">
        <v>108</v>
      </c>
      <c r="D3990" s="85">
        <v>-19387.512300000002</v>
      </c>
      <c r="E3990" s="85">
        <v>-19387.512300000002</v>
      </c>
      <c r="F3990" s="210">
        <f t="shared" si="186"/>
        <v>1</v>
      </c>
      <c r="G3990" s="79" t="str">
        <f t="shared" si="187"/>
        <v>PHY</v>
      </c>
      <c r="H3990" s="79" t="str">
        <f t="shared" si="188"/>
        <v>1IF-NGPL/OK-NW</v>
      </c>
    </row>
    <row r="3991" spans="1:8">
      <c r="A3991" s="80">
        <v>37193</v>
      </c>
      <c r="B3991" s="79" t="s">
        <v>184</v>
      </c>
      <c r="C3991" s="79" t="s">
        <v>187</v>
      </c>
      <c r="D3991" s="85">
        <v>-4701.9681</v>
      </c>
      <c r="E3991" s="85">
        <v>-4701.9681</v>
      </c>
      <c r="F3991" s="210">
        <f t="shared" si="186"/>
        <v>1</v>
      </c>
      <c r="G3991" s="79" t="str">
        <f t="shared" si="187"/>
        <v>PHY</v>
      </c>
      <c r="H3991" s="79" t="str">
        <f t="shared" si="188"/>
        <v>1IM-CIG/SOUTHERN</v>
      </c>
    </row>
    <row r="3992" spans="1:8">
      <c r="A3992" s="80">
        <v>37193</v>
      </c>
      <c r="B3992" s="79" t="s">
        <v>184</v>
      </c>
      <c r="C3992" s="79" t="s">
        <v>188</v>
      </c>
      <c r="D3992" s="85">
        <v>81902.836500000005</v>
      </c>
      <c r="E3992" s="85">
        <v>81902.836500000005</v>
      </c>
      <c r="F3992" s="210">
        <f t="shared" si="186"/>
        <v>1</v>
      </c>
      <c r="G3992" s="79" t="str">
        <f t="shared" si="187"/>
        <v>PHY</v>
      </c>
      <c r="H3992" s="79" t="str">
        <f t="shared" si="188"/>
        <v>1IM_FTULESSGATH</v>
      </c>
    </row>
    <row r="3993" spans="1:8">
      <c r="A3993" s="80">
        <v>37193</v>
      </c>
      <c r="B3993" s="79" t="s">
        <v>184</v>
      </c>
      <c r="C3993" s="79" t="s">
        <v>189</v>
      </c>
      <c r="D3993" s="85">
        <v>-1189.2098000000001</v>
      </c>
      <c r="E3993" s="85">
        <v>-1189.2098000000001</v>
      </c>
      <c r="F3993" s="210">
        <f t="shared" si="186"/>
        <v>1</v>
      </c>
      <c r="G3993" s="79" t="str">
        <f t="shared" si="187"/>
        <v>PHY</v>
      </c>
      <c r="H3993" s="79" t="str">
        <f t="shared" si="188"/>
        <v>1IM_WINDRIVER</v>
      </c>
    </row>
    <row r="3994" spans="1:8">
      <c r="A3994" s="80">
        <v>37194</v>
      </c>
      <c r="B3994" s="79" t="s">
        <v>184</v>
      </c>
      <c r="C3994" s="79" t="s">
        <v>100</v>
      </c>
      <c r="D3994" s="85">
        <v>289.32130000000001</v>
      </c>
      <c r="E3994" s="85">
        <v>289.32130000000001</v>
      </c>
      <c r="F3994" s="210">
        <f t="shared" si="186"/>
        <v>1</v>
      </c>
      <c r="G3994" s="79" t="str">
        <f t="shared" si="187"/>
        <v>PHY</v>
      </c>
      <c r="H3994" s="79" t="str">
        <f t="shared" si="188"/>
        <v>1DJ/BASIN/CIG</v>
      </c>
    </row>
    <row r="3995" spans="1:8">
      <c r="A3995" s="80">
        <v>37194</v>
      </c>
      <c r="B3995" s="79" t="s">
        <v>184</v>
      </c>
      <c r="C3995" s="79" t="s">
        <v>97</v>
      </c>
      <c r="D3995" s="85">
        <v>-2409.3472000000002</v>
      </c>
      <c r="E3995" s="85">
        <v>-2409.3472000000002</v>
      </c>
      <c r="F3995" s="210">
        <f t="shared" si="186"/>
        <v>1</v>
      </c>
      <c r="G3995" s="79" t="str">
        <f t="shared" si="187"/>
        <v>PHY</v>
      </c>
      <c r="H3995" s="79" t="str">
        <f t="shared" si="188"/>
        <v>1DJ/BASIN/PSCO</v>
      </c>
    </row>
    <row r="3996" spans="1:8">
      <c r="A3996" s="80">
        <v>37194</v>
      </c>
      <c r="B3996" s="79" t="s">
        <v>184</v>
      </c>
      <c r="C3996" s="79" t="s">
        <v>88</v>
      </c>
      <c r="D3996" s="85">
        <v>-22074.208999999999</v>
      </c>
      <c r="E3996" s="85">
        <v>-22074.208999999999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1IF-CIG/RKYMTN</v>
      </c>
    </row>
    <row r="3997" spans="1:8">
      <c r="A3997" s="80">
        <v>37194</v>
      </c>
      <c r="B3997" s="79" t="s">
        <v>184</v>
      </c>
      <c r="C3997" s="79" t="s">
        <v>105</v>
      </c>
      <c r="D3997" s="85">
        <v>-17109.856299999999</v>
      </c>
      <c r="E3997" s="85">
        <v>-17109.856299999999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1IF-CIG/ROCKPORT</v>
      </c>
    </row>
    <row r="3998" spans="1:8">
      <c r="A3998" s="80">
        <v>37194</v>
      </c>
      <c r="B3998" s="79" t="s">
        <v>184</v>
      </c>
      <c r="C3998" s="79" t="s">
        <v>101</v>
      </c>
      <c r="D3998" s="85">
        <v>-31426.2667</v>
      </c>
      <c r="E3998" s="85">
        <v>-31426.2667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1IF-CIG/WIC</v>
      </c>
    </row>
    <row r="3999" spans="1:8">
      <c r="A3999" s="80">
        <v>37194</v>
      </c>
      <c r="B3999" s="79" t="s">
        <v>184</v>
      </c>
      <c r="C3999" s="79" t="s">
        <v>108</v>
      </c>
      <c r="D3999" s="85">
        <v>-19387.512300000002</v>
      </c>
      <c r="E3999" s="85">
        <v>-19387.512300000002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1IF-NGPL/OK-NW</v>
      </c>
    </row>
    <row r="4000" spans="1:8">
      <c r="A4000" s="80">
        <v>37194</v>
      </c>
      <c r="B4000" s="79" t="s">
        <v>184</v>
      </c>
      <c r="C4000" s="79" t="s">
        <v>187</v>
      </c>
      <c r="D4000" s="85">
        <v>-4701.9681</v>
      </c>
      <c r="E4000" s="85">
        <v>-4701.9681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1IM-CIG/SOUTHERN</v>
      </c>
    </row>
    <row r="4001" spans="1:8">
      <c r="A4001" s="80">
        <v>37194</v>
      </c>
      <c r="B4001" s="79" t="s">
        <v>184</v>
      </c>
      <c r="C4001" s="79" t="s">
        <v>188</v>
      </c>
      <c r="D4001" s="85">
        <v>81902.836500000005</v>
      </c>
      <c r="E4001" s="85">
        <v>81902.836500000005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1IM_FTULESSGATH</v>
      </c>
    </row>
    <row r="4002" spans="1:8">
      <c r="A4002" s="80">
        <v>37194</v>
      </c>
      <c r="B4002" s="79" t="s">
        <v>184</v>
      </c>
      <c r="C4002" s="79" t="s">
        <v>189</v>
      </c>
      <c r="D4002" s="85">
        <v>-1189.2098000000001</v>
      </c>
      <c r="E4002" s="85">
        <v>-1189.2098000000001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1IM_WINDRIVER</v>
      </c>
    </row>
    <row r="4003" spans="1:8">
      <c r="A4003" s="80">
        <v>37195</v>
      </c>
      <c r="B4003" s="79" t="s">
        <v>184</v>
      </c>
      <c r="C4003" s="79" t="s">
        <v>100</v>
      </c>
      <c r="D4003" s="85">
        <v>289.32130000000001</v>
      </c>
      <c r="E4003" s="85">
        <v>289.32130000000001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1DJ/BASIN/CIG</v>
      </c>
    </row>
    <row r="4004" spans="1:8">
      <c r="A4004" s="80">
        <v>37195</v>
      </c>
      <c r="B4004" s="79" t="s">
        <v>184</v>
      </c>
      <c r="C4004" s="79" t="s">
        <v>97</v>
      </c>
      <c r="D4004" s="85">
        <v>-2409.3472000000002</v>
      </c>
      <c r="E4004" s="85">
        <v>-2409.3472000000002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1DJ/BASIN/PSCO</v>
      </c>
    </row>
    <row r="4005" spans="1:8">
      <c r="A4005" s="80">
        <v>37195</v>
      </c>
      <c r="B4005" s="79" t="s">
        <v>184</v>
      </c>
      <c r="C4005" s="79" t="s">
        <v>88</v>
      </c>
      <c r="D4005" s="85">
        <v>-22074.208999999999</v>
      </c>
      <c r="E4005" s="85">
        <v>-22074.208999999999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1IF-CIG/RKYMTN</v>
      </c>
    </row>
    <row r="4006" spans="1:8">
      <c r="A4006" s="80">
        <v>37195</v>
      </c>
      <c r="B4006" s="79" t="s">
        <v>184</v>
      </c>
      <c r="C4006" s="79" t="s">
        <v>105</v>
      </c>
      <c r="D4006" s="85">
        <v>-17109.856299999999</v>
      </c>
      <c r="E4006" s="85">
        <v>-17109.856299999999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1IF-CIG/ROCKPORT</v>
      </c>
    </row>
    <row r="4007" spans="1:8">
      <c r="A4007" s="80">
        <v>37195</v>
      </c>
      <c r="B4007" s="79" t="s">
        <v>184</v>
      </c>
      <c r="C4007" s="79" t="s">
        <v>101</v>
      </c>
      <c r="D4007" s="85">
        <v>-31426.2667</v>
      </c>
      <c r="E4007" s="85">
        <v>-31426.2667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1IF-CIG/WIC</v>
      </c>
    </row>
    <row r="4008" spans="1:8">
      <c r="A4008" s="80">
        <v>37195</v>
      </c>
      <c r="B4008" s="79" t="s">
        <v>184</v>
      </c>
      <c r="C4008" s="79" t="s">
        <v>108</v>
      </c>
      <c r="D4008" s="85">
        <v>-19387.512300000002</v>
      </c>
      <c r="E4008" s="85">
        <v>-19387.512300000002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1IF-NGPL/OK-NW</v>
      </c>
    </row>
    <row r="4009" spans="1:8">
      <c r="A4009" s="80">
        <v>37195</v>
      </c>
      <c r="B4009" s="79" t="s">
        <v>184</v>
      </c>
      <c r="C4009" s="79" t="s">
        <v>187</v>
      </c>
      <c r="D4009" s="85">
        <v>-4701.9681</v>
      </c>
      <c r="E4009" s="85">
        <v>-4701.9681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1IM-CIG/SOUTHERN</v>
      </c>
    </row>
    <row r="4010" spans="1:8">
      <c r="A4010" s="80">
        <v>37195</v>
      </c>
      <c r="B4010" s="79" t="s">
        <v>184</v>
      </c>
      <c r="C4010" s="79" t="s">
        <v>188</v>
      </c>
      <c r="D4010" s="85">
        <v>83378.374599999996</v>
      </c>
      <c r="E4010" s="85">
        <v>83378.374599999996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1IM_FTULESSGATH</v>
      </c>
    </row>
    <row r="4011" spans="1:8">
      <c r="A4011" s="80">
        <v>37195</v>
      </c>
      <c r="B4011" s="79" t="s">
        <v>184</v>
      </c>
      <c r="C4011" s="79" t="s">
        <v>189</v>
      </c>
      <c r="D4011" s="85">
        <v>-1189.2098000000001</v>
      </c>
      <c r="E4011" s="85">
        <v>-1189.2098000000001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1IM_WINDRIVER</v>
      </c>
    </row>
    <row r="4012" spans="1:8">
      <c r="A4012" s="80">
        <v>37210</v>
      </c>
      <c r="B4012" s="79" t="s">
        <v>70</v>
      </c>
      <c r="C4012" s="79" t="s">
        <v>71</v>
      </c>
      <c r="D4012" s="85">
        <v>-94897</v>
      </c>
      <c r="E4012" s="85">
        <v>0</v>
      </c>
      <c r="F4012" s="210">
        <f t="shared" si="186"/>
        <v>2</v>
      </c>
      <c r="G4012" s="79" t="str">
        <f t="shared" si="187"/>
        <v>D</v>
      </c>
      <c r="H4012" s="79" t="str">
        <f t="shared" si="188"/>
        <v>2CGPR-KINGSGATE</v>
      </c>
    </row>
    <row r="4013" spans="1:8">
      <c r="A4013" s="80">
        <v>37210</v>
      </c>
      <c r="B4013" s="79" t="s">
        <v>70</v>
      </c>
      <c r="C4013" s="79" t="s">
        <v>72</v>
      </c>
      <c r="D4013" s="85">
        <v>-199600</v>
      </c>
      <c r="E4013" s="85">
        <v>0</v>
      </c>
      <c r="F4013" s="210">
        <f t="shared" si="186"/>
        <v>2</v>
      </c>
      <c r="G4013" s="79" t="str">
        <f t="shared" si="187"/>
        <v>D</v>
      </c>
      <c r="H4013" s="79" t="str">
        <f t="shared" si="188"/>
        <v>2IF-ELPO/SJ</v>
      </c>
    </row>
    <row r="4014" spans="1:8">
      <c r="A4014" s="80">
        <v>37210</v>
      </c>
      <c r="B4014" s="79" t="s">
        <v>70</v>
      </c>
      <c r="C4014" s="79" t="s">
        <v>67</v>
      </c>
      <c r="D4014" s="85">
        <v>-878217</v>
      </c>
      <c r="E4014" s="85">
        <v>0</v>
      </c>
      <c r="F4014" s="210">
        <f t="shared" si="186"/>
        <v>2</v>
      </c>
      <c r="G4014" s="79" t="str">
        <f t="shared" si="187"/>
        <v>D</v>
      </c>
      <c r="H4014" s="79" t="str">
        <f t="shared" si="188"/>
        <v>2IF-NWPL_ROCKY_M</v>
      </c>
    </row>
    <row r="4015" spans="1:8">
      <c r="A4015" s="80">
        <v>37210</v>
      </c>
      <c r="B4015" s="79" t="s">
        <v>70</v>
      </c>
      <c r="C4015" s="79" t="s">
        <v>73</v>
      </c>
      <c r="D4015" s="85">
        <v>205152</v>
      </c>
      <c r="E4015" s="85">
        <v>0</v>
      </c>
      <c r="F4015" s="210">
        <f t="shared" si="186"/>
        <v>2</v>
      </c>
      <c r="G4015" s="79" t="str">
        <f t="shared" si="187"/>
        <v>D</v>
      </c>
      <c r="H4015" s="79" t="str">
        <f t="shared" si="188"/>
        <v>2IF-WAHA-TX</v>
      </c>
    </row>
    <row r="4016" spans="1:8">
      <c r="A4016" s="80">
        <v>37210</v>
      </c>
      <c r="B4016" s="79" t="s">
        <v>70</v>
      </c>
      <c r="C4016" s="79" t="s">
        <v>68</v>
      </c>
      <c r="D4016" s="85">
        <v>97344</v>
      </c>
      <c r="E4016" s="85">
        <v>0</v>
      </c>
      <c r="F4016" s="210">
        <f t="shared" si="186"/>
        <v>2</v>
      </c>
      <c r="G4016" s="79" t="str">
        <f t="shared" si="187"/>
        <v>D</v>
      </c>
      <c r="H4016" s="79" t="str">
        <f t="shared" si="188"/>
        <v>2NGI-MALIN</v>
      </c>
    </row>
    <row r="4017" spans="1:8">
      <c r="A4017" s="80">
        <v>37210</v>
      </c>
      <c r="B4017" s="79" t="s">
        <v>70</v>
      </c>
      <c r="C4017" s="79" t="s">
        <v>74</v>
      </c>
      <c r="D4017" s="85">
        <v>2576531</v>
      </c>
      <c r="E4017" s="85">
        <v>0</v>
      </c>
      <c r="F4017" s="210">
        <f t="shared" si="186"/>
        <v>2</v>
      </c>
      <c r="G4017" s="79" t="str">
        <f t="shared" si="187"/>
        <v>D</v>
      </c>
      <c r="H4017" s="79" t="str">
        <f t="shared" si="188"/>
        <v>2NGI-PGE/CG</v>
      </c>
    </row>
    <row r="4018" spans="1:8">
      <c r="A4018" s="80">
        <v>37210</v>
      </c>
      <c r="B4018" s="79" t="s">
        <v>70</v>
      </c>
      <c r="C4018" s="79" t="s">
        <v>75</v>
      </c>
      <c r="D4018" s="85">
        <v>-2596661</v>
      </c>
      <c r="E4018" s="85">
        <v>0</v>
      </c>
      <c r="F4018" s="210">
        <f t="shared" si="186"/>
        <v>2</v>
      </c>
      <c r="G4018" s="79" t="str">
        <f t="shared" si="187"/>
        <v>D</v>
      </c>
      <c r="H4018" s="79" t="str">
        <f t="shared" si="188"/>
        <v>2NGI-SOBDR-PG&amp;E</v>
      </c>
    </row>
    <row r="4019" spans="1:8">
      <c r="A4019" s="80">
        <v>37210</v>
      </c>
      <c r="B4019" s="79" t="s">
        <v>70</v>
      </c>
      <c r="C4019" s="79" t="s">
        <v>46</v>
      </c>
      <c r="D4019" s="85">
        <v>841539</v>
      </c>
      <c r="E4019" s="85">
        <v>0</v>
      </c>
      <c r="F4019" s="210">
        <f t="shared" si="186"/>
        <v>2</v>
      </c>
      <c r="G4019" s="79" t="str">
        <f t="shared" si="187"/>
        <v>D</v>
      </c>
      <c r="H4019" s="79" t="str">
        <f t="shared" si="188"/>
        <v>2NGI-SOCAL</v>
      </c>
    </row>
    <row r="4020" spans="1:8">
      <c r="A4020" s="80">
        <v>37210</v>
      </c>
      <c r="B4020" s="79" t="s">
        <v>70</v>
      </c>
      <c r="C4020" s="79" t="s">
        <v>76</v>
      </c>
      <c r="D4020" s="85">
        <v>3592522</v>
      </c>
      <c r="E4020" s="85">
        <v>0</v>
      </c>
      <c r="F4020" s="210">
        <f t="shared" si="186"/>
        <v>2</v>
      </c>
      <c r="G4020" s="79" t="str">
        <f t="shared" si="187"/>
        <v>D</v>
      </c>
      <c r="H4020" s="79" t="str">
        <f t="shared" si="188"/>
        <v>2WY/MKTZONE</v>
      </c>
    </row>
    <row r="4021" spans="1:8">
      <c r="A4021" s="80">
        <v>37210</v>
      </c>
      <c r="B4021" s="79" t="s">
        <v>70</v>
      </c>
      <c r="C4021" s="79" t="s">
        <v>77</v>
      </c>
      <c r="D4021" s="85">
        <v>-3592382</v>
      </c>
      <c r="E4021" s="85">
        <v>0</v>
      </c>
      <c r="F4021" s="210">
        <f t="shared" si="186"/>
        <v>2</v>
      </c>
      <c r="G4021" s="79" t="str">
        <f t="shared" si="187"/>
        <v>D</v>
      </c>
      <c r="H4021" s="79" t="str">
        <f t="shared" si="188"/>
        <v>2WY/WELLHEAD</v>
      </c>
    </row>
    <row r="4022" spans="1:8">
      <c r="A4022" s="80">
        <v>37240</v>
      </c>
      <c r="B4022" s="79" t="s">
        <v>70</v>
      </c>
      <c r="C4022" s="79" t="s">
        <v>71</v>
      </c>
      <c r="D4022" s="85">
        <v>-6</v>
      </c>
      <c r="E4022" s="85">
        <v>0</v>
      </c>
      <c r="F4022" s="210">
        <f t="shared" si="186"/>
        <v>3</v>
      </c>
      <c r="G4022" s="79" t="str">
        <f t="shared" si="187"/>
        <v>D</v>
      </c>
      <c r="H4022" s="79" t="str">
        <f t="shared" si="188"/>
        <v>3CGPR-KINGSGATE</v>
      </c>
    </row>
    <row r="4023" spans="1:8">
      <c r="A4023" s="80">
        <v>37240</v>
      </c>
      <c r="B4023" s="79" t="s">
        <v>70</v>
      </c>
      <c r="C4023" s="79" t="s">
        <v>72</v>
      </c>
      <c r="D4023" s="85">
        <v>-175606</v>
      </c>
      <c r="E4023" s="85">
        <v>0</v>
      </c>
      <c r="F4023" s="210">
        <f t="shared" si="186"/>
        <v>3</v>
      </c>
      <c r="G4023" s="79" t="str">
        <f t="shared" si="187"/>
        <v>D</v>
      </c>
      <c r="H4023" s="79" t="str">
        <f t="shared" si="188"/>
        <v>3IF-ELPO/SJ</v>
      </c>
    </row>
    <row r="4024" spans="1:8">
      <c r="A4024" s="80">
        <v>37240</v>
      </c>
      <c r="B4024" s="79" t="s">
        <v>70</v>
      </c>
      <c r="C4024" s="79" t="s">
        <v>67</v>
      </c>
      <c r="D4024" s="85">
        <v>-897002</v>
      </c>
      <c r="E4024" s="85">
        <v>0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3IF-NWPL_ROCKY_M</v>
      </c>
    </row>
    <row r="4025" spans="1:8">
      <c r="A4025" s="80">
        <v>37240</v>
      </c>
      <c r="B4025" s="79" t="s">
        <v>70</v>
      </c>
      <c r="C4025" s="79" t="s">
        <v>73</v>
      </c>
      <c r="D4025" s="85">
        <v>177169</v>
      </c>
      <c r="E4025" s="85">
        <v>0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3IF-WAHA-TX</v>
      </c>
    </row>
    <row r="4026" spans="1:8">
      <c r="A4026" s="80">
        <v>37240</v>
      </c>
      <c r="B4026" s="79" t="s">
        <v>70</v>
      </c>
      <c r="C4026" s="79" t="s">
        <v>68</v>
      </c>
      <c r="D4026" s="85">
        <v>6</v>
      </c>
      <c r="E4026" s="85">
        <v>0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3NGI-MALIN</v>
      </c>
    </row>
    <row r="4027" spans="1:8">
      <c r="A4027" s="80">
        <v>37240</v>
      </c>
      <c r="B4027" s="79" t="s">
        <v>70</v>
      </c>
      <c r="C4027" s="79" t="s">
        <v>74</v>
      </c>
      <c r="D4027" s="85">
        <v>2510058</v>
      </c>
      <c r="E4027" s="85">
        <v>0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3NGI-PGE/CG</v>
      </c>
    </row>
    <row r="4028" spans="1:8">
      <c r="A4028" s="80">
        <v>37240</v>
      </c>
      <c r="B4028" s="79" t="s">
        <v>70</v>
      </c>
      <c r="C4028" s="79" t="s">
        <v>75</v>
      </c>
      <c r="D4028" s="85">
        <v>-2524808</v>
      </c>
      <c r="E4028" s="85">
        <v>0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3NGI-SOBDR-PG&amp;E</v>
      </c>
    </row>
    <row r="4029" spans="1:8">
      <c r="A4029" s="80">
        <v>37240</v>
      </c>
      <c r="B4029" s="79" t="s">
        <v>70</v>
      </c>
      <c r="C4029" s="79" t="s">
        <v>46</v>
      </c>
      <c r="D4029" s="85">
        <v>859971</v>
      </c>
      <c r="E4029" s="85">
        <v>0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3NGI-SOCAL</v>
      </c>
    </row>
    <row r="4030" spans="1:8">
      <c r="A4030" s="80">
        <v>37240</v>
      </c>
      <c r="B4030" s="79" t="s">
        <v>70</v>
      </c>
      <c r="C4030" s="79" t="s">
        <v>76</v>
      </c>
      <c r="D4030" s="85">
        <v>3699542</v>
      </c>
      <c r="E4030" s="85">
        <v>0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3WY/MKTZONE</v>
      </c>
    </row>
    <row r="4031" spans="1:8">
      <c r="A4031" s="80">
        <v>37240</v>
      </c>
      <c r="B4031" s="79" t="s">
        <v>70</v>
      </c>
      <c r="C4031" s="79" t="s">
        <v>77</v>
      </c>
      <c r="D4031" s="85">
        <v>-3698959</v>
      </c>
      <c r="E4031" s="85">
        <v>0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3WY/WELLHEAD</v>
      </c>
    </row>
    <row r="4032" spans="1:8">
      <c r="A4032" s="80">
        <v>37271</v>
      </c>
      <c r="B4032" s="79" t="s">
        <v>70</v>
      </c>
      <c r="C4032" s="79" t="s">
        <v>71</v>
      </c>
      <c r="D4032" s="85">
        <v>-10840</v>
      </c>
      <c r="E4032" s="85">
        <v>0</v>
      </c>
      <c r="F4032" s="210">
        <f t="shared" si="186"/>
        <v>3</v>
      </c>
      <c r="G4032" s="79" t="str">
        <f t="shared" si="187"/>
        <v>D</v>
      </c>
      <c r="H4032" s="79" t="str">
        <f t="shared" si="188"/>
        <v>3CGPR-KINGSGATE</v>
      </c>
    </row>
    <row r="4033" spans="1:8">
      <c r="A4033" s="80">
        <v>37271</v>
      </c>
      <c r="B4033" s="79" t="s">
        <v>70</v>
      </c>
      <c r="C4033" s="79" t="s">
        <v>72</v>
      </c>
      <c r="D4033" s="85">
        <v>-167165</v>
      </c>
      <c r="E4033" s="85">
        <v>0</v>
      </c>
      <c r="F4033" s="210">
        <f t="shared" si="186"/>
        <v>3</v>
      </c>
      <c r="G4033" s="79" t="str">
        <f t="shared" si="187"/>
        <v>D</v>
      </c>
      <c r="H4033" s="79" t="str">
        <f t="shared" si="188"/>
        <v>3IF-ELPO/SJ</v>
      </c>
    </row>
    <row r="4034" spans="1:8">
      <c r="A4034" s="80">
        <v>37271</v>
      </c>
      <c r="B4034" s="79" t="s">
        <v>70</v>
      </c>
      <c r="C4034" s="79" t="s">
        <v>67</v>
      </c>
      <c r="D4034" s="85">
        <v>-898854</v>
      </c>
      <c r="E4034" s="85">
        <v>0</v>
      </c>
      <c r="F4034" s="210">
        <f t="shared" si="186"/>
        <v>3</v>
      </c>
      <c r="G4034" s="79" t="str">
        <f t="shared" si="187"/>
        <v>D</v>
      </c>
      <c r="H4034" s="79" t="str">
        <f t="shared" si="188"/>
        <v>3IF-NWPL_ROCKY_M</v>
      </c>
    </row>
    <row r="4035" spans="1:8">
      <c r="A4035" s="80">
        <v>37271</v>
      </c>
      <c r="B4035" s="79" t="s">
        <v>70</v>
      </c>
      <c r="C4035" s="79" t="s">
        <v>73</v>
      </c>
      <c r="D4035" s="85">
        <v>167886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3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3IF-WAHA-TX</v>
      </c>
    </row>
    <row r="4036" spans="1:8">
      <c r="A4036" s="80">
        <v>37271</v>
      </c>
      <c r="B4036" s="79" t="s">
        <v>70</v>
      </c>
      <c r="C4036" s="79" t="s">
        <v>68</v>
      </c>
      <c r="D4036" s="85">
        <v>11703</v>
      </c>
      <c r="E4036" s="85">
        <v>0</v>
      </c>
      <c r="F4036" s="210">
        <f t="shared" si="189"/>
        <v>3</v>
      </c>
      <c r="G4036" s="79" t="str">
        <f t="shared" si="190"/>
        <v>D</v>
      </c>
      <c r="H4036" s="79" t="str">
        <f t="shared" si="191"/>
        <v>3NGI-MALIN</v>
      </c>
    </row>
    <row r="4037" spans="1:8">
      <c r="A4037" s="80">
        <v>37271</v>
      </c>
      <c r="B4037" s="79" t="s">
        <v>70</v>
      </c>
      <c r="C4037" s="79" t="s">
        <v>74</v>
      </c>
      <c r="D4037" s="85">
        <v>2545559</v>
      </c>
      <c r="E4037" s="85">
        <v>0</v>
      </c>
      <c r="F4037" s="210">
        <f t="shared" si="189"/>
        <v>3</v>
      </c>
      <c r="G4037" s="79" t="str">
        <f t="shared" si="190"/>
        <v>D</v>
      </c>
      <c r="H4037" s="79" t="str">
        <f t="shared" si="191"/>
        <v>3NGI-PGE/CG</v>
      </c>
    </row>
    <row r="4038" spans="1:8">
      <c r="A4038" s="80">
        <v>37271</v>
      </c>
      <c r="B4038" s="79" t="s">
        <v>70</v>
      </c>
      <c r="C4038" s="79" t="s">
        <v>75</v>
      </c>
      <c r="D4038" s="85">
        <v>-2562875</v>
      </c>
      <c r="E4038" s="85">
        <v>0</v>
      </c>
      <c r="F4038" s="210">
        <f t="shared" si="189"/>
        <v>3</v>
      </c>
      <c r="G4038" s="79" t="str">
        <f t="shared" si="190"/>
        <v>D</v>
      </c>
      <c r="H4038" s="79" t="str">
        <f t="shared" si="191"/>
        <v>3NGI-SOBDR-PG&amp;E</v>
      </c>
    </row>
    <row r="4039" spans="1:8">
      <c r="A4039" s="80">
        <v>37271</v>
      </c>
      <c r="B4039" s="79" t="s">
        <v>70</v>
      </c>
      <c r="C4039" s="79" t="s">
        <v>46</v>
      </c>
      <c r="D4039" s="85">
        <v>861536</v>
      </c>
      <c r="E4039" s="85">
        <v>0</v>
      </c>
      <c r="F4039" s="210">
        <f t="shared" si="189"/>
        <v>3</v>
      </c>
      <c r="G4039" s="79" t="str">
        <f t="shared" si="190"/>
        <v>D</v>
      </c>
      <c r="H4039" s="79" t="str">
        <f t="shared" si="191"/>
        <v>3NGI-SOCAL</v>
      </c>
    </row>
    <row r="4040" spans="1:8">
      <c r="A4040" s="80">
        <v>37302</v>
      </c>
      <c r="B4040" s="79" t="s">
        <v>70</v>
      </c>
      <c r="C4040" s="79" t="s">
        <v>71</v>
      </c>
      <c r="D4040" s="85">
        <v>-89147</v>
      </c>
      <c r="E4040" s="85">
        <v>0</v>
      </c>
      <c r="F4040" s="210">
        <f t="shared" si="189"/>
        <v>3</v>
      </c>
      <c r="G4040" s="79" t="str">
        <f t="shared" si="190"/>
        <v>D</v>
      </c>
      <c r="H4040" s="79" t="str">
        <f t="shared" si="191"/>
        <v>3CGPR-KINGSGATE</v>
      </c>
    </row>
    <row r="4041" spans="1:8">
      <c r="A4041" s="80">
        <v>37302</v>
      </c>
      <c r="B4041" s="79" t="s">
        <v>70</v>
      </c>
      <c r="C4041" s="79" t="s">
        <v>72</v>
      </c>
      <c r="D4041" s="85">
        <v>-187212</v>
      </c>
      <c r="E4041" s="85">
        <v>0</v>
      </c>
      <c r="F4041" s="210">
        <f t="shared" si="189"/>
        <v>3</v>
      </c>
      <c r="G4041" s="79" t="str">
        <f t="shared" si="190"/>
        <v>D</v>
      </c>
      <c r="H4041" s="79" t="str">
        <f t="shared" si="191"/>
        <v>3IF-ELPO/SJ</v>
      </c>
    </row>
    <row r="4042" spans="1:8">
      <c r="A4042" s="80">
        <v>37302</v>
      </c>
      <c r="B4042" s="79" t="s">
        <v>70</v>
      </c>
      <c r="C4042" s="79" t="s">
        <v>67</v>
      </c>
      <c r="D4042" s="85">
        <v>-816658</v>
      </c>
      <c r="E4042" s="85">
        <v>0</v>
      </c>
      <c r="F4042" s="210">
        <f t="shared" si="189"/>
        <v>3</v>
      </c>
      <c r="G4042" s="79" t="str">
        <f t="shared" si="190"/>
        <v>D</v>
      </c>
      <c r="H4042" s="79" t="str">
        <f t="shared" si="191"/>
        <v>3IF-NWPL_ROCKY_M</v>
      </c>
    </row>
    <row r="4043" spans="1:8">
      <c r="A4043" s="80">
        <v>37302</v>
      </c>
      <c r="B4043" s="79" t="s">
        <v>70</v>
      </c>
      <c r="C4043" s="79" t="s">
        <v>73</v>
      </c>
      <c r="D4043" s="85">
        <v>185360</v>
      </c>
      <c r="E4043" s="85">
        <v>0</v>
      </c>
      <c r="F4043" s="210">
        <f t="shared" si="189"/>
        <v>3</v>
      </c>
      <c r="G4043" s="79" t="str">
        <f t="shared" si="190"/>
        <v>D</v>
      </c>
      <c r="H4043" s="79" t="str">
        <f t="shared" si="191"/>
        <v>3IF-WAHA-TX</v>
      </c>
    </row>
    <row r="4044" spans="1:8">
      <c r="A4044" s="80">
        <v>37302</v>
      </c>
      <c r="B4044" s="79" t="s">
        <v>70</v>
      </c>
      <c r="C4044" s="79" t="s">
        <v>68</v>
      </c>
      <c r="D4044" s="85">
        <v>90384</v>
      </c>
      <c r="E4044" s="85">
        <v>0</v>
      </c>
      <c r="F4044" s="210">
        <f t="shared" si="189"/>
        <v>3</v>
      </c>
      <c r="G4044" s="79" t="str">
        <f t="shared" si="190"/>
        <v>D</v>
      </c>
      <c r="H4044" s="79" t="str">
        <f t="shared" si="191"/>
        <v>3NGI-MALIN</v>
      </c>
    </row>
    <row r="4045" spans="1:8">
      <c r="A4045" s="80">
        <v>37302</v>
      </c>
      <c r="B4045" s="79" t="s">
        <v>70</v>
      </c>
      <c r="C4045" s="79" t="s">
        <v>74</v>
      </c>
      <c r="D4045" s="85">
        <v>2749260</v>
      </c>
      <c r="E4045" s="85">
        <v>0</v>
      </c>
      <c r="F4045" s="210">
        <f t="shared" si="189"/>
        <v>3</v>
      </c>
      <c r="G4045" s="79" t="str">
        <f t="shared" si="190"/>
        <v>D</v>
      </c>
      <c r="H4045" s="79" t="str">
        <f t="shared" si="191"/>
        <v>3NGI-PGE/CG</v>
      </c>
    </row>
    <row r="4046" spans="1:8">
      <c r="A4046" s="80">
        <v>37302</v>
      </c>
      <c r="B4046" s="79" t="s">
        <v>70</v>
      </c>
      <c r="C4046" s="79" t="s">
        <v>75</v>
      </c>
      <c r="D4046" s="85">
        <v>-2787448</v>
      </c>
      <c r="E4046" s="85">
        <v>0</v>
      </c>
      <c r="F4046" s="210">
        <f t="shared" si="189"/>
        <v>3</v>
      </c>
      <c r="G4046" s="79" t="str">
        <f t="shared" si="190"/>
        <v>D</v>
      </c>
      <c r="H4046" s="79" t="str">
        <f t="shared" si="191"/>
        <v>3NGI-SOBDR-PG&amp;E</v>
      </c>
    </row>
    <row r="4047" spans="1:8">
      <c r="A4047" s="80">
        <v>37302</v>
      </c>
      <c r="B4047" s="79" t="s">
        <v>70</v>
      </c>
      <c r="C4047" s="79" t="s">
        <v>46</v>
      </c>
      <c r="D4047" s="85">
        <v>782359</v>
      </c>
      <c r="E4047" s="85">
        <v>0</v>
      </c>
      <c r="F4047" s="210">
        <f t="shared" si="189"/>
        <v>3</v>
      </c>
      <c r="G4047" s="79" t="str">
        <f t="shared" si="190"/>
        <v>D</v>
      </c>
      <c r="H4047" s="79" t="str">
        <f t="shared" si="191"/>
        <v>3NGI-SOCAL</v>
      </c>
    </row>
    <row r="4048" spans="1:8">
      <c r="A4048" s="80">
        <v>37330</v>
      </c>
      <c r="B4048" s="79" t="s">
        <v>70</v>
      </c>
      <c r="C4048" s="79" t="s">
        <v>71</v>
      </c>
      <c r="D4048" s="85">
        <v>-317975</v>
      </c>
      <c r="E4048" s="85">
        <v>0</v>
      </c>
      <c r="F4048" s="210">
        <f t="shared" si="189"/>
        <v>3</v>
      </c>
      <c r="G4048" s="79" t="str">
        <f t="shared" si="190"/>
        <v>D</v>
      </c>
      <c r="H4048" s="79" t="str">
        <f t="shared" si="191"/>
        <v>3CGPR-KINGSGATE</v>
      </c>
    </row>
    <row r="4049" spans="1:8">
      <c r="A4049" s="80">
        <v>37330</v>
      </c>
      <c r="B4049" s="79" t="s">
        <v>70</v>
      </c>
      <c r="C4049" s="79" t="s">
        <v>72</v>
      </c>
      <c r="D4049" s="85">
        <v>-303971</v>
      </c>
      <c r="E4049" s="85">
        <v>0</v>
      </c>
      <c r="F4049" s="210">
        <f t="shared" si="189"/>
        <v>3</v>
      </c>
      <c r="G4049" s="79" t="str">
        <f t="shared" si="190"/>
        <v>D</v>
      </c>
      <c r="H4049" s="79" t="str">
        <f t="shared" si="191"/>
        <v>3IF-ELPO/SJ</v>
      </c>
    </row>
    <row r="4050" spans="1:8">
      <c r="A4050" s="80">
        <v>37330</v>
      </c>
      <c r="B4050" s="79" t="s">
        <v>70</v>
      </c>
      <c r="C4050" s="79" t="s">
        <v>67</v>
      </c>
      <c r="D4050" s="85">
        <v>-904022</v>
      </c>
      <c r="E4050" s="85">
        <v>0</v>
      </c>
      <c r="F4050" s="210">
        <f t="shared" si="189"/>
        <v>3</v>
      </c>
      <c r="G4050" s="79" t="str">
        <f t="shared" si="190"/>
        <v>D</v>
      </c>
      <c r="H4050" s="79" t="str">
        <f t="shared" si="191"/>
        <v>3IF-NWPL_ROCKY_M</v>
      </c>
    </row>
    <row r="4051" spans="1:8">
      <c r="A4051" s="80">
        <v>37330</v>
      </c>
      <c r="B4051" s="79" t="s">
        <v>70</v>
      </c>
      <c r="C4051" s="79" t="s">
        <v>73</v>
      </c>
      <c r="D4051" s="85">
        <v>296908</v>
      </c>
      <c r="E4051" s="85">
        <v>0</v>
      </c>
      <c r="F4051" s="210">
        <f t="shared" si="189"/>
        <v>3</v>
      </c>
      <c r="G4051" s="79" t="str">
        <f t="shared" si="190"/>
        <v>D</v>
      </c>
      <c r="H4051" s="79" t="str">
        <f t="shared" si="191"/>
        <v>3IF-WAHA-TX</v>
      </c>
    </row>
    <row r="4052" spans="1:8">
      <c r="A4052" s="80">
        <v>37330</v>
      </c>
      <c r="B4052" s="79" t="s">
        <v>70</v>
      </c>
      <c r="C4052" s="79" t="s">
        <v>68</v>
      </c>
      <c r="D4052" s="85">
        <v>307182</v>
      </c>
      <c r="E4052" s="85">
        <v>0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3NGI-MALIN</v>
      </c>
    </row>
    <row r="4053" spans="1:8">
      <c r="A4053" s="80">
        <v>37330</v>
      </c>
      <c r="B4053" s="79" t="s">
        <v>70</v>
      </c>
      <c r="C4053" s="79" t="s">
        <v>74</v>
      </c>
      <c r="D4053" s="85">
        <v>3037206</v>
      </c>
      <c r="E4053" s="85">
        <v>0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3NGI-PGE/CG</v>
      </c>
    </row>
    <row r="4054" spans="1:8">
      <c r="A4054" s="80">
        <v>37330</v>
      </c>
      <c r="B4054" s="79" t="s">
        <v>70</v>
      </c>
      <c r="C4054" s="79" t="s">
        <v>75</v>
      </c>
      <c r="D4054" s="85">
        <v>-3079394</v>
      </c>
      <c r="E4054" s="85">
        <v>0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3NGI-SOBDR-PG&amp;E</v>
      </c>
    </row>
    <row r="4055" spans="1:8">
      <c r="A4055" s="80">
        <v>37330</v>
      </c>
      <c r="B4055" s="79" t="s">
        <v>70</v>
      </c>
      <c r="C4055" s="79" t="s">
        <v>46</v>
      </c>
      <c r="D4055" s="85">
        <v>866053</v>
      </c>
      <c r="E4055" s="85">
        <v>0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3NGI-SOCAL</v>
      </c>
    </row>
    <row r="4056" spans="1:8">
      <c r="A4056" s="80">
        <v>37361</v>
      </c>
      <c r="B4056" s="79" t="s">
        <v>70</v>
      </c>
      <c r="C4056" s="79" t="s">
        <v>71</v>
      </c>
      <c r="D4056" s="85">
        <v>-250448</v>
      </c>
      <c r="E4056" s="85">
        <v>0</v>
      </c>
      <c r="F4056" s="210">
        <f t="shared" si="189"/>
        <v>4</v>
      </c>
      <c r="G4056" s="79" t="str">
        <f t="shared" si="190"/>
        <v>D</v>
      </c>
      <c r="H4056" s="79" t="str">
        <f t="shared" si="191"/>
        <v>4CGPR-KINGSGATE</v>
      </c>
    </row>
    <row r="4057" spans="1:8">
      <c r="A4057" s="80">
        <v>37361</v>
      </c>
      <c r="B4057" s="79" t="s">
        <v>70</v>
      </c>
      <c r="C4057" s="79" t="s">
        <v>72</v>
      </c>
      <c r="D4057" s="85">
        <v>-348862</v>
      </c>
      <c r="E4057" s="85">
        <v>0</v>
      </c>
      <c r="F4057" s="210">
        <f t="shared" si="189"/>
        <v>4</v>
      </c>
      <c r="G4057" s="79" t="str">
        <f t="shared" si="190"/>
        <v>D</v>
      </c>
      <c r="H4057" s="79" t="str">
        <f t="shared" si="191"/>
        <v>4IF-ELPO/SJ</v>
      </c>
    </row>
    <row r="4058" spans="1:8">
      <c r="A4058" s="80">
        <v>37361</v>
      </c>
      <c r="B4058" s="79" t="s">
        <v>70</v>
      </c>
      <c r="C4058" s="79" t="s">
        <v>67</v>
      </c>
      <c r="D4058" s="85">
        <v>-873310</v>
      </c>
      <c r="E4058" s="85">
        <v>0</v>
      </c>
      <c r="F4058" s="210">
        <f t="shared" si="189"/>
        <v>4</v>
      </c>
      <c r="G4058" s="79" t="str">
        <f t="shared" si="190"/>
        <v>D</v>
      </c>
      <c r="H4058" s="79" t="str">
        <f t="shared" si="191"/>
        <v>4IF-NWPL_ROCKY_M</v>
      </c>
    </row>
    <row r="4059" spans="1:8">
      <c r="A4059" s="80">
        <v>37361</v>
      </c>
      <c r="B4059" s="79" t="s">
        <v>70</v>
      </c>
      <c r="C4059" s="79" t="s">
        <v>73</v>
      </c>
      <c r="D4059" s="85">
        <v>343404</v>
      </c>
      <c r="E4059" s="85">
        <v>0</v>
      </c>
      <c r="F4059" s="210">
        <f t="shared" si="189"/>
        <v>4</v>
      </c>
      <c r="G4059" s="79" t="str">
        <f t="shared" si="190"/>
        <v>D</v>
      </c>
      <c r="H4059" s="79" t="str">
        <f t="shared" si="191"/>
        <v>4IF-WAHA-TX</v>
      </c>
    </row>
    <row r="4060" spans="1:8">
      <c r="A4060" s="80">
        <v>37361</v>
      </c>
      <c r="B4060" s="79" t="s">
        <v>70</v>
      </c>
      <c r="C4060" s="79" t="s">
        <v>68</v>
      </c>
      <c r="D4060" s="85">
        <v>243522</v>
      </c>
      <c r="E4060" s="85">
        <v>0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4NGI-MALIN</v>
      </c>
    </row>
    <row r="4061" spans="1:8">
      <c r="A4061" s="80">
        <v>37361</v>
      </c>
      <c r="B4061" s="79" t="s">
        <v>70</v>
      </c>
      <c r="C4061" s="79" t="s">
        <v>46</v>
      </c>
      <c r="D4061" s="85">
        <v>836632</v>
      </c>
      <c r="E4061" s="85">
        <v>0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4NGI-SOCAL</v>
      </c>
    </row>
    <row r="4062" spans="1:8">
      <c r="A4062" s="80">
        <v>37391</v>
      </c>
      <c r="B4062" s="79" t="s">
        <v>70</v>
      </c>
      <c r="C4062" s="79" t="s">
        <v>71</v>
      </c>
      <c r="D4062" s="85">
        <v>-247127</v>
      </c>
      <c r="E4062" s="85">
        <v>0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4CGPR-KINGSGATE</v>
      </c>
    </row>
    <row r="4063" spans="1:8">
      <c r="A4063" s="80">
        <v>37391</v>
      </c>
      <c r="B4063" s="79" t="s">
        <v>70</v>
      </c>
      <c r="C4063" s="79" t="s">
        <v>72</v>
      </c>
      <c r="D4063" s="85">
        <v>-306890</v>
      </c>
      <c r="E4063" s="85">
        <v>0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4IF-ELPO/SJ</v>
      </c>
    </row>
    <row r="4064" spans="1:8">
      <c r="A4064" s="80">
        <v>37391</v>
      </c>
      <c r="B4064" s="79" t="s">
        <v>70</v>
      </c>
      <c r="C4064" s="79" t="s">
        <v>67</v>
      </c>
      <c r="D4064" s="85">
        <v>-137002</v>
      </c>
      <c r="E4064" s="85">
        <v>0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4IF-NWPL_ROCKY_M</v>
      </c>
    </row>
    <row r="4065" spans="1:8">
      <c r="A4065" s="80">
        <v>37391</v>
      </c>
      <c r="B4065" s="79" t="s">
        <v>70</v>
      </c>
      <c r="C4065" s="79" t="s">
        <v>73</v>
      </c>
      <c r="D4065" s="85">
        <v>314037</v>
      </c>
      <c r="E4065" s="85">
        <v>0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4IF-WAHA-TX</v>
      </c>
    </row>
    <row r="4066" spans="1:8">
      <c r="A4066" s="80">
        <v>37391</v>
      </c>
      <c r="B4066" s="79" t="s">
        <v>70</v>
      </c>
      <c r="C4066" s="79" t="s">
        <v>68</v>
      </c>
      <c r="D4066" s="85">
        <v>240574</v>
      </c>
      <c r="E4066" s="85">
        <v>0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4NGI-MALIN</v>
      </c>
    </row>
    <row r="4067" spans="1:8">
      <c r="A4067" s="80">
        <v>37391</v>
      </c>
      <c r="B4067" s="79" t="s">
        <v>70</v>
      </c>
      <c r="C4067" s="79" t="s">
        <v>46</v>
      </c>
      <c r="D4067" s="85">
        <v>128507</v>
      </c>
      <c r="E4067" s="85">
        <v>0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4NGI-SOCAL</v>
      </c>
    </row>
    <row r="4068" spans="1:8">
      <c r="A4068" s="80">
        <v>37422</v>
      </c>
      <c r="B4068" s="79" t="s">
        <v>70</v>
      </c>
      <c r="C4068" s="79" t="s">
        <v>71</v>
      </c>
      <c r="D4068" s="85">
        <v>-210040</v>
      </c>
      <c r="E4068" s="85">
        <v>0</v>
      </c>
      <c r="F4068" s="210">
        <f t="shared" si="189"/>
        <v>4</v>
      </c>
      <c r="G4068" s="79" t="str">
        <f t="shared" si="190"/>
        <v>D</v>
      </c>
      <c r="H4068" s="79" t="str">
        <f t="shared" si="191"/>
        <v>4CGPR-KINGSGATE</v>
      </c>
    </row>
    <row r="4069" spans="1:8">
      <c r="A4069" s="80">
        <v>37422</v>
      </c>
      <c r="B4069" s="79" t="s">
        <v>70</v>
      </c>
      <c r="C4069" s="79" t="s">
        <v>72</v>
      </c>
      <c r="D4069" s="85">
        <v>-294924</v>
      </c>
      <c r="E4069" s="85">
        <v>0</v>
      </c>
      <c r="F4069" s="210">
        <f t="shared" si="189"/>
        <v>4</v>
      </c>
      <c r="G4069" s="79" t="str">
        <f t="shared" si="190"/>
        <v>D</v>
      </c>
      <c r="H4069" s="79" t="str">
        <f t="shared" si="191"/>
        <v>4IF-ELPO/SJ</v>
      </c>
    </row>
    <row r="4070" spans="1:8">
      <c r="A4070" s="80">
        <v>37422</v>
      </c>
      <c r="B4070" s="79" t="s">
        <v>70</v>
      </c>
      <c r="C4070" s="79" t="s">
        <v>67</v>
      </c>
      <c r="D4070" s="85">
        <v>-132313</v>
      </c>
      <c r="E4070" s="85">
        <v>0</v>
      </c>
      <c r="F4070" s="210">
        <f t="shared" si="189"/>
        <v>4</v>
      </c>
      <c r="G4070" s="79" t="str">
        <f t="shared" si="190"/>
        <v>D</v>
      </c>
      <c r="H4070" s="79" t="str">
        <f t="shared" si="191"/>
        <v>4IF-NWPL_ROCKY_M</v>
      </c>
    </row>
    <row r="4071" spans="1:8">
      <c r="A4071" s="80">
        <v>37422</v>
      </c>
      <c r="B4071" s="79" t="s">
        <v>70</v>
      </c>
      <c r="C4071" s="79" t="s">
        <v>73</v>
      </c>
      <c r="D4071" s="85">
        <v>304696</v>
      </c>
      <c r="E4071" s="85">
        <v>0</v>
      </c>
      <c r="F4071" s="210">
        <f t="shared" si="189"/>
        <v>4</v>
      </c>
      <c r="G4071" s="79" t="str">
        <f t="shared" si="190"/>
        <v>D</v>
      </c>
      <c r="H4071" s="79" t="str">
        <f t="shared" si="191"/>
        <v>4IF-WAHA-TX</v>
      </c>
    </row>
    <row r="4072" spans="1:8">
      <c r="A4072" s="80">
        <v>37422</v>
      </c>
      <c r="B4072" s="79" t="s">
        <v>70</v>
      </c>
      <c r="C4072" s="79" t="s">
        <v>68</v>
      </c>
      <c r="D4072" s="85">
        <v>206058</v>
      </c>
      <c r="E4072" s="85">
        <v>0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4NGI-MALIN</v>
      </c>
    </row>
    <row r="4073" spans="1:8">
      <c r="A4073" s="80">
        <v>37422</v>
      </c>
      <c r="B4073" s="79" t="s">
        <v>70</v>
      </c>
      <c r="C4073" s="79" t="s">
        <v>46</v>
      </c>
      <c r="D4073" s="85">
        <v>124110</v>
      </c>
      <c r="E4073" s="85">
        <v>0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4NGI-SOCAL</v>
      </c>
    </row>
    <row r="4074" spans="1:8">
      <c r="A4074" s="80">
        <v>37452</v>
      </c>
      <c r="B4074" s="79" t="s">
        <v>70</v>
      </c>
      <c r="C4074" s="79" t="s">
        <v>71</v>
      </c>
      <c r="D4074" s="85">
        <v>-312229</v>
      </c>
      <c r="E4074" s="85">
        <v>0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4CGPR-KINGSGATE</v>
      </c>
    </row>
    <row r="4075" spans="1:8">
      <c r="A4075" s="80">
        <v>37452</v>
      </c>
      <c r="B4075" s="79" t="s">
        <v>70</v>
      </c>
      <c r="C4075" s="79" t="s">
        <v>72</v>
      </c>
      <c r="D4075" s="85">
        <v>-297642</v>
      </c>
      <c r="E4075" s="85">
        <v>0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4IF-ELPO/SJ</v>
      </c>
    </row>
    <row r="4076" spans="1:8">
      <c r="A4076" s="80">
        <v>37452</v>
      </c>
      <c r="B4076" s="79" t="s">
        <v>70</v>
      </c>
      <c r="C4076" s="79" t="s">
        <v>67</v>
      </c>
      <c r="D4076" s="85">
        <v>-136444</v>
      </c>
      <c r="E4076" s="85">
        <v>0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4IF-NWPL_ROCKY_M</v>
      </c>
    </row>
    <row r="4077" spans="1:8">
      <c r="A4077" s="80">
        <v>37452</v>
      </c>
      <c r="B4077" s="79" t="s">
        <v>70</v>
      </c>
      <c r="C4077" s="79" t="s">
        <v>73</v>
      </c>
      <c r="D4077" s="85">
        <v>303372</v>
      </c>
      <c r="E4077" s="85">
        <v>0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4IF-WAHA-TX</v>
      </c>
    </row>
    <row r="4078" spans="1:8">
      <c r="A4078" s="80">
        <v>37452</v>
      </c>
      <c r="B4078" s="79" t="s">
        <v>70</v>
      </c>
      <c r="C4078" s="79" t="s">
        <v>68</v>
      </c>
      <c r="D4078" s="85">
        <v>301880</v>
      </c>
      <c r="E4078" s="85">
        <v>0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4NGI-MALIN</v>
      </c>
    </row>
    <row r="4079" spans="1:8">
      <c r="A4079" s="80">
        <v>37452</v>
      </c>
      <c r="B4079" s="79" t="s">
        <v>70</v>
      </c>
      <c r="C4079" s="79" t="s">
        <v>46</v>
      </c>
      <c r="D4079" s="85">
        <v>127984</v>
      </c>
      <c r="E4079" s="85">
        <v>0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4NGI-SOCAL</v>
      </c>
    </row>
    <row r="4080" spans="1:8">
      <c r="A4080" s="80">
        <v>37483</v>
      </c>
      <c r="B4080" s="79" t="s">
        <v>70</v>
      </c>
      <c r="C4080" s="79" t="s">
        <v>71</v>
      </c>
      <c r="D4080" s="85">
        <v>-271932</v>
      </c>
      <c r="E4080" s="85">
        <v>0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4CGPR-KINGSGATE</v>
      </c>
    </row>
    <row r="4081" spans="1:8">
      <c r="A4081" s="80">
        <v>37483</v>
      </c>
      <c r="B4081" s="79" t="s">
        <v>70</v>
      </c>
      <c r="C4081" s="79" t="s">
        <v>67</v>
      </c>
      <c r="D4081" s="85">
        <v>-136132</v>
      </c>
      <c r="E4081" s="85">
        <v>0</v>
      </c>
      <c r="F4081" s="210">
        <f t="shared" si="189"/>
        <v>4</v>
      </c>
      <c r="G4081" s="79" t="str">
        <f t="shared" si="190"/>
        <v>D</v>
      </c>
      <c r="H4081" s="79" t="str">
        <f t="shared" si="191"/>
        <v>4IF-NWPL_ROCKY_M</v>
      </c>
    </row>
    <row r="4082" spans="1:8">
      <c r="A4082" s="80">
        <v>37483</v>
      </c>
      <c r="B4082" s="79" t="s">
        <v>70</v>
      </c>
      <c r="C4082" s="79" t="s">
        <v>68</v>
      </c>
      <c r="D4082" s="85">
        <v>266659</v>
      </c>
      <c r="E4082" s="85">
        <v>0</v>
      </c>
      <c r="F4082" s="210">
        <f t="shared" si="189"/>
        <v>4</v>
      </c>
      <c r="G4082" s="79" t="str">
        <f t="shared" si="190"/>
        <v>D</v>
      </c>
      <c r="H4082" s="79" t="str">
        <f t="shared" si="191"/>
        <v>4NGI-MALIN</v>
      </c>
    </row>
    <row r="4083" spans="1:8">
      <c r="A4083" s="80">
        <v>37483</v>
      </c>
      <c r="B4083" s="79" t="s">
        <v>70</v>
      </c>
      <c r="C4083" s="79" t="s">
        <v>46</v>
      </c>
      <c r="D4083" s="85">
        <v>127692</v>
      </c>
      <c r="E4083" s="85">
        <v>0</v>
      </c>
      <c r="F4083" s="210">
        <f t="shared" si="189"/>
        <v>4</v>
      </c>
      <c r="G4083" s="79" t="str">
        <f t="shared" si="190"/>
        <v>D</v>
      </c>
      <c r="H4083" s="79" t="str">
        <f t="shared" si="191"/>
        <v>4NGI-SOCAL</v>
      </c>
    </row>
    <row r="4084" spans="1:8">
      <c r="A4084" s="80">
        <v>37514</v>
      </c>
      <c r="B4084" s="79" t="s">
        <v>70</v>
      </c>
      <c r="C4084" s="79" t="s">
        <v>71</v>
      </c>
      <c r="D4084" s="85">
        <v>-290442</v>
      </c>
      <c r="E4084" s="85">
        <v>0</v>
      </c>
      <c r="F4084" s="210">
        <f t="shared" si="189"/>
        <v>4</v>
      </c>
      <c r="G4084" s="79" t="str">
        <f t="shared" si="190"/>
        <v>D</v>
      </c>
      <c r="H4084" s="79" t="str">
        <f t="shared" si="191"/>
        <v>4CGPR-KINGSGATE</v>
      </c>
    </row>
    <row r="4085" spans="1:8">
      <c r="A4085" s="80">
        <v>37514</v>
      </c>
      <c r="B4085" s="79" t="s">
        <v>70</v>
      </c>
      <c r="C4085" s="79" t="s">
        <v>67</v>
      </c>
      <c r="D4085" s="85">
        <v>-131432</v>
      </c>
      <c r="E4085" s="85">
        <v>0</v>
      </c>
      <c r="F4085" s="210">
        <f t="shared" si="189"/>
        <v>4</v>
      </c>
      <c r="G4085" s="79" t="str">
        <f t="shared" si="190"/>
        <v>D</v>
      </c>
      <c r="H4085" s="79" t="str">
        <f t="shared" si="191"/>
        <v>4IF-NWPL_ROCKY_M</v>
      </c>
    </row>
    <row r="4086" spans="1:8">
      <c r="A4086" s="80">
        <v>37514</v>
      </c>
      <c r="B4086" s="79" t="s">
        <v>70</v>
      </c>
      <c r="C4086" s="79" t="s">
        <v>68</v>
      </c>
      <c r="D4086" s="85">
        <v>281658</v>
      </c>
      <c r="E4086" s="85">
        <v>0</v>
      </c>
      <c r="F4086" s="210">
        <f t="shared" si="189"/>
        <v>4</v>
      </c>
      <c r="G4086" s="79" t="str">
        <f t="shared" si="190"/>
        <v>D</v>
      </c>
      <c r="H4086" s="79" t="str">
        <f t="shared" si="191"/>
        <v>4NGI-MALIN</v>
      </c>
    </row>
    <row r="4087" spans="1:8">
      <c r="A4087" s="80">
        <v>37514</v>
      </c>
      <c r="B4087" s="79" t="s">
        <v>70</v>
      </c>
      <c r="C4087" s="79" t="s">
        <v>46</v>
      </c>
      <c r="D4087" s="85">
        <v>123283</v>
      </c>
      <c r="E4087" s="85">
        <v>0</v>
      </c>
      <c r="F4087" s="210">
        <f t="shared" si="189"/>
        <v>4</v>
      </c>
      <c r="G4087" s="79" t="str">
        <f t="shared" si="190"/>
        <v>D</v>
      </c>
      <c r="H4087" s="79" t="str">
        <f t="shared" si="191"/>
        <v>4NGI-SOCAL</v>
      </c>
    </row>
    <row r="4088" spans="1:8">
      <c r="A4088" s="80">
        <v>37544</v>
      </c>
      <c r="B4088" s="79" t="s">
        <v>70</v>
      </c>
      <c r="C4088" s="79" t="s">
        <v>71</v>
      </c>
      <c r="D4088" s="85">
        <v>-201054</v>
      </c>
      <c r="E4088" s="85">
        <v>0</v>
      </c>
      <c r="F4088" s="210">
        <f t="shared" si="189"/>
        <v>4</v>
      </c>
      <c r="G4088" s="79" t="str">
        <f t="shared" si="190"/>
        <v>D</v>
      </c>
      <c r="H4088" s="79" t="str">
        <f t="shared" si="191"/>
        <v>4CGPR-KINGSGATE</v>
      </c>
    </row>
    <row r="4089" spans="1:8">
      <c r="A4089" s="80">
        <v>37544</v>
      </c>
      <c r="B4089" s="79" t="s">
        <v>70</v>
      </c>
      <c r="C4089" s="79" t="s">
        <v>67</v>
      </c>
      <c r="D4089" s="85">
        <v>-135486</v>
      </c>
      <c r="E4089" s="85">
        <v>0</v>
      </c>
      <c r="F4089" s="210">
        <f t="shared" si="189"/>
        <v>4</v>
      </c>
      <c r="G4089" s="79" t="str">
        <f t="shared" si="190"/>
        <v>D</v>
      </c>
      <c r="H4089" s="79" t="str">
        <f t="shared" si="191"/>
        <v>4IF-NWPL_ROCKY_M</v>
      </c>
    </row>
    <row r="4090" spans="1:8">
      <c r="A4090" s="80">
        <v>37544</v>
      </c>
      <c r="B4090" s="79" t="s">
        <v>70</v>
      </c>
      <c r="C4090" s="79" t="s">
        <v>68</v>
      </c>
      <c r="D4090" s="85">
        <v>199979</v>
      </c>
      <c r="E4090" s="85">
        <v>0</v>
      </c>
      <c r="F4090" s="210">
        <f t="shared" si="189"/>
        <v>4</v>
      </c>
      <c r="G4090" s="79" t="str">
        <f t="shared" si="190"/>
        <v>D</v>
      </c>
      <c r="H4090" s="79" t="str">
        <f t="shared" si="191"/>
        <v>4NGI-MALIN</v>
      </c>
    </row>
    <row r="4091" spans="1:8">
      <c r="A4091" s="80">
        <v>37544</v>
      </c>
      <c r="B4091" s="79" t="s">
        <v>70</v>
      </c>
      <c r="C4091" s="79" t="s">
        <v>46</v>
      </c>
      <c r="D4091" s="85">
        <v>127086</v>
      </c>
      <c r="E4091" s="85">
        <v>0</v>
      </c>
      <c r="F4091" s="210">
        <f t="shared" si="189"/>
        <v>4</v>
      </c>
      <c r="G4091" s="79" t="str">
        <f t="shared" si="190"/>
        <v>D</v>
      </c>
      <c r="H4091" s="79" t="str">
        <f t="shared" si="191"/>
        <v>4NGI-SOCAL</v>
      </c>
    </row>
    <row r="4092" spans="1:8">
      <c r="A4092" s="80">
        <v>37575</v>
      </c>
      <c r="B4092" s="79" t="s">
        <v>70</v>
      </c>
      <c r="C4092" s="79" t="s">
        <v>67</v>
      </c>
      <c r="D4092" s="85">
        <v>-130006</v>
      </c>
      <c r="E4092" s="85">
        <v>0</v>
      </c>
      <c r="F4092" s="210">
        <f t="shared" si="189"/>
        <v>5</v>
      </c>
      <c r="G4092" s="79" t="str">
        <f t="shared" si="190"/>
        <v>D</v>
      </c>
      <c r="H4092" s="79" t="str">
        <f t="shared" si="191"/>
        <v>5IF-NWPL_ROCKY_M</v>
      </c>
    </row>
    <row r="4093" spans="1:8">
      <c r="A4093" s="80">
        <v>37575</v>
      </c>
      <c r="B4093" s="79" t="s">
        <v>70</v>
      </c>
      <c r="C4093" s="79" t="s">
        <v>46</v>
      </c>
      <c r="D4093" s="85">
        <v>121945</v>
      </c>
      <c r="E4093" s="85">
        <v>0</v>
      </c>
      <c r="F4093" s="210">
        <f t="shared" si="189"/>
        <v>5</v>
      </c>
      <c r="G4093" s="79" t="str">
        <f t="shared" si="190"/>
        <v>D</v>
      </c>
      <c r="H4093" s="79" t="str">
        <f t="shared" si="191"/>
        <v>5NGI-SOCAL</v>
      </c>
    </row>
    <row r="4094" spans="1:8">
      <c r="A4094" s="80">
        <v>37605</v>
      </c>
      <c r="B4094" s="79" t="s">
        <v>70</v>
      </c>
      <c r="C4094" s="79" t="s">
        <v>67</v>
      </c>
      <c r="D4094" s="85">
        <v>-133384</v>
      </c>
      <c r="E4094" s="85">
        <v>0</v>
      </c>
      <c r="F4094" s="210">
        <f t="shared" si="189"/>
        <v>5</v>
      </c>
      <c r="G4094" s="79" t="str">
        <f t="shared" si="190"/>
        <v>D</v>
      </c>
      <c r="H4094" s="79" t="str">
        <f t="shared" si="191"/>
        <v>5IF-NWPL_ROCKY_M</v>
      </c>
    </row>
    <row r="4095" spans="1:8">
      <c r="A4095" s="80">
        <v>37605</v>
      </c>
      <c r="B4095" s="79" t="s">
        <v>70</v>
      </c>
      <c r="C4095" s="79" t="s">
        <v>46</v>
      </c>
      <c r="D4095" s="85">
        <v>125114</v>
      </c>
      <c r="E4095" s="85">
        <v>0</v>
      </c>
      <c r="F4095" s="210">
        <f t="shared" si="189"/>
        <v>5</v>
      </c>
      <c r="G4095" s="79" t="str">
        <f t="shared" si="190"/>
        <v>D</v>
      </c>
      <c r="H4095" s="79" t="str">
        <f t="shared" si="191"/>
        <v>5NGI-SOCAL</v>
      </c>
    </row>
    <row r="4096" spans="1:8">
      <c r="A4096" s="80">
        <v>37636</v>
      </c>
      <c r="B4096" s="79" t="s">
        <v>70</v>
      </c>
      <c r="C4096" s="79" t="s">
        <v>67</v>
      </c>
      <c r="D4096" s="85">
        <v>-133066</v>
      </c>
      <c r="E4096" s="85">
        <v>0</v>
      </c>
      <c r="F4096" s="210">
        <f t="shared" si="189"/>
        <v>5</v>
      </c>
      <c r="G4096" s="79" t="str">
        <f t="shared" si="190"/>
        <v>D</v>
      </c>
      <c r="H4096" s="79" t="str">
        <f t="shared" si="191"/>
        <v>5IF-NWPL_ROCKY_M</v>
      </c>
    </row>
    <row r="4097" spans="1:8">
      <c r="A4097" s="80">
        <v>37636</v>
      </c>
      <c r="B4097" s="79" t="s">
        <v>70</v>
      </c>
      <c r="C4097" s="79" t="s">
        <v>46</v>
      </c>
      <c r="D4097" s="85">
        <v>124816</v>
      </c>
      <c r="E4097" s="85">
        <v>0</v>
      </c>
      <c r="F4097" s="210">
        <f t="shared" si="189"/>
        <v>5</v>
      </c>
      <c r="G4097" s="79" t="str">
        <f t="shared" si="190"/>
        <v>D</v>
      </c>
      <c r="H4097" s="79" t="str">
        <f t="shared" si="191"/>
        <v>5NGI-SOCAL</v>
      </c>
    </row>
    <row r="4098" spans="1:8">
      <c r="A4098" s="80">
        <v>37667</v>
      </c>
      <c r="B4098" s="79" t="s">
        <v>70</v>
      </c>
      <c r="C4098" s="79" t="s">
        <v>67</v>
      </c>
      <c r="D4098" s="85">
        <v>-119830</v>
      </c>
      <c r="E4098" s="85">
        <v>0</v>
      </c>
      <c r="F4098" s="210">
        <f t="shared" si="189"/>
        <v>5</v>
      </c>
      <c r="G4098" s="79" t="str">
        <f t="shared" si="190"/>
        <v>D</v>
      </c>
      <c r="H4098" s="79" t="str">
        <f t="shared" si="191"/>
        <v>5IF-NWPL_ROCKY_M</v>
      </c>
    </row>
    <row r="4099" spans="1:8">
      <c r="A4099" s="80">
        <v>37667</v>
      </c>
      <c r="B4099" s="79" t="s">
        <v>70</v>
      </c>
      <c r="C4099" s="79" t="s">
        <v>46</v>
      </c>
      <c r="D4099" s="85">
        <v>112400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5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5NGI-SOCAL</v>
      </c>
    </row>
    <row r="4100" spans="1:8">
      <c r="A4100" s="80">
        <v>37695</v>
      </c>
      <c r="B4100" s="79" t="s">
        <v>70</v>
      </c>
      <c r="C4100" s="79" t="s">
        <v>67</v>
      </c>
      <c r="D4100" s="85">
        <v>-132211</v>
      </c>
      <c r="E4100" s="85">
        <v>0</v>
      </c>
      <c r="F4100" s="210">
        <f t="shared" si="192"/>
        <v>5</v>
      </c>
      <c r="G4100" s="79" t="str">
        <f t="shared" si="193"/>
        <v>D</v>
      </c>
      <c r="H4100" s="79" t="str">
        <f t="shared" si="194"/>
        <v>5IF-NWPL_ROCKY_M</v>
      </c>
    </row>
    <row r="4101" spans="1:8">
      <c r="A4101" s="80">
        <v>37695</v>
      </c>
      <c r="B4101" s="79" t="s">
        <v>70</v>
      </c>
      <c r="C4101" s="79" t="s">
        <v>46</v>
      </c>
      <c r="D4101" s="85">
        <v>124015</v>
      </c>
      <c r="E4101" s="85">
        <v>0</v>
      </c>
      <c r="F4101" s="210">
        <f t="shared" si="192"/>
        <v>5</v>
      </c>
      <c r="G4101" s="79" t="str">
        <f t="shared" si="193"/>
        <v>D</v>
      </c>
      <c r="H4101" s="79" t="str">
        <f t="shared" si="194"/>
        <v>5NGI-SOCAL</v>
      </c>
    </row>
    <row r="4102" spans="1:8">
      <c r="A4102" s="80">
        <v>37726</v>
      </c>
      <c r="B4102" s="79" t="s">
        <v>70</v>
      </c>
      <c r="C4102" s="79" t="s">
        <v>67</v>
      </c>
      <c r="D4102" s="85">
        <v>-128844</v>
      </c>
      <c r="E4102" s="85">
        <v>0</v>
      </c>
      <c r="F4102" s="210">
        <f t="shared" si="192"/>
        <v>6</v>
      </c>
      <c r="G4102" s="79" t="str">
        <f t="shared" si="193"/>
        <v>D</v>
      </c>
      <c r="H4102" s="79" t="str">
        <f t="shared" si="194"/>
        <v>6IF-NWPL_ROCKY_M</v>
      </c>
    </row>
    <row r="4103" spans="1:8">
      <c r="A4103" s="80">
        <v>37726</v>
      </c>
      <c r="B4103" s="79" t="s">
        <v>70</v>
      </c>
      <c r="C4103" s="79" t="s">
        <v>46</v>
      </c>
      <c r="D4103" s="85">
        <v>120856</v>
      </c>
      <c r="E4103" s="85">
        <v>0</v>
      </c>
      <c r="F4103" s="210">
        <f t="shared" si="192"/>
        <v>6</v>
      </c>
      <c r="G4103" s="79" t="str">
        <f t="shared" si="193"/>
        <v>D</v>
      </c>
      <c r="H4103" s="79" t="str">
        <f t="shared" si="194"/>
        <v>6NGI-SOCAL</v>
      </c>
    </row>
    <row r="4104" spans="1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1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1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1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1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1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1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1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1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23</v>
      </c>
      <c r="F2" t="str">
        <f ca="1">UPPER(TEXT(DATEVALUE(MONTH(TODAY())&amp;"/"&amp;TRIM(E2)&amp;"/"&amp;YEAR(TODAY())),"DD/MMM/YY"))</f>
        <v>23/OCT/01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23/OCT/01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2001-10-24T13:15:04Z</cp:lastPrinted>
  <dcterms:created xsi:type="dcterms:W3CDTF">1998-02-25T20:12:16Z</dcterms:created>
  <dcterms:modified xsi:type="dcterms:W3CDTF">2023-09-10T17:39:31Z</dcterms:modified>
</cp:coreProperties>
</file>