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5A51503-DE8B-4907-AB09-5BBEA1C1BF85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Detail'!$B$1:$B$9728</definedName>
    <definedName name="Book_Type">'Run Query'!$A$23:$B$96</definedName>
    <definedName name="BookList">QueryPage!$D$5</definedName>
    <definedName name="BookTypeCd">'GRMS Detail'!$C$2:$C$9728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Detail'!$A$1:$E$4645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Detail'!$A$1:$E$9728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Detail'!$C$2:$C$9728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Detail'!$A$1:$A$9728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栰и_x000d__x0000_폪_x0012__x000e__x0000_梐и_x000f__x0000__x000b__x0000_豸ǎ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<sst xmlns="http://schemas.openxmlformats.org/spreadsheetml/2006/main" count="9572" uniqueCount="199">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</sst>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24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6574012F-2A8C-0F42-A59D-ECBF18D25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99433A43-B760-AD7D-1D29-9193CAAF2A3D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06CF3931-9C41-6CDD-0D93-FEA923EE25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171450</xdr:colOff>
          <xdr:row>1</xdr:row>
          <xdr:rowOff>95250</xdr:rowOff>
        </xdr:from>
        <xdr:to>
          <xdr:col>22</xdr:col>
          <xdr:colOff>971550</xdr:colOff>
          <xdr:row>3</xdr:row>
          <xdr:rowOff>190500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79515B1C-7063-6F20-40F2-AAC8F7E9A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495300</xdr:colOff>
          <xdr:row>1</xdr:row>
          <xdr:rowOff>19050</xdr:rowOff>
        </xdr:from>
        <xdr:to>
          <xdr:col>19</xdr:col>
          <xdr:colOff>333375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EB6CFD1D-D875-03FD-BAC6-24B7D802B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4949C92A-34F2-7A9D-39A2-D8149D75C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8A9FB337-6B0E-37B9-C3D8-DD5B89C09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7C2C6D3A-7691-2EE1-131D-04FEE6E9E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topLeftCell="A5" zoomScale="50" zoomScaleNormal="50" workbookViewId="0">
      <selection activeCell="AD37" sqref="AD37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112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113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114</v>
      </c>
      <c r="R12" s="130" t="s">
        <v>115</v>
      </c>
      <c r="S12" s="129" t="s">
        <v>116</v>
      </c>
      <c r="T12" s="130" t="s">
        <v>115</v>
      </c>
      <c r="U12" s="129" t="s">
        <v>117</v>
      </c>
      <c r="V12" s="130" t="s">
        <v>115</v>
      </c>
      <c r="W12" s="129" t="s">
        <v>118</v>
      </c>
      <c r="X12" s="130" t="s">
        <v>115</v>
      </c>
      <c r="Y12" s="129" t="s">
        <v>119</v>
      </c>
      <c r="Z12" s="130" t="s">
        <v>115</v>
      </c>
      <c r="AA12" s="129" t="s">
        <v>120</v>
      </c>
      <c r="AB12" s="130" t="s">
        <v>115</v>
      </c>
      <c r="AC12" s="129" t="s">
        <v>69</v>
      </c>
      <c r="AD12" s="130" t="s">
        <v>115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113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121</v>
      </c>
      <c r="I17" s="162" t="s">
        <v>74</v>
      </c>
      <c r="J17" s="161" t="s">
        <v>179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Detail'!$D$2:$D$14736)/10000)+(SUMIF(Reference,CONCATENATE(Q$13,$I$17),'GRMS Detail'!$D$2:$D$14736)/10000)+(SUMIF(Reference,CONCATENATE(Q$13,$J$17),'GRMS Detail'!$D$2:$D$14736)/10000)</f>
        <v>30.40174134999998</v>
      </c>
      <c r="R17" s="136"/>
      <c r="S17" s="165">
        <f>(SUMIF(Reference,CONCATENATE(S$13,$H$17),'GRMS Detail'!$D$2:$D$14736)/10000)+(SUMIF(Reference,CONCATENATE(S$13,$I$17),'GRMS Detail'!$D$2:$D$14736)/10000)+(SUMIF(Reference,CONCATENATE(S$13,$J$17),'GRMS Detail'!$D$2:$D$14736)/10000)</f>
        <v>238.33016427000001</v>
      </c>
      <c r="T17" s="136"/>
      <c r="U17" s="165">
        <f>(SUMIF(Reference,CONCATENATE(U$13,$H$17),'GRMS Detail'!$D$2:$D$14736)/10000)+(SUMIF(Reference,CONCATENATE(U$13,$I$17),'GRMS Detail'!$D$2:$D$14736)/10000)+(SUMIF(Reference,CONCATENATE(U$13,$J$17),'GRMS Detail'!$D$2:$D$14736)/10000)</f>
        <v>309.52482909999958</v>
      </c>
      <c r="V17" s="136"/>
      <c r="W17" s="165">
        <f>(SUMIF(Reference,CONCATENATE(W$13,$H$17),'GRMS Detail'!$D$2:$D$14736)/10000)+(SUMIF(Reference,CONCATENATE(W$13,$I$17),'GRMS Detail'!$D$2:$D$14736)/10000)+(SUMIF(Reference,CONCATENATE(W$13,$J$17),'GRMS Detail'!$D$2:$D$14736)/10000)</f>
        <v>3366.1448848200002</v>
      </c>
      <c r="X17" s="136"/>
      <c r="Y17" s="165">
        <f>(SUMIF(Reference,CONCATENATE(Y$13,$H$17),'GRMS Detail'!$D$2:$D$14736)/10000)+(SUMIF(Reference,CONCATENATE(Y$13,$I$17),'GRMS Detail'!$D$2:$D$14736)/10000)+(SUMIF(Reference,CONCATENATE(Y$13,$J$17),'GRMS Detail'!$D$2:$D$14736)/10000)</f>
        <v>1171.9074910999998</v>
      </c>
      <c r="Z17" s="136"/>
      <c r="AA17" s="165">
        <f>(SUMIF(Reference,CONCATENATE(AA$13,$H$17),'GRMS Detail'!$D$2:$D$14736)/10000)+(SUMIF(Reference,CONCATENATE(AA$13,$I$17),'GRMS Detail'!$D$2:$D$14736)/10000)+(SUMIF(Reference,CONCATENATE(AA$13,$J$17),'GRMS Detail'!$D$2:$D$14736)/10000)</f>
        <v>951.94073367999999</v>
      </c>
      <c r="AB17" s="136"/>
      <c r="AC17" s="166">
        <f t="shared" ref="AC17:AC26" si="0">$S17+$U17+$W17+$Y17+$AA17</f>
        <v>6037.8481029699997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122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Detail'!$D$2:$D$14736)/10000)+(SUMIF(Reference,CONCATENATE(Q$13,$I$18),'GRMS Detail'!$D$2:$D$14736)/10000)</f>
        <v>-192.55821831999998</v>
      </c>
      <c r="R18" s="136"/>
      <c r="S18" s="165">
        <f>(SUMIF(Reference,CONCATENATE(S$13,$H$18),'GRMS Detail'!$D$2:$D$14736)/10000)+(SUMIF(Reference,CONCATENATE(S$13,$I$18),'GRMS Detail'!$D$2:$D$14736)/10000)</f>
        <v>-2159.7311007499998</v>
      </c>
      <c r="T18" s="136"/>
      <c r="U18" s="165">
        <f>(SUMIF(Reference,CONCATENATE(U$13,$H$18),'GRMS Detail'!$D$2:$D$14736)/10000)+(SUMIF(Reference,CONCATENATE(U$13,$I$18),'GRMS Detail'!$D$2:$D$14736)/10000)</f>
        <v>-7717.6857158199982</v>
      </c>
      <c r="V18" s="136"/>
      <c r="W18" s="165">
        <f>(SUMIF(Reference,CONCATENATE(W$13,$H$18),'GRMS Detail'!$D$2:$D$14736)/10000)+(SUMIF(Reference,CONCATENATE(W$13,$I$18),'GRMS Detail'!$D$2:$D$14736)/10000)</f>
        <v>-5298.4548634800003</v>
      </c>
      <c r="X18" s="136"/>
      <c r="Y18" s="165">
        <f>(SUMIF(Reference,CONCATENATE(Y$13,$H$18),'GRMS Detail'!$D$2:$D$14736)/10000)+(SUMIF(Reference,CONCATENATE(Y$13,$I$18),'GRMS Detail'!$D$2:$D$14736)/10000)</f>
        <v>-751.79919381000002</v>
      </c>
      <c r="Z18" s="136"/>
      <c r="AA18" s="165">
        <f>(SUMIF(Reference,CONCATENATE(AA$13,$H$18),'GRMS Detail'!$D$2:$D$14736)/10000)+(SUMIF(Reference,CONCATENATE(AA$13,$I$18),'GRMS Detail'!$D$2:$D$14736)/10000)</f>
        <v>-369.20610770000002</v>
      </c>
      <c r="AB18" s="136"/>
      <c r="AC18" s="166">
        <f t="shared" si="0"/>
        <v>-16296.876981559997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123</v>
      </c>
      <c r="H19" s="161" t="s">
        <v>124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Detail'!$D$2:$D$14736)/10000)+(SUMIF(Reference,CONCATENATE(Q$13,$I$19),'GRMS Detail'!$D$2:$D$14736)/10000)+(SUMIF(Reference,CONCATENATE(Q$13,$G$19),'GRMS Detail'!$D$2:$D$14736)/10000)</f>
        <v>-109.74611839000001</v>
      </c>
      <c r="R19" s="136"/>
      <c r="S19" s="165">
        <f>(SUMIF(Reference,CONCATENATE(S$13,$H$19),'GRMS Detail'!$D$2:$D$14736)/10000)+(SUMIF(Reference,CONCATENATE(S$13,$I$19),'GRMS Detail'!$D$2:$D$14736)/10000)+(SUMIF(Reference,CONCATENATE(S$13,$G$19),'GRMS Detail'!$D$2:$D$14736)/10000)</f>
        <v>593.99594029663263</v>
      </c>
      <c r="T19" s="136"/>
      <c r="U19" s="165">
        <f>(SUMIF(Reference,CONCATENATE(U$13,$H$19),'GRMS Detail'!$D$2:$D$14736)/10000)+(SUMIF(Reference,CONCATENATE(U$13,$I$19),'GRMS Detail'!$D$2:$D$14736)/10000)+(SUMIF(Reference,CONCATENATE(U$13,$G$19),'GRMS Detail'!$D$2:$D$14736)/10000)</f>
        <v>956.30186895539123</v>
      </c>
      <c r="V19" s="136"/>
      <c r="W19" s="165">
        <f>(SUMIF(Reference,CONCATENATE(W$13,$H$19),'GRMS Detail'!$D$2:$D$14736)/10000)+(SUMIF(Reference,CONCATENATE(W$13,$I$19),'GRMS Detail'!$D$2:$D$14736)/10000)+(SUMIF(Reference,CONCATENATE(W$13,$G$19),'GRMS Detail'!$D$2:$D$14736)/10000)</f>
        <v>-1608.8014424628825</v>
      </c>
      <c r="X19" s="136"/>
      <c r="Y19" s="165">
        <f>(SUMIF(Reference,CONCATENATE(Y$13,$H$19),'GRMS Detail'!$D$2:$D$14736)/10000)+(SUMIF(Reference,CONCATENATE(Y$13,$I$19),'GRMS Detail'!$D$2:$D$14736)/10000)+(SUMIF(Reference,CONCATENATE(Y$13,$G$19),'GRMS Detail'!$D$2:$D$14736)/10000)</f>
        <v>-617.13529948999997</v>
      </c>
      <c r="Z19" s="136"/>
      <c r="AA19" s="165">
        <f>(SUMIF(Reference,CONCATENATE(AA$13,$H$19),'GRMS Detail'!$D$2:$D$14736)/10000)+(SUMIF(Reference,CONCATENATE(AA$13,$I$19),'GRMS Detail'!$D$2:$D$14736)/10000)+(SUMIF(Reference,CONCATENATE(AA$13,$G$19),'GRMS Detail'!$D$2:$D$14736)/10000)</f>
        <v>-3153.4052545999998</v>
      </c>
      <c r="AB19" s="136"/>
      <c r="AC19" s="166">
        <f t="shared" si="0"/>
        <v>-3829.0441873008585</v>
      </c>
      <c r="AD19" s="136"/>
      <c r="AE19" s="144"/>
      <c r="AM19" s="214"/>
    </row>
    <row r="20" spans="1:51" s="172" customFormat="1" ht="27" thickBot="1">
      <c r="A20" s="104"/>
      <c r="B20" s="167" t="s">
        <v>125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Detail'!$D$2:$D$14736)/10000)</f>
        <v>-17.101225600000003</v>
      </c>
      <c r="R20" s="136"/>
      <c r="S20" s="165">
        <f>(SUMIF(Reference,CONCATENATE(S$13,$H$20),'GRMS Detail'!$D$2:$D$14736)/10000)</f>
        <v>289.77473515999998</v>
      </c>
      <c r="T20" s="136"/>
      <c r="U20" s="165">
        <f>(SUMIF(Reference,CONCATENATE(U$13,$H$20),'GRMS Detail'!$D$2:$D$14736)/10000)</f>
        <v>1786.3624298100005</v>
      </c>
      <c r="V20" s="136"/>
      <c r="W20" s="165">
        <f>(SUMIF(Reference,CONCATENATE(W$13,$H$20),'GRMS Detail'!$D$2:$D$14736)/10000)</f>
        <v>-122.52451031000018</v>
      </c>
      <c r="X20" s="136"/>
      <c r="Y20" s="165">
        <f>(SUMIF(Reference,CONCATENATE(Y$13,$H$20),'GRMS Detail'!$D$2:$D$14736)/10000)</f>
        <v>1627.4345579000001</v>
      </c>
      <c r="Z20" s="136"/>
      <c r="AA20" s="165">
        <f>(SUMIF(Reference,CONCATENATE(AA$13,$H$20),'GRMS Detail'!$D$2:$D$14736)/10000)</f>
        <v>20780.617327209991</v>
      </c>
      <c r="AB20" s="136"/>
      <c r="AC20" s="166">
        <f t="shared" si="0"/>
        <v>24361.66453976999</v>
      </c>
      <c r="AD20" s="136"/>
      <c r="AE20" s="144"/>
      <c r="AM20" s="214"/>
    </row>
    <row r="21" spans="1:51" s="172" customFormat="1">
      <c r="A21" s="104"/>
      <c r="B21" s="167" t="s">
        <v>126</v>
      </c>
      <c r="C21" s="177"/>
      <c r="D21" s="177"/>
      <c r="E21" s="177" t="s">
        <v>192</v>
      </c>
      <c r="F21" s="177" t="s">
        <v>67</v>
      </c>
      <c r="G21" s="177" t="s">
        <v>101</v>
      </c>
      <c r="H21" s="161" t="s">
        <v>127</v>
      </c>
      <c r="I21" s="161" t="s">
        <v>128</v>
      </c>
      <c r="J21" s="169" t="s">
        <v>129</v>
      </c>
      <c r="K21" s="169" t="s">
        <v>67</v>
      </c>
      <c r="L21" s="169" t="s">
        <v>101</v>
      </c>
      <c r="M21" s="169" t="s">
        <v>198</v>
      </c>
      <c r="N21" s="159" t="s">
        <v>48</v>
      </c>
      <c r="O21" s="178" t="s">
        <v>19</v>
      </c>
      <c r="P21" s="171"/>
      <c r="Q21" s="165">
        <f>(SUMIF(Reference,CONCATENATE(Q$13,$H$21),'GRMS Detail'!$D$2:$D$14736)/10000)+(SUMIF(Reference,CONCATENATE(Q$13,$I$21),'GRMS Detail'!$D$2:$D$14736)/10000)+(SUMIF(Reference,CONCATENATE(Q$13,$J$21),'GRMS Detail'!$D$2:$D$14736)/10000)+(SUMIF(Reference,CONCATENATE(Q$13,$M$21),'GRMS Detail'!$D$2:$D$14736)/10000)+(SUMIF(Reference,CONCATENATE(Q$13,$K$21),'GRMS Detail'!$D$2:$D$14736)/10000)+(SUMIF(Reference,CONCATENATE(Q$13,$L$21),'GRMS Detail'!$D$2:$D$14736)/10000)+(SUMIF(Reference,CONCATENATE(Q$13,$E$21),'GRMS Detail'!$D$2:$D$14736)/10000)</f>
        <v>-133.43943615000001</v>
      </c>
      <c r="R21" s="136"/>
      <c r="S21" s="165">
        <f>(SUMIF(Reference,CONCATENATE(S$13,$H$21),'GRMS Detail'!$D$2:$D$14736)/10000)+(SUMIF(Reference,CONCATENATE(S$13,$I$21),'GRMS Detail'!$D$2:$D$14736)/10000)+(SUMIF(Reference,CONCATENATE(S$13,$J$21),'GRMS Detail'!$D$2:$D$14736)/10000)+(SUMIF(Reference,CONCATENATE(S$13,$M$21),'GRMS Detail'!$D$2:$D$14736)/10000)+(SUMIF(Reference,CONCATENATE(S$13,$K$21),'GRMS Detail'!$D$2:$D$14736)/10000)+(SUMIF(Reference,CONCATENATE(S$13,$L$21),'GRMS Detail'!$D$2:$D$14736)/10000)+(SUMIF(Reference,CONCATENATE(S$13,$E$21),'GRMS Detail'!$D$2:$D$14736)/10000)</f>
        <v>-1158.56304755</v>
      </c>
      <c r="T21" s="136"/>
      <c r="U21" s="165">
        <f>(SUMIF(Reference,CONCATENATE(U$13,$H$21),'GRMS Detail'!$D$2:$D$14736)/10000)+(SUMIF(Reference,CONCATENATE(U$13,$I$21),'GRMS Detail'!$D$2:$D$14736)/10000)+(SUMIF(Reference,CONCATENATE(U$13,$J$21),'GRMS Detail'!$D$2:$D$14736)/10000)+(SUMIF(Reference,CONCATENATE(U$13,$M$21),'GRMS Detail'!$D$2:$D$14736)/10000)+(SUMIF(Reference,CONCATENATE(U$13,$K$21),'GRMS Detail'!$D$2:$D$14736)/10000)+(SUMIF(Reference,CONCATENATE(U$13,$L$21),'GRMS Detail'!$D$2:$D$14736)/10000)+(SUMIF(Reference,CONCATENATE(U$13,$E$21),'GRMS Detail'!$D$2:$D$14736)/10000)</f>
        <v>-6928.3899681799994</v>
      </c>
      <c r="V21" s="136"/>
      <c r="W21" s="165">
        <f>(SUMIF(Reference,CONCATENATE(W$13,$H$21),'GRMS Detail'!$D$2:$D$14736)/10000)+(SUMIF(Reference,CONCATENATE(W$13,$I$21),'GRMS Detail'!$D$2:$D$14736)/10000)+(SUMIF(Reference,CONCATENATE(W$13,$J$21),'GRMS Detail'!$D$2:$D$14736)/10000)+(SUMIF(Reference,CONCATENATE(W$13,$M$21),'GRMS Detail'!$D$2:$D$14736)/10000)+(SUMIF(Reference,CONCATENATE(W$13,$K$21),'GRMS Detail'!$D$2:$D$14736)/10000)+(SUMIF(Reference,CONCATENATE(W$13,$L$21),'GRMS Detail'!$D$2:$D$14736)/10000)+(SUMIF(Reference,CONCATENATE(W$13,$E$21),'GRMS Detail'!$D$2:$D$14736)/10000)</f>
        <v>-879.68623938999951</v>
      </c>
      <c r="X21" s="136"/>
      <c r="Y21" s="165">
        <f>(SUMIF(Reference,CONCATENATE(Y$13,$H$21),'GRMS Detail'!$D$2:$D$14736)/10000)+(SUMIF(Reference,CONCATENATE(Y$13,$I$21),'GRMS Detail'!$D$2:$D$14736)/10000)+(SUMIF(Reference,CONCATENATE(Y$13,$J$21),'GRMS Detail'!$D$2:$D$14736)/10000)+(SUMIF(Reference,CONCATENATE(Y$13,$M$21),'GRMS Detail'!$D$2:$D$14736)/10000)+(SUMIF(Reference,CONCATENATE(Y$13,$K$21),'GRMS Detail'!$D$2:$D$14736)/10000)+(SUMIF(Reference,CONCATENATE(Y$13,$L$21),'GRMS Detail'!$D$2:$D$14736)/10000)+(SUMIF(Reference,CONCATENATE(Y$13,$E$21),'GRMS Detail'!$D$2:$D$14736)/10000)</f>
        <v>1025.4193985600004</v>
      </c>
      <c r="Z21" s="136"/>
      <c r="AA21" s="165">
        <f>(SUMIF(Reference,CONCATENATE(AA$13,$H$21),'GRMS Detail'!$D$2:$D$14736)/10000)+(SUMIF(Reference,CONCATENATE(AA$13,$I$21),'GRMS Detail'!$D$2:$D$14736)/10000)+(SUMIF(Reference,CONCATENATE(AA$13,$J$21),'GRMS Detail'!$D$2:$D$14736)/10000)+(SUMIF(Reference,CONCATENATE(AA$13,$M$21),'GRMS Detail'!$D$2:$D$14736)/10000)+(SUMIF(Reference,CONCATENATE(AA$13,$K$21),'GRMS Detail'!$D$2:$D$14736)/10000)+(SUMIF(Reference,CONCATENATE(AA$13,$L$21),'GRMS Detail'!$D$2:$D$14736)/10000)+(SUMIF(Reference,CONCATENATE(AA$13,$E$21),'GRMS Detail'!$D$2:$D$14736)/10000)</f>
        <v>500.80801216999953</v>
      </c>
      <c r="AB21" s="136"/>
      <c r="AC21" s="166">
        <f t="shared" si="0"/>
        <v>-7440.4118443899988</v>
      </c>
      <c r="AD21" s="136"/>
      <c r="AE21" s="144"/>
      <c r="AM21" s="214"/>
    </row>
    <row r="22" spans="1:51">
      <c r="B22" s="167" t="s">
        <v>130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197</v>
      </c>
      <c r="H22" s="177" t="s">
        <v>108</v>
      </c>
      <c r="I22" s="161" t="s">
        <v>131</v>
      </c>
      <c r="J22" s="169" t="s">
        <v>177</v>
      </c>
      <c r="K22" s="169" t="s">
        <v>194</v>
      </c>
      <c r="L22" s="169" t="s">
        <v>196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Detail'!$D$2:$D$14736)/10000)+(SUMIF(Reference,CONCATENATE(Q$13,$D$22),'GRMS Detail'!$D$2:$D$14736)/10000)+(SUMIF(Reference,CONCATENATE(Q$13,$E$22),'GRMS Detail'!$D$2:$D$14736)/10000)+(SUMIF(Reference,CONCATENATE(Q$13,$F$22),'GRMS Detail'!$D$2:$D$14736)/10000)+(SUMIF(Reference,CONCATENATE(Q$13,$G$22),'GRMS Detail'!$D$2:$D$14736)/10000)+(SUMIF(Reference,CONCATENATE(Q$13,$H$22),'GRMS Detail'!$D$2:$D$14736)/10000)+(SUMIF(Reference,CONCATENATE(Q$13,$I$22),'GRMS Detail'!$D$2:$D$14736)/10000)+(SUMIF(Reference,CONCATENATE(Q$13,$J$22),'GRMS Detail'!$D$2:$D$14736)/10000)+(SUMIF(Reference,CONCATENATE(Q$13,$L$22),'GRMS Detail'!$D$2:$D$14736)/10000)</f>
        <v>-152.0633388</v>
      </c>
      <c r="R22" s="136"/>
      <c r="S22" s="165">
        <f>(SUMIF(Reference,CONCATENATE(S$13,$C$22),'GRMS Detail'!$D$2:$D$14736)/10000)+(SUMIF(Reference,CONCATENATE(S$13,$D$22),'GRMS Detail'!$D$2:$D$14736)/10000)+(SUMIF(Reference,CONCATENATE(S$13,$E$22),'GRMS Detail'!$D$2:$D$14736)/10000)+(SUMIF(Reference,CONCATENATE(S$13,$F$22),'GRMS Detail'!$D$2:$D$14736)/10000)+(SUMIF(Reference,CONCATENATE(S$13,$G$22),'GRMS Detail'!$D$2:$D$14736)/10000)+(SUMIF(Reference,CONCATENATE(S$13,$H$22),'GRMS Detail'!$D$2:$D$14736)/10000)+(SUMIF(Reference,CONCATENATE(S$13,$I$22),'GRMS Detail'!$D$2:$D$14736)/10000)+(SUMIF(Reference,CONCATENATE(S$13,$J$22),'GRMS Detail'!$D$2:$D$14736)/10000)+(SUMIF(Reference,CONCATENATE(S$13,$L$22),'GRMS Detail'!$D$2:$D$14736)/10000)</f>
        <v>-22.108257439999992</v>
      </c>
      <c r="T22" s="136"/>
      <c r="U22" s="165">
        <f>(SUMIF(Reference,CONCATENATE(U$13,$C$22),'GRMS Detail'!$D$2:$D$14736)/10000)+(SUMIF(Reference,CONCATENATE(U$13,$D$22),'GRMS Detail'!$D$2:$D$14736)/10000)+(SUMIF(Reference,CONCATENATE(U$13,$E$22),'GRMS Detail'!$D$2:$D$14736)/10000)+(SUMIF(Reference,CONCATENATE(U$13,$F$22),'GRMS Detail'!$D$2:$D$14736)/10000)+(SUMIF(Reference,CONCATENATE(U$13,$G$22),'GRMS Detail'!$D$2:$D$14736)/10000)+(SUMIF(Reference,CONCATENATE(U$13,$H$22),'GRMS Detail'!$D$2:$D$14736)/10000)+(SUMIF(Reference,CONCATENATE(U$13,$I$22),'GRMS Detail'!$D$2:$D$14736)/10000)+(SUMIF(Reference,CONCATENATE(U$13,$J$22),'GRMS Detail'!$D$2:$D$14736)/10000)+(SUMIF(Reference,CONCATENATE(U$13,$L$22),'GRMS Detail'!$D$2:$D$14736)/10000)</f>
        <v>158.70617174</v>
      </c>
      <c r="V22" s="136"/>
      <c r="W22" s="165">
        <f>(SUMIF(Reference,CONCATENATE(W$13,$C$22),'GRMS Detail'!$D$2:$D$14736)/10000)+(SUMIF(Reference,CONCATENATE(W$13,$D$22),'GRMS Detail'!$D$2:$D$14736)/10000)+(SUMIF(Reference,CONCATENATE(W$13,$E$22),'GRMS Detail'!$D$2:$D$14736)/10000)+(SUMIF(Reference,CONCATENATE(W$13,$F$22),'GRMS Detail'!$D$2:$D$14736)/10000)+(SUMIF(Reference,CONCATENATE(W$13,$G$22),'GRMS Detail'!$D$2:$D$14736)/10000)+(SUMIF(Reference,CONCATENATE(W$13,$H$22),'GRMS Detail'!$D$2:$D$14736)/10000)+(SUMIF(Reference,CONCATENATE(W$13,$I$22),'GRMS Detail'!$D$2:$D$14736)/10000)+(SUMIF(Reference,CONCATENATE(W$13,$J$22),'GRMS Detail'!$D$2:$D$14736)/10000)+(SUMIF(Reference,CONCATENATE(W$13,$L$22),'GRMS Detail'!$D$2:$D$14736)/10000)</f>
        <v>-3946.5455228900005</v>
      </c>
      <c r="X22" s="136"/>
      <c r="Y22" s="165">
        <f>(SUMIF(Reference,CONCATENATE(Y$13,$C$22),'GRMS Detail'!$D$2:$D$14736)/10000)+(SUMIF(Reference,CONCATENATE(Y$13,$D$22),'GRMS Detail'!$D$2:$D$14736)/10000)+(SUMIF(Reference,CONCATENATE(Y$13,$E$22),'GRMS Detail'!$D$2:$D$14736)/10000)+(SUMIF(Reference,CONCATENATE(Y$13,$F$22),'GRMS Detail'!$D$2:$D$14736)/10000)+(SUMIF(Reference,CONCATENATE(Y$13,$G$22),'GRMS Detail'!$D$2:$D$14736)/10000)+(SUMIF(Reference,CONCATENATE(Y$13,$H$22),'GRMS Detail'!$D$2:$D$14736)/10000)+(SUMIF(Reference,CONCATENATE(Y$13,$I$22),'GRMS Detail'!$D$2:$D$14736)/10000)+(SUMIF(Reference,CONCATENATE(Y$13,$J$22),'GRMS Detail'!$D$2:$D$14736)/10000)+(SUMIF(Reference,CONCATENATE(Y$13,$L$22),'GRMS Detail'!$D$2:$D$14736)/10000)</f>
        <v>650.0549107600001</v>
      </c>
      <c r="Z22" s="136"/>
      <c r="AA22" s="165">
        <f>(SUMIF(Reference,CONCATENATE(AA$13,$C$22),'GRMS Detail'!$D$2:$D$14736)/10000)+(SUMIF(Reference,CONCATENATE(AA$13,$D$22),'GRMS Detail'!$D$2:$D$14736)/10000)+(SUMIF(Reference,CONCATENATE(AA$13,$E$22),'GRMS Detail'!$D$2:$D$14736)/10000)+(SUMIF(Reference,CONCATENATE(AA$13,$F$22),'GRMS Detail'!$D$2:$D$14736)/10000)+(SUMIF(Reference,CONCATENATE(AA$13,$G$22),'GRMS Detail'!$D$2:$D$14736)/10000)+(SUMIF(Reference,CONCATENATE(AA$13,$H$22),'GRMS Detail'!$D$2:$D$14736)/10000)+(SUMIF(Reference,CONCATENATE(AA$13,$I$22),'GRMS Detail'!$D$2:$D$14736)/10000)+(SUMIF(Reference,CONCATENATE(AA$13,$J$22),'GRMS Detail'!$D$2:$D$14736)/10000)+(SUMIF(Reference,CONCATENATE(AA$13,$L$22),'GRMS Detail'!$D$2:$D$14736)/10000)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132</v>
      </c>
      <c r="C23" s="168"/>
      <c r="D23" s="168" t="s">
        <v>96</v>
      </c>
      <c r="E23" s="168"/>
      <c r="F23" s="168" t="s">
        <v>92</v>
      </c>
      <c r="G23" s="168" t="s">
        <v>133</v>
      </c>
      <c r="H23" s="161" t="s">
        <v>134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Detail'!$D$2:$D$14736)/10000)+(SUMIF(Reference,CONCATENATE(Q$13,$I$23),'GRMS Detail'!$D$2:$D$14736)/10000)+(SUMIF(Reference,CONCATENATE(Q$13,$J$23),'GRMS Detail'!$D$2:$D$14736)/10000)</f>
        <v>243.20890864000003</v>
      </c>
      <c r="R23" s="136"/>
      <c r="S23" s="165">
        <f>(SUMIF(Reference,CONCATENATE(S$13,$H$23),'GRMS Detail'!$D$2:$D$14736)/10000)+(SUMIF(Reference,CONCATENATE(S$13,$I$23),'GRMS Detail'!$D$2:$D$14736)/10000)+(SUMIF(Reference,CONCATENATE(S$13,$J$23),'GRMS Detail'!$D$2:$D$14736)/10000)</f>
        <v>690.11351526999999</v>
      </c>
      <c r="T23" s="136"/>
      <c r="U23" s="165">
        <f>(SUMIF(Reference,CONCATENATE(U$13,$H$23),'GRMS Detail'!$D$2:$D$14736)/10000)+(SUMIF(Reference,CONCATENATE(U$13,$I$23),'GRMS Detail'!$D$2:$D$14736)/10000)+(SUMIF(Reference,CONCATENATE(U$13,$J$23),'GRMS Detail'!$D$2:$D$14736)/10000)</f>
        <v>2355.5466304199999</v>
      </c>
      <c r="V23" s="136"/>
      <c r="W23" s="165">
        <f>(SUMIF(Reference,CONCATENATE(W$13,$H$23),'GRMS Detail'!$D$2:$D$14736)/10000)+(SUMIF(Reference,CONCATENATE(W$13,$I$23),'GRMS Detail'!$D$2:$D$14736)/10000)+(SUMIF(Reference,CONCATENATE(W$13,$J$23),'GRMS Detail'!$D$2:$D$14736)/10000)</f>
        <v>-880.69064380000032</v>
      </c>
      <c r="X23" s="136"/>
      <c r="Y23" s="165">
        <f>(SUMIF(Reference,CONCATENATE(Y$13,$H$23),'GRMS Detail'!$D$2:$D$14736)/10000)+(SUMIF(Reference,CONCATENATE(Y$13,$I$23),'GRMS Detail'!$D$2:$D$14736)/10000)+(SUMIF(Reference,CONCATENATE(Y$13,$J$23),'GRMS Detail'!$D$2:$D$14736)/10000)</f>
        <v>-934.15399650000018</v>
      </c>
      <c r="Z23" s="136"/>
      <c r="AA23" s="165">
        <f>(SUMIF(Reference,CONCATENATE(AA$13,$H$23),'GRMS Detail'!$D$2:$D$14736)/10000)+(SUMIF(Reference,CONCATENATE(AA$13,$I$23),'GRMS Detail'!$D$2:$D$14736)/10000)+(SUMIF(Reference,CONCATENATE(AA$13,$J$23),'GRMS Detail'!$D$2:$D$14736)/10000)</f>
        <v>-2656.4023016800002</v>
      </c>
      <c r="AB23" s="136"/>
      <c r="AC23" s="166">
        <f>$S23+$U23+$W23+$Y23+$AA23</f>
        <v>-1425.5867962900011</v>
      </c>
      <c r="AD23" s="136"/>
      <c r="AE23" s="144"/>
    </row>
    <row r="24" spans="1:51" ht="27" thickBot="1">
      <c r="B24" s="167" t="s">
        <v>135</v>
      </c>
      <c r="C24" s="174"/>
      <c r="D24" s="174" t="s">
        <v>136</v>
      </c>
      <c r="E24" s="175" t="s">
        <v>72</v>
      </c>
      <c r="F24" s="175" t="s">
        <v>137</v>
      </c>
      <c r="G24" s="175"/>
      <c r="H24" s="161" t="s">
        <v>138</v>
      </c>
      <c r="I24" s="161"/>
      <c r="J24" s="161" t="s">
        <v>139</v>
      </c>
      <c r="K24" s="161" t="s">
        <v>137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Detail'!$D$2:$D$14736)/10000)+(SUMIF(Reference,CONCATENATE(Q$13,$E$24),'GRMS Detail'!$D$2:$D$14736)/10000)+(SUMIF(Reference,CONCATENATE(Q$13,$F$24),'GRMS Detail'!$D$2:$D$14736)/10000)+(SUMIF(Reference,CONCATENATE(Q$13,$H$24),'GRMS Detail'!$D$2:$D$14736)/10000)+(SUMIF(Reference,CONCATENATE(Q$13,$J$24),'GRMS Detail'!$D$2:$D$14736)/10000)</f>
        <v>487.09687008999998</v>
      </c>
      <c r="R24" s="136"/>
      <c r="S24" s="165">
        <f>(SUMIF(Reference,CONCATENATE(S$13,$D$24),'GRMS Detail'!$D$2:$D$14736)/10000)+(SUMIF(Reference,CONCATENATE(S$13,$E$24),'GRMS Detail'!$D$2:$D$14736)/10000)+(SUMIF(Reference,CONCATENATE(S$13,$F$24),'GRMS Detail'!$D$2:$D$14736)/10000)+(SUMIF(Reference,CONCATENATE(S$13,$H$24),'GRMS Detail'!$D$2:$D$14736)/10000)+(SUMIF(Reference,CONCATENATE(S$13,$J$24),'GRMS Detail'!$D$2:$D$14736)/10000)</f>
        <v>1953.7066426199999</v>
      </c>
      <c r="T24" s="136"/>
      <c r="U24" s="165">
        <f>(SUMIF(Reference,CONCATENATE(U$13,$D$24),'GRMS Detail'!$D$2:$D$14736)/10000)+(SUMIF(Reference,CONCATENATE(U$13,$E$24),'GRMS Detail'!$D$2:$D$14736)/10000)+(SUMIF(Reference,CONCATENATE(U$13,$F$24),'GRMS Detail'!$D$2:$D$14736)/10000)+(SUMIF(Reference,CONCATENATE(U$13,$H$24),'GRMS Detail'!$D$2:$D$14736)/10000)+(SUMIF(Reference,CONCATENATE(U$13,$J$24),'GRMS Detail'!$D$2:$D$14736)/10000)</f>
        <v>3174.4359060699994</v>
      </c>
      <c r="V24" s="136"/>
      <c r="W24" s="165">
        <f>(SUMIF(Reference,CONCATENATE(W$13,$D$24),'GRMS Detail'!$D$2:$D$14736)/10000)+(SUMIF(Reference,CONCATENATE(W$13,$E$24),'GRMS Detail'!$D$2:$D$14736)/10000)+(SUMIF(Reference,CONCATENATE(W$13,$F$24),'GRMS Detail'!$D$2:$D$14736)/10000)+(SUMIF(Reference,CONCATENATE(W$13,$H$24),'GRMS Detail'!$D$2:$D$14736)/10000)+(SUMIF(Reference,CONCATENATE(W$13,$J$24),'GRMS Detail'!$D$2:$D$14736)/10000)</f>
        <v>1017.0677193800007</v>
      </c>
      <c r="X24" s="136"/>
      <c r="Y24" s="165">
        <f>(SUMIF(Reference,CONCATENATE(Y$13,$D$24),'GRMS Detail'!$D$2:$D$14736)/10000)+(SUMIF(Reference,CONCATENATE(Y$13,$E$24),'GRMS Detail'!$D$2:$D$14736)/10000)+(SUMIF(Reference,CONCATENATE(Y$13,$F$24),'GRMS Detail'!$D$2:$D$14736)/10000)+(SUMIF(Reference,CONCATENATE(Y$13,$H$24),'GRMS Detail'!$D$2:$D$14736)/10000)+(SUMIF(Reference,CONCATENATE(Y$13,$J$24),'GRMS Detail'!$D$2:$D$14736)/10000)</f>
        <v>-1691.7422822399999</v>
      </c>
      <c r="Z24" s="136"/>
      <c r="AA24" s="165">
        <f>(SUMIF(Reference,CONCATENATE(AA$13,$D$24),'GRMS Detail'!$D$2:$D$14736)/10000)+(SUMIF(Reference,CONCATENATE(AA$13,$E$24),'GRMS Detail'!$D$2:$D$14736)/10000)+(SUMIF(Reference,CONCATENATE(AA$13,$F$24),'GRMS Detail'!$D$2:$D$14736)/10000)+(SUMIF(Reference,CONCATENATE(AA$13,$H$24),'GRMS Detail'!$D$2:$D$14736)/10000)+(SUMIF(Reference,CONCATENATE(AA$13,$J$24),'GRMS Detail'!$D$2:$D$14736)/10000)</f>
        <v>-11940.252724539996</v>
      </c>
      <c r="AB24" s="136"/>
      <c r="AC24" s="166">
        <f t="shared" si="0"/>
        <v>-7486.7847387099973</v>
      </c>
      <c r="AD24" s="136"/>
      <c r="AE24" s="144"/>
    </row>
    <row r="25" spans="1:51" ht="27" thickBot="1">
      <c r="B25" s="167" t="s">
        <v>140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Detail'!$D$2:$D$14736)/10000)</f>
        <v>0</v>
      </c>
      <c r="R25" s="136"/>
      <c r="S25" s="165">
        <f>(SUMIF(Reference,CONCATENATE(S$13,$H$25),'GRMS Detail'!$D$2:$D$14736)/10000)</f>
        <v>19.523446329999999</v>
      </c>
      <c r="T25" s="136"/>
      <c r="U25" s="165">
        <f>(SUMIF(Reference,CONCATENATE(U$13,$H$25),'GRMS Detail'!$D$2:$D$14736)/10000)</f>
        <v>81.56849655000002</v>
      </c>
      <c r="V25" s="136"/>
      <c r="W25" s="165">
        <f>(SUMIF(Reference,CONCATENATE(W$13,$H$25),'GRMS Detail'!$D$2:$D$14736)/10000)</f>
        <v>31.897025829999986</v>
      </c>
      <c r="X25" s="136"/>
      <c r="Y25" s="165">
        <f>(SUMIF(Reference,CONCATENATE(Y$13,$H$25),'GRMS Detail'!$D$2:$D$14736)/10000)</f>
        <v>0</v>
      </c>
      <c r="Z25" s="136"/>
      <c r="AA25" s="165">
        <f>(SUMIF(Reference,CONCATENATE(AA$13,$H$25),'GRMS Detail'!$D$2:$D$14736)/10000)</f>
        <v>0</v>
      </c>
      <c r="AB25" s="136"/>
      <c r="AC25" s="166">
        <f t="shared" si="0"/>
        <v>132.98896870999999</v>
      </c>
      <c r="AD25" s="136"/>
      <c r="AE25" s="144"/>
    </row>
    <row r="26" spans="1:51" ht="27" thickBot="1">
      <c r="B26" s="167" t="s">
        <v>141</v>
      </c>
      <c r="C26" s="174"/>
      <c r="D26" s="174"/>
      <c r="F26" s="175" t="s">
        <v>73</v>
      </c>
      <c r="G26" s="175" t="s">
        <v>142</v>
      </c>
      <c r="H26" s="161" t="s">
        <v>143</v>
      </c>
      <c r="I26" s="161" t="s">
        <v>144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Detail'!$D$2:$D$14736)/10000)+(SUMIF(Reference,CONCATENATE(Q$13,$G$26),'GRMS Detail'!$D$2:$D$14736)/10000)+(SUMIF(Reference,CONCATENATE(Q$13,$H$26),'GRMS Detail'!$D$2:$D$14736)/10000)+(SUMIF(Reference,CONCATENATE(Q$13,$I$26),'GRMS Detail'!$D$2:$D$14736)/10000)</f>
        <v>57.619215279999992</v>
      </c>
      <c r="R26" s="136"/>
      <c r="S26" s="165">
        <f>(SUMIF(Reference,CONCATENATE(S$13,$F$26),'GRMS Detail'!$D$2:$D$14736)/10000)+(SUMIF(Reference,CONCATENATE(S$13,$G$26),'GRMS Detail'!$D$2:$D$14736)/10000)+(SUMIF(Reference,CONCATENATE(S$13,$H$26),'GRMS Detail'!$D$2:$D$14736)/10000)+(SUMIF(Reference,CONCATENATE(S$13,$I$26),'GRMS Detail'!$D$2:$D$14736)/10000)</f>
        <v>15.077742239999997</v>
      </c>
      <c r="T26" s="136"/>
      <c r="U26" s="165">
        <f>(SUMIF(Reference,CONCATENATE(U$13,$F$26),'GRMS Detail'!$D$2:$D$14736)/10000)+(SUMIF(Reference,CONCATENATE(U$13,$G$26),'GRMS Detail'!$D$2:$D$14736)/10000)+(SUMIF(Reference,CONCATENATE(U$13,$H$26),'GRMS Detail'!$D$2:$D$14736)/10000)+(SUMIF(Reference,CONCATENATE(U$13,$I$26),'GRMS Detail'!$D$2:$D$14736)/10000)</f>
        <v>53.94468426000001</v>
      </c>
      <c r="V26" s="136"/>
      <c r="W26" s="165">
        <f>(SUMIF(Reference,CONCATENATE(W$13,$F$26),'GRMS Detail'!$D$2:$D$14736)/10000)+(SUMIF(Reference,CONCATENATE(W$13,$G$26),'GRMS Detail'!$D$2:$D$14736)/10000)+(SUMIF(Reference,CONCATENATE(W$13,$H$26),'GRMS Detail'!$D$2:$D$14736)/10000)+(SUMIF(Reference,CONCATENATE(W$13,$I$26),'GRMS Detail'!$D$2:$D$14736)/10000)</f>
        <v>-16.689037269999996</v>
      </c>
      <c r="X26" s="136"/>
      <c r="Y26" s="165">
        <f>(SUMIF(Reference,CONCATENATE(Y$13,$F$26),'GRMS Detail'!$D$2:$D$14736)/10000)+(SUMIF(Reference,CONCATENATE(Y$13,$G$26),'GRMS Detail'!$D$2:$D$14736)/10000)+(SUMIF(Reference,CONCATENATE(Y$13,$H$26),'GRMS Detail'!$D$2:$D$14736)/10000)+(SUMIF(Reference,CONCATENATE(Y$13,$I$26),'GRMS Detail'!$D$2:$D$14736)/10000)</f>
        <v>7.3163715599999994</v>
      </c>
      <c r="Z26" s="136"/>
      <c r="AA26" s="165">
        <f>(SUMIF(Reference,CONCATENATE(AA$13,$F$26),'GRMS Detail'!$D$2:$D$14736)/10000)+(SUMIF(Reference,CONCATENATE(AA$13,$G$26),'GRMS Detail'!$D$2:$D$14736)/10000)+(SUMIF(Reference,CONCATENATE(AA$13,$H$26),'GRMS Detail'!$D$2:$D$14736)/10000)+(SUMIF(Reference,CONCATENATE(AA$13,$I$26),'GRMS Detail'!$D$2:$D$14736)/10000)</f>
        <v>60.145717330000025</v>
      </c>
      <c r="AB26" s="136"/>
      <c r="AC26" s="166">
        <f t="shared" si="0"/>
        <v>119.79547812000004</v>
      </c>
      <c r="AD26" s="136"/>
      <c r="AE26" s="144"/>
    </row>
    <row r="27" spans="1:51" ht="27" thickBot="1">
      <c r="B27" s="167" t="s">
        <v>145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Detail'!$D$2:$D$14736)/10000)+(SUMIF(Reference,CONCATENATE(Q$13,$I$27),'GRMS Detail'!$D$2:$D$14736)/10000)</f>
        <v>0</v>
      </c>
      <c r="R27" s="136"/>
      <c r="S27" s="165">
        <f>(SUMIF(Reference,CONCATENATE(S$13,$H$27),'GRMS Detail'!$D$2:$D$14736)/10000)+(SUMIF(Reference,CONCATENATE(S$13,$I$27),'GRMS Detail'!$D$2:$D$14736)/10000)</f>
        <v>0</v>
      </c>
      <c r="T27" s="136"/>
      <c r="U27" s="165">
        <f>(SUMIF(Reference,CONCATENATE(U$13,$H$27),'GRMS Detail'!$D$2:$D$14736)/10000)+(SUMIF(Reference,CONCATENATE(U$13,$I$27),'GRMS Detail'!$D$2:$D$14736)/10000)</f>
        <v>0</v>
      </c>
      <c r="V27" s="136"/>
      <c r="W27" s="165">
        <f>(SUMIF(Reference,CONCATENATE(W$13,$H$27),'GRMS Detail'!$D$2:$D$14736)/10000)+(SUMIF(Reference,CONCATENATE(W$13,$I$27),'GRMS Detail'!$D$2:$D$14736)/10000)</f>
        <v>0</v>
      </c>
      <c r="X27" s="136"/>
      <c r="Y27" s="165">
        <f>(SUMIF(Reference,CONCATENATE(Y$13,$H$27),'GRMS Detail'!$D$2:$D$14736)/10000)+(SUMIF(Reference,CONCATENATE(Y$13,$I$27),'GRMS Detail'!$D$2:$D$14736)/10000)</f>
        <v>0</v>
      </c>
      <c r="Z27" s="136"/>
      <c r="AA27" s="165">
        <f>(SUMIF(Reference,CONCATENATE(AA$13,$H$27),'GRMS Detail'!$D$2:$D$14736)/10000)+(SUMIF(Reference,CONCATENATE(AA$13,$I$27),'GRMS Detail'!$D$2:$D$14736)/10000)</f>
        <v>0</v>
      </c>
      <c r="AB27" s="136"/>
      <c r="AC27" s="166"/>
      <c r="AD27" s="136"/>
      <c r="AE27" s="144"/>
    </row>
    <row r="28" spans="1:51" ht="28.5" thickBot="1">
      <c r="B28" s="180" t="s">
        <v>146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213.41839809999999</v>
      </c>
      <c r="R28" s="183"/>
      <c r="S28" s="183">
        <f>SUM(S17:S27)</f>
        <v>460.11978044663243</v>
      </c>
      <c r="T28" s="183"/>
      <c r="U28" s="183">
        <f>SUM(U17:U27)</f>
        <v>-5769.6846670946079</v>
      </c>
      <c r="V28" s="183"/>
      <c r="W28" s="183">
        <f>SUM(W17:W27)</f>
        <v>-8338.2826295728828</v>
      </c>
      <c r="X28" s="183"/>
      <c r="Y28" s="183">
        <f>SUM(Y17:Y27)</f>
        <v>487.30195784</v>
      </c>
      <c r="Z28" s="183"/>
      <c r="AA28" s="183">
        <f>SUM(AA17:AA27)</f>
        <v>4815.8061505499954</v>
      </c>
      <c r="AB28" s="183"/>
      <c r="AC28" s="183">
        <f>SUM(AC17:AC27)</f>
        <v>-8344.7394078308625</v>
      </c>
      <c r="AD28" s="183"/>
      <c r="AE28" s="144"/>
      <c r="AM28" s="145"/>
    </row>
    <row r="29" spans="1:51" s="145" customFormat="1" ht="30.75" customHeight="1" thickBot="1">
      <c r="B29" s="146" t="s">
        <v>147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148</v>
      </c>
      <c r="C30" s="184"/>
      <c r="D30" s="184"/>
      <c r="E30" s="184"/>
      <c r="F30" s="184" t="s">
        <v>95</v>
      </c>
      <c r="G30" s="184"/>
      <c r="H30" s="185" t="s">
        <v>193</v>
      </c>
      <c r="I30" s="185" t="s">
        <v>149</v>
      </c>
      <c r="J30" s="185" t="s">
        <v>95</v>
      </c>
      <c r="K30" s="169"/>
      <c r="L30" s="169"/>
      <c r="M30" s="169"/>
      <c r="N30" s="184" t="s">
        <v>151</v>
      </c>
      <c r="O30" s="186" t="s">
        <v>19</v>
      </c>
      <c r="P30" s="187"/>
      <c r="Q30" s="165">
        <f>(SUMIF(Reference,CONCATENATE(Q$13,$H$30),'GRMS Detail'!$D$2:$D$14736)/10000)+(SUMIF(Reference,CONCATENATE(Q$13,$I$30),'GRMS Detail'!$D$2:$D$14736)/10000)+(SUMIF(Reference,CONCATENATE(Q$13,$J$30),'GRMS Detail'!$D$2:$D$14736)/10000)</f>
        <v>0.81004968000000011</v>
      </c>
      <c r="R30" s="136"/>
      <c r="S30" s="165">
        <f>(SUMIF(Reference,CONCATENATE(S$13,$F$30),'GRMS Detail'!$D$2:$D$14736)/10000)</f>
        <v>-19.486212680000008</v>
      </c>
      <c r="T30" s="136"/>
      <c r="U30" s="165">
        <f>(SUMIF(Reference,CONCATENATE(U$13,$F$30),'GRMS Detail'!$D$2:$D$14736)/10000)</f>
        <v>-1256.2647217700001</v>
      </c>
      <c r="V30" s="136"/>
      <c r="W30" s="165">
        <f>(SUMIF(Reference,CONCATENATE(W$13,$F$30),'GRMS Detail'!$D$2:$D$14736)/10000)</f>
        <v>-976.87673256000005</v>
      </c>
      <c r="X30" s="136"/>
      <c r="Y30" s="165">
        <f>(SUMIF(Reference,CONCATENATE(Y$13,$F$30),'GRMS Detail'!$D$2:$D$14736)/10000)</f>
        <v>-109.74557368000001</v>
      </c>
      <c r="Z30" s="136"/>
      <c r="AA30" s="165">
        <f>(SUMIF(Reference,CONCATENATE(AA$13,$F$30),'GRMS Detail'!$D$2:$D$14736)/10000)</f>
        <v>0</v>
      </c>
      <c r="AB30" s="136"/>
      <c r="AC30" s="166">
        <f>$S30+$U30+$W30+$Y30+$AA30</f>
        <v>-2362.3732406899999</v>
      </c>
      <c r="AD30" s="136"/>
      <c r="AE30" s="172"/>
    </row>
    <row r="31" spans="1:51" ht="27" thickBot="1">
      <c r="B31" s="167" t="s">
        <v>152</v>
      </c>
      <c r="C31" s="174"/>
      <c r="D31" s="174"/>
      <c r="F31" s="168" t="s">
        <v>90</v>
      </c>
      <c r="G31" s="168"/>
      <c r="H31" s="185" t="s">
        <v>153</v>
      </c>
      <c r="I31" s="185" t="s">
        <v>176</v>
      </c>
      <c r="J31" s="185" t="s">
        <v>180</v>
      </c>
      <c r="K31" s="185" t="s">
        <v>150</v>
      </c>
      <c r="L31" s="185" t="s">
        <v>181</v>
      </c>
      <c r="M31" s="169"/>
      <c r="N31" s="184" t="s">
        <v>151</v>
      </c>
      <c r="O31" s="170" t="s">
        <v>19</v>
      </c>
      <c r="P31" s="173"/>
      <c r="Q31" s="165">
        <f>(SUMIF(Reference,CONCATENATE(Q$13,$F$31),'GRMS Detail'!$D$2:$D$14736)/10000)+(SUMIF(Reference,CONCATENATE(Q$13,$H$31),'GRMS Detail'!$D$2:$D$14736)/10000)+(SUMIF(Reference,CONCATENATE(Q$13,$I$31),'GRMS Detail'!$D$2:$D$14736)/10000)+(SUMIF(Reference,CONCATENATE(Q$13,$J$31),'GRMS Detail'!$D$2:$D$14736)/10000)+(SUMIF(Reference,CONCATENATE(Q$13,$K$31),'GRMS Detail'!$D$2:$D$14736)/10000)+(SUMIF(Reference,CONCATENATE(Q$13,$L$31),'GRMS Detail'!$D$2:$D$14736)/10000)</f>
        <v>32</v>
      </c>
      <c r="R31" s="136"/>
      <c r="S31" s="165">
        <f>(SUMIF(Reference,CONCATENATE(S$13,$F$31),'GRMS Detail'!$D$2:$D$14736)/10000)+(SUMIF(Reference,CONCATENATE(S$13,$H$31),'GRMS Detail'!$D$2:$D$14736)/10000)+(SUMIF(Reference,CONCATENATE(S$13,$I$31),'GRMS Detail'!$D$2:$D$14736)/10000)+(SUMIF(Reference,CONCATENATE(S$13,$J$31),'GRMS Detail'!$D$2:$D$14736)/10000)+(SUMIF(Reference,CONCATENATE(S$13,$K$31),'GRMS Detail'!$D$2:$D$14736)/10000)+(SUMIF(Reference,CONCATENATE(S$13,$L$31),'GRMS Detail'!$D$2:$D$14736)/10000)</f>
        <v>374.73485903000005</v>
      </c>
      <c r="T31" s="136"/>
      <c r="U31" s="165">
        <f>(SUMIF(Reference,CONCATENATE(U$13,$F$31),'GRMS Detail'!$D$2:$D$14736)/10000)+(SUMIF(Reference,CONCATENATE(U$13,$H$31),'GRMS Detail'!$D$2:$D$14736)/10000)+(SUMIF(Reference,CONCATENATE(U$13,$I$31),'GRMS Detail'!$D$2:$D$14736)/10000)+(SUMIF(Reference,CONCATENATE(U$13,$J$31),'GRMS Detail'!$D$2:$D$14736)/10000)+(SUMIF(Reference,CONCATENATE(U$13,$K$31),'GRMS Detail'!$D$2:$D$14736)/10000)+(SUMIF(Reference,CONCATENATE(U$13,$L$31),'GRMS Detail'!$D$2:$D$14736)/10000)</f>
        <v>1443.9489453600002</v>
      </c>
      <c r="V31" s="136"/>
      <c r="W31" s="165">
        <f>(SUMIF(Reference,CONCATENATE(W$13,$F$31),'GRMS Detail'!$D$2:$D$14736)/10000)+(SUMIF(Reference,CONCATENATE(W$13,$H$31),'GRMS Detail'!$D$2:$D$14736)/10000)+(SUMIF(Reference,CONCATENATE(W$13,$I$31),'GRMS Detail'!$D$2:$D$14736)/10000)+(SUMIF(Reference,CONCATENATE(W$13,$J$31),'GRMS Detail'!$D$2:$D$14736)/10000)+(SUMIF(Reference,CONCATENATE(W$13,$K$31),'GRMS Detail'!$D$2:$D$14736)/10000)+(SUMIF(Reference,CONCATENATE(W$13,$L$31),'GRMS Detail'!$D$2:$D$14736)/10000)</f>
        <v>-315.72800844</v>
      </c>
      <c r="X31" s="136"/>
      <c r="Y31" s="165">
        <f>(SUMIF(Reference,CONCATENATE(Y$13,$F$31),'GRMS Detail'!$D$2:$D$14736)/10000)+(SUMIF(Reference,CONCATENATE(Y$13,$H$31),'GRMS Detail'!$D$2:$D$14736)/10000)+(SUMIF(Reference,CONCATENATE(Y$13,$I$31),'GRMS Detail'!$D$2:$D$14736)/10000)+(SUMIF(Reference,CONCATENATE(Y$13,$J$31),'GRMS Detail'!$D$2:$D$14736)/10000)+(SUMIF(Reference,CONCATENATE(Y$13,$K$31),'GRMS Detail'!$D$2:$D$14736)/10000)+(SUMIF(Reference,CONCATENATE(Y$13,$L$31),'GRMS Detail'!$D$2:$D$14736)/10000)</f>
        <v>0</v>
      </c>
      <c r="Z31" s="136"/>
      <c r="AA31" s="165">
        <f>(SUMIF(Reference,CONCATENATE(AA$13,$F$31),'GRMS Detail'!$D$2:$D$14736)/10000)+(SUMIF(Reference,CONCATENATE(AA$13,$H$31),'GRMS Detail'!$D$2:$D$14736)/10000)+(SUMIF(Reference,CONCATENATE(AA$13,$I$31),'GRMS Detail'!$D$2:$D$14736)/10000)+(SUMIF(Reference,CONCATENATE(AA$13,$J$31),'GRMS Detail'!$D$2:$D$14736)/10000)+(SUMIF(Reference,CONCATENATE(AA$13,$K$31),'GRMS Detail'!$D$2:$D$14736)/10000)+(SUMIF(Reference,CONCATENATE(AA$13,$L$31),'GRMS Detail'!$D$2:$D$14736)/10000)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7" thickBot="1">
      <c r="B32" s="188" t="s">
        <v>145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146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154</v>
      </c>
      <c r="P33" s="182"/>
      <c r="Q33" s="183">
        <f>SUM(Q30:Q32)</f>
        <v>32.810049679999999</v>
      </c>
      <c r="R33" s="183"/>
      <c r="S33" s="183">
        <f>SUM(S30:S32)</f>
        <v>355.24864635000006</v>
      </c>
      <c r="T33" s="183"/>
      <c r="U33" s="183">
        <f>SUM(U30:U32)</f>
        <v>187.6842235900001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-859.41744473999961</v>
      </c>
      <c r="AD33" s="199"/>
      <c r="AE33" s="144"/>
    </row>
    <row r="34" spans="1:31">
      <c r="A34" s="200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0"/>
    </row>
    <row r="35" spans="1:31">
      <c r="A35" s="200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0"/>
    </row>
    <row r="36" spans="1:31">
      <c r="A36" s="200"/>
      <c r="B36" s="202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0"/>
    </row>
    <row r="37" spans="1:31">
      <c r="A37" s="200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0"/>
    </row>
    <row r="38" spans="1:31">
      <c r="A38" s="200"/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0"/>
    </row>
    <row r="39" spans="1:31">
      <c r="A39" s="200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0"/>
    </row>
    <row r="40" spans="1:31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0"/>
    </row>
    <row r="41" spans="1:31">
      <c r="A41" s="200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0"/>
    </row>
    <row r="42" spans="1:31">
      <c r="A42" s="200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0"/>
    </row>
    <row r="43" spans="1:31">
      <c r="A43" s="200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0"/>
    </row>
    <row r="44" spans="1:31">
      <c r="A44" s="200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0"/>
    </row>
    <row r="45" spans="1:31">
      <c r="A45" s="200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0"/>
    </row>
    <row r="46" spans="1:31">
      <c r="A46" s="200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0"/>
    </row>
    <row r="47" spans="1:31">
      <c r="A47" s="200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0"/>
    </row>
    <row r="48" spans="1:31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171450</xdr:colOff>
                    <xdr:row>1</xdr:row>
                    <xdr:rowOff>95250</xdr:rowOff>
                  </from>
                  <to>
                    <xdr:col>22</xdr:col>
                    <xdr:colOff>971550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495300</xdr:colOff>
                    <xdr:row>1</xdr:row>
                    <xdr:rowOff>19050</xdr:rowOff>
                  </from>
                  <to>
                    <xdr:col>19</xdr:col>
                    <xdr:colOff>333375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23" sqref="C23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2" t="s">
        <v>13</v>
      </c>
      <c r="B1" s="223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37187.383854861109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155</v>
      </c>
    </row>
    <row r="37" spans="1:2">
      <c r="A37" s="84" t="s">
        <v>156</v>
      </c>
      <c r="B37" s="84" t="s">
        <v>157</v>
      </c>
    </row>
    <row r="38" spans="1:2">
      <c r="A38" s="84" t="s">
        <v>156</v>
      </c>
      <c r="B38" s="84" t="s">
        <v>158</v>
      </c>
    </row>
    <row r="39" spans="1:2">
      <c r="A39" s="84" t="s">
        <v>156</v>
      </c>
      <c r="B39" s="84" t="s">
        <v>159</v>
      </c>
    </row>
    <row r="40" spans="1:2">
      <c r="A40" s="84" t="s">
        <v>156</v>
      </c>
      <c r="B40" s="84" t="s">
        <v>160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48</v>
      </c>
      <c r="B49" s="84" t="s">
        <v>167</v>
      </c>
    </row>
    <row r="50" spans="1:2">
      <c r="A50" s="84" t="s">
        <v>48</v>
      </c>
      <c r="B50" s="84" t="s">
        <v>168</v>
      </c>
    </row>
    <row r="51" spans="1:2">
      <c r="A51" s="84" t="s">
        <v>48</v>
      </c>
      <c r="B51" s="84" t="s">
        <v>169</v>
      </c>
    </row>
    <row r="52" spans="1:2">
      <c r="A52" s="84" t="s">
        <v>48</v>
      </c>
      <c r="B52" s="84" t="s">
        <v>170</v>
      </c>
    </row>
    <row r="53" spans="1:2">
      <c r="A53" s="84" t="s">
        <v>48</v>
      </c>
      <c r="B53" s="84" t="s">
        <v>171</v>
      </c>
    </row>
    <row r="54" spans="1:2">
      <c r="A54" s="84" t="s">
        <v>48</v>
      </c>
      <c r="B54" s="84" t="s">
        <v>172</v>
      </c>
    </row>
    <row r="55" spans="1:2">
      <c r="A55" s="84" t="s">
        <v>173</v>
      </c>
      <c r="B55" s="84" t="s">
        <v>185</v>
      </c>
    </row>
    <row r="56" spans="1:2">
      <c r="A56" s="84" t="s">
        <v>173</v>
      </c>
      <c r="B56" s="84" t="s">
        <v>186</v>
      </c>
    </row>
    <row r="57" spans="1:2">
      <c r="A57" s="84" t="s">
        <v>173</v>
      </c>
      <c r="B57" s="84" t="s">
        <v>187</v>
      </c>
    </row>
    <row r="58" spans="1:2">
      <c r="A58" s="84" t="s">
        <v>173</v>
      </c>
      <c r="B58" s="84" t="s">
        <v>174</v>
      </c>
    </row>
    <row r="59" spans="1:2">
      <c r="A59" s="84" t="s">
        <v>173</v>
      </c>
      <c r="B59" s="84" t="s">
        <v>188</v>
      </c>
    </row>
    <row r="60" spans="1:2">
      <c r="A60" s="84" t="s">
        <v>173</v>
      </c>
      <c r="B60" s="84" t="s">
        <v>189</v>
      </c>
    </row>
    <row r="61" spans="1:2">
      <c r="A61" s="84" t="s">
        <v>173</v>
      </c>
      <c r="B61" s="84" t="s">
        <v>190</v>
      </c>
    </row>
    <row r="62" spans="1:2">
      <c r="A62" s="84" t="s">
        <v>173</v>
      </c>
      <c r="B62" s="84" t="s">
        <v>191</v>
      </c>
    </row>
    <row r="63" spans="1:2">
      <c r="A63" s="84" t="s">
        <v>173</v>
      </c>
      <c r="B63" s="84" t="s">
        <v>175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A9" sqref="A9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98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79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79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79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79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79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79</v>
      </c>
      <c r="C28" s="79" t="s">
        <v>91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79</v>
      </c>
      <c r="C29" s="79" t="s">
        <v>92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79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79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79</v>
      </c>
      <c r="C32" s="79" t="s">
        <v>98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79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79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79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79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79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79</v>
      </c>
      <c r="C38" s="79" t="s">
        <v>91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79</v>
      </c>
      <c r="C39" s="79" t="s">
        <v>92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79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79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79</v>
      </c>
      <c r="C42" s="79" t="s">
        <v>98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79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79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79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79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79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79</v>
      </c>
      <c r="C48" s="79" t="s">
        <v>91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79</v>
      </c>
      <c r="C49" s="79" t="s">
        <v>92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79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79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79</v>
      </c>
      <c r="C52" s="79" t="s">
        <v>98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79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79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79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79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79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79</v>
      </c>
      <c r="C58" s="79" t="s">
        <v>91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79</v>
      </c>
      <c r="C59" s="79" t="s">
        <v>92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79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79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79</v>
      </c>
      <c r="C62" s="79" t="s">
        <v>98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79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79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79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79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79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79</v>
      </c>
      <c r="C68" s="79" t="s">
        <v>92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79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79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79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79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79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79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79</v>
      </c>
      <c r="C75" s="79" t="s">
        <v>92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79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79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79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79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79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79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79</v>
      </c>
      <c r="C82" s="79" t="s">
        <v>92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79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79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79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79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79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79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79</v>
      </c>
      <c r="C89" s="79" t="s">
        <v>92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79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79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79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79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79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79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79</v>
      </c>
      <c r="C96" s="79" t="s">
        <v>92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79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79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79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79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79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79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79</v>
      </c>
      <c r="C103" s="79" t="s">
        <v>92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79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79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79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79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79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79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79</v>
      </c>
      <c r="C110" s="79" t="s">
        <v>92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79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79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79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79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79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79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79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79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79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79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79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79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79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79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79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79</v>
      </c>
      <c r="C126" s="79" t="s">
        <v>92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79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79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79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79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79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79</v>
      </c>
      <c r="C132" s="79" t="s">
        <v>92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79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79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79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79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79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79</v>
      </c>
      <c r="C138" s="79" t="s">
        <v>92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79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79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79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79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79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79</v>
      </c>
      <c r="C144" s="79" t="s">
        <v>92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79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79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79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79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79</v>
      </c>
      <c r="C149" s="79" t="s">
        <v>92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79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79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79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79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79</v>
      </c>
      <c r="C154" s="79" t="s">
        <v>92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79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79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79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79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79</v>
      </c>
      <c r="C159" s="79" t="s">
        <v>92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79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79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79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79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79</v>
      </c>
      <c r="C164" s="79" t="s">
        <v>92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79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79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79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79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79</v>
      </c>
      <c r="C169" s="79" t="s">
        <v>92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79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79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79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79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79</v>
      </c>
      <c r="C174" s="79" t="s">
        <v>92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79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79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79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79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79</v>
      </c>
      <c r="C179" s="79" t="s">
        <v>92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79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79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79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79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79</v>
      </c>
      <c r="C184" s="79" t="s">
        <v>92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79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79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79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79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79</v>
      </c>
      <c r="C189" s="79" t="s">
        <v>92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79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79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79</v>
      </c>
      <c r="C193" s="79" t="s">
        <v>92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79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79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79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79</v>
      </c>
      <c r="C197" s="79" t="s">
        <v>92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79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79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79</v>
      </c>
      <c r="C201" s="79" t="s">
        <v>92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79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79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79</v>
      </c>
      <c r="C205" s="79" t="s">
        <v>92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79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79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79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79</v>
      </c>
      <c r="C209" s="79" t="s">
        <v>92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79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79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79</v>
      </c>
      <c r="C213" s="79" t="s">
        <v>92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79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79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79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79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79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79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79</v>
      </c>
      <c r="C221" s="79" t="s">
        <v>92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79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79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79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79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79</v>
      </c>
      <c r="C229" s="79" t="s">
        <v>92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79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79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79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79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79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79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79</v>
      </c>
      <c r="C237" s="79" t="s">
        <v>92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79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79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79</v>
      </c>
      <c r="C240" s="79" t="s">
        <v>92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79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79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79</v>
      </c>
      <c r="C243" s="79" t="s">
        <v>92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79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79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79</v>
      </c>
      <c r="C246" s="79" t="s">
        <v>92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79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79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79</v>
      </c>
      <c r="C249" s="79" t="s">
        <v>92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79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79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79</v>
      </c>
      <c r="C252" s="79" t="s">
        <v>92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79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79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79</v>
      </c>
      <c r="C255" s="79" t="s">
        <v>92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79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79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79</v>
      </c>
      <c r="C258" s="79" t="s">
        <v>92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79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79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79</v>
      </c>
      <c r="C261" s="79" t="s">
        <v>92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79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79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79</v>
      </c>
      <c r="C264" s="79" t="s">
        <v>92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79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79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79</v>
      </c>
      <c r="C267" s="79" t="s">
        <v>92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79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79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79</v>
      </c>
      <c r="C270" s="79" t="s">
        <v>92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79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79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79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79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79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79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79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79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79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79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79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79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79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79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79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79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79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79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79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79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79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79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79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79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79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79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79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79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79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79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79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79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79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79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79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79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79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79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79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79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79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79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79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79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161</v>
      </c>
      <c r="C317" s="79" t="s">
        <v>176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161</v>
      </c>
      <c r="C318" s="79" t="s">
        <v>153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161</v>
      </c>
      <c r="C319" s="79" t="s">
        <v>124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161</v>
      </c>
      <c r="C320" s="79" t="s">
        <v>177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161</v>
      </c>
      <c r="C321" s="79" t="s">
        <v>131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161</v>
      </c>
      <c r="C322" s="79" t="s">
        <v>134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161</v>
      </c>
      <c r="C323" s="79" t="s">
        <v>138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161</v>
      </c>
      <c r="C324" s="79" t="s">
        <v>178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161</v>
      </c>
      <c r="C325" s="79" t="s">
        <v>128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161</v>
      </c>
      <c r="C326" s="79" t="s">
        <v>122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161</v>
      </c>
      <c r="C327" s="79" t="s">
        <v>149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161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161</v>
      </c>
      <c r="C329" s="79" t="s">
        <v>179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161</v>
      </c>
      <c r="C330" s="79" t="s">
        <v>144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161</v>
      </c>
      <c r="C331" s="79" t="s">
        <v>176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161</v>
      </c>
      <c r="C332" s="79" t="s">
        <v>153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161</v>
      </c>
      <c r="C333" s="79" t="s">
        <v>124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161</v>
      </c>
      <c r="C334" s="79" t="s">
        <v>177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161</v>
      </c>
      <c r="C335" s="79" t="s">
        <v>131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161</v>
      </c>
      <c r="C336" s="79" t="s">
        <v>134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161</v>
      </c>
      <c r="C337" s="79" t="s">
        <v>138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161</v>
      </c>
      <c r="C338" s="79" t="s">
        <v>178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161</v>
      </c>
      <c r="C339" s="79" t="s">
        <v>128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161</v>
      </c>
      <c r="C340" s="79" t="s">
        <v>122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161</v>
      </c>
      <c r="C341" s="79" t="s">
        <v>149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161</v>
      </c>
      <c r="C342" s="79" t="s">
        <v>121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161</v>
      </c>
      <c r="C343" s="79" t="s">
        <v>179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161</v>
      </c>
      <c r="C344" s="79" t="s">
        <v>144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161</v>
      </c>
      <c r="C345" s="79" t="s">
        <v>176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161</v>
      </c>
      <c r="C346" s="79" t="s">
        <v>153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161</v>
      </c>
      <c r="C347" s="79" t="s">
        <v>124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161</v>
      </c>
      <c r="C348" s="79" t="s">
        <v>177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161</v>
      </c>
      <c r="C349" s="79" t="s">
        <v>131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161</v>
      </c>
      <c r="C350" s="79" t="s">
        <v>134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161</v>
      </c>
      <c r="C351" s="79" t="s">
        <v>138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161</v>
      </c>
      <c r="C352" s="79" t="s">
        <v>178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161</v>
      </c>
      <c r="C353" s="79" t="s">
        <v>128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161</v>
      </c>
      <c r="C354" s="79" t="s">
        <v>122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161</v>
      </c>
      <c r="C355" s="79" t="s">
        <v>149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161</v>
      </c>
      <c r="C356" s="79" t="s">
        <v>121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161</v>
      </c>
      <c r="C357" s="79" t="s">
        <v>179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161</v>
      </c>
      <c r="C358" s="79" t="s">
        <v>144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161</v>
      </c>
      <c r="C359" s="79" t="s">
        <v>176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161</v>
      </c>
      <c r="C360" s="79" t="s">
        <v>153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161</v>
      </c>
      <c r="C361" s="79" t="s">
        <v>124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161</v>
      </c>
      <c r="C362" s="79" t="s">
        <v>177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161</v>
      </c>
      <c r="C363" s="79" t="s">
        <v>131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161</v>
      </c>
      <c r="C364" s="79" t="s">
        <v>134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161</v>
      </c>
      <c r="C365" s="79" t="s">
        <v>138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161</v>
      </c>
      <c r="C366" s="79" t="s">
        <v>178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161</v>
      </c>
      <c r="C367" s="79" t="s">
        <v>128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161</v>
      </c>
      <c r="C368" s="79" t="s">
        <v>122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161</v>
      </c>
      <c r="C369" s="79" t="s">
        <v>149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161</v>
      </c>
      <c r="C370" s="79" t="s">
        <v>121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161</v>
      </c>
      <c r="C371" s="79" t="s">
        <v>179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161</v>
      </c>
      <c r="C372" s="79" t="s">
        <v>144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161</v>
      </c>
      <c r="C373" s="79" t="s">
        <v>176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161</v>
      </c>
      <c r="C374" s="79" t="s">
        <v>153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161</v>
      </c>
      <c r="C375" s="79" t="s">
        <v>124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161</v>
      </c>
      <c r="C376" s="79" t="s">
        <v>177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161</v>
      </c>
      <c r="C377" s="79" t="s">
        <v>131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161</v>
      </c>
      <c r="C378" s="79" t="s">
        <v>134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161</v>
      </c>
      <c r="C379" s="79" t="s">
        <v>138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161</v>
      </c>
      <c r="C380" s="79" t="s">
        <v>178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161</v>
      </c>
      <c r="C381" s="79" t="s">
        <v>128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161</v>
      </c>
      <c r="C382" s="79" t="s">
        <v>122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161</v>
      </c>
      <c r="C383" s="79" t="s">
        <v>149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161</v>
      </c>
      <c r="C384" s="79" t="s">
        <v>121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161</v>
      </c>
      <c r="C385" s="79" t="s">
        <v>179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161</v>
      </c>
      <c r="C386" s="79" t="s">
        <v>144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161</v>
      </c>
      <c r="C387" s="79" t="s">
        <v>176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161</v>
      </c>
      <c r="C388" s="79" t="s">
        <v>153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161</v>
      </c>
      <c r="C389" s="79" t="s">
        <v>124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161</v>
      </c>
      <c r="C390" s="79" t="s">
        <v>177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161</v>
      </c>
      <c r="C391" s="79" t="s">
        <v>131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161</v>
      </c>
      <c r="C392" s="79" t="s">
        <v>134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161</v>
      </c>
      <c r="C393" s="79" t="s">
        <v>138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161</v>
      </c>
      <c r="C394" s="79" t="s">
        <v>178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161</v>
      </c>
      <c r="C395" s="79" t="s">
        <v>128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161</v>
      </c>
      <c r="C396" s="79" t="s">
        <v>122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161</v>
      </c>
      <c r="C397" s="79" t="s">
        <v>149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161</v>
      </c>
      <c r="C398" s="79" t="s">
        <v>121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161</v>
      </c>
      <c r="C399" s="79" t="s">
        <v>179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161</v>
      </c>
      <c r="C400" s="79" t="s">
        <v>144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161</v>
      </c>
      <c r="C401" s="79" t="s">
        <v>176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161</v>
      </c>
      <c r="C402" s="79" t="s">
        <v>153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161</v>
      </c>
      <c r="C403" s="79" t="s">
        <v>124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161</v>
      </c>
      <c r="C404" s="79" t="s">
        <v>177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161</v>
      </c>
      <c r="C405" s="79" t="s">
        <v>131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161</v>
      </c>
      <c r="C406" s="79" t="s">
        <v>134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161</v>
      </c>
      <c r="C407" s="79" t="s">
        <v>138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161</v>
      </c>
      <c r="C408" s="79" t="s">
        <v>178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161</v>
      </c>
      <c r="C409" s="79" t="s">
        <v>128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161</v>
      </c>
      <c r="C410" s="79" t="s">
        <v>122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161</v>
      </c>
      <c r="C411" s="79" t="s">
        <v>149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161</v>
      </c>
      <c r="C412" s="79" t="s">
        <v>121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161</v>
      </c>
      <c r="C413" s="79" t="s">
        <v>179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161</v>
      </c>
      <c r="C414" s="79" t="s">
        <v>144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161</v>
      </c>
      <c r="C415" s="79" t="s">
        <v>176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161</v>
      </c>
      <c r="C416" s="79" t="s">
        <v>153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161</v>
      </c>
      <c r="C417" s="79" t="s">
        <v>124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161</v>
      </c>
      <c r="C418" s="79" t="s">
        <v>177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161</v>
      </c>
      <c r="C419" s="79" t="s">
        <v>131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161</v>
      </c>
      <c r="C420" s="79" t="s">
        <v>134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161</v>
      </c>
      <c r="C421" s="79" t="s">
        <v>138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161</v>
      </c>
      <c r="C422" s="79" t="s">
        <v>178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161</v>
      </c>
      <c r="C423" s="79" t="s">
        <v>128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161</v>
      </c>
      <c r="C424" s="79" t="s">
        <v>122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161</v>
      </c>
      <c r="C425" s="79" t="s">
        <v>149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161</v>
      </c>
      <c r="C426" s="79" t="s">
        <v>121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161</v>
      </c>
      <c r="C427" s="79" t="s">
        <v>179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161</v>
      </c>
      <c r="C428" s="79" t="s">
        <v>144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161</v>
      </c>
      <c r="C429" s="79" t="s">
        <v>176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161</v>
      </c>
      <c r="C430" s="79" t="s">
        <v>153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161</v>
      </c>
      <c r="C431" s="79" t="s">
        <v>124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161</v>
      </c>
      <c r="C432" s="79" t="s">
        <v>177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161</v>
      </c>
      <c r="C433" s="79" t="s">
        <v>131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161</v>
      </c>
      <c r="C434" s="79" t="s">
        <v>134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161</v>
      </c>
      <c r="C435" s="79" t="s">
        <v>138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161</v>
      </c>
      <c r="C436" s="79" t="s">
        <v>178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161</v>
      </c>
      <c r="C437" s="79" t="s">
        <v>128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161</v>
      </c>
      <c r="C438" s="79" t="s">
        <v>122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161</v>
      </c>
      <c r="C439" s="79" t="s">
        <v>149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161</v>
      </c>
      <c r="C440" s="79" t="s">
        <v>121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161</v>
      </c>
      <c r="C441" s="79" t="s">
        <v>179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161</v>
      </c>
      <c r="C442" s="79" t="s">
        <v>144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161</v>
      </c>
      <c r="C443" s="79" t="s">
        <v>176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161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161</v>
      </c>
      <c r="C445" s="79" t="s">
        <v>153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161</v>
      </c>
      <c r="C446" s="79" t="s">
        <v>181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161</v>
      </c>
      <c r="C447" s="79" t="s">
        <v>149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37196</v>
      </c>
      <c r="B448" s="79" t="s">
        <v>161</v>
      </c>
      <c r="C448" s="79" t="s">
        <v>176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37196</v>
      </c>
      <c r="B449" s="79" t="s">
        <v>161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37196</v>
      </c>
      <c r="B450" s="79" t="s">
        <v>161</v>
      </c>
      <c r="C450" s="79" t="s">
        <v>153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37196</v>
      </c>
      <c r="B451" s="79" t="s">
        <v>161</v>
      </c>
      <c r="C451" s="79" t="s">
        <v>181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37196</v>
      </c>
      <c r="B452" s="79" t="s">
        <v>161</v>
      </c>
      <c r="C452" s="79" t="s">
        <v>149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37196</v>
      </c>
      <c r="B453" s="79" t="s">
        <v>161</v>
      </c>
      <c r="C453" s="79" t="s">
        <v>176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37196</v>
      </c>
      <c r="B454" s="79" t="s">
        <v>161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37196</v>
      </c>
      <c r="B455" s="79" t="s">
        <v>161</v>
      </c>
      <c r="C455" s="79" t="s">
        <v>153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37196</v>
      </c>
      <c r="B456" s="79" t="s">
        <v>161</v>
      </c>
      <c r="C456" s="79" t="s">
        <v>181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37196</v>
      </c>
      <c r="B457" s="79" t="s">
        <v>161</v>
      </c>
      <c r="C457" s="79" t="s">
        <v>149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37196</v>
      </c>
      <c r="B458" s="79" t="s">
        <v>161</v>
      </c>
      <c r="C458" s="79" t="s">
        <v>176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37196</v>
      </c>
      <c r="B459" s="79" t="s">
        <v>161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37196</v>
      </c>
      <c r="B460" s="79" t="s">
        <v>161</v>
      </c>
      <c r="C460" s="79" t="s">
        <v>153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37196</v>
      </c>
      <c r="B461" s="79" t="s">
        <v>161</v>
      </c>
      <c r="C461" s="79" t="s">
        <v>181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37196</v>
      </c>
      <c r="B462" s="79" t="s">
        <v>161</v>
      </c>
      <c r="C462" s="79" t="s">
        <v>149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37196</v>
      </c>
      <c r="B463" s="79" t="s">
        <v>161</v>
      </c>
      <c r="C463" s="79" t="s">
        <v>176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37196</v>
      </c>
      <c r="B464" s="79" t="s">
        <v>161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37196</v>
      </c>
      <c r="B465" s="79" t="s">
        <v>161</v>
      </c>
      <c r="C465" s="79" t="s">
        <v>153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37196</v>
      </c>
      <c r="B466" s="79" t="s">
        <v>161</v>
      </c>
      <c r="C466" s="79" t="s">
        <v>181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37196</v>
      </c>
      <c r="B467" s="79" t="s">
        <v>161</v>
      </c>
      <c r="C467" s="79" t="s">
        <v>149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37196</v>
      </c>
      <c r="B468" s="79" t="s">
        <v>161</v>
      </c>
      <c r="C468" s="79" t="s">
        <v>176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37196</v>
      </c>
      <c r="B469" s="79" t="s">
        <v>161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37196</v>
      </c>
      <c r="B470" s="79" t="s">
        <v>161</v>
      </c>
      <c r="C470" s="79" t="s">
        <v>153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37196</v>
      </c>
      <c r="B471" s="79" t="s">
        <v>161</v>
      </c>
      <c r="C471" s="79" t="s">
        <v>181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37196</v>
      </c>
      <c r="B472" s="79" t="s">
        <v>161</v>
      </c>
      <c r="C472" s="79" t="s">
        <v>149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37196</v>
      </c>
      <c r="B473" s="79" t="s">
        <v>161</v>
      </c>
      <c r="C473" s="79" t="s">
        <v>176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37196</v>
      </c>
      <c r="B474" s="79" t="s">
        <v>161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37196</v>
      </c>
      <c r="B475" s="79" t="s">
        <v>161</v>
      </c>
      <c r="C475" s="79" t="s">
        <v>153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37196</v>
      </c>
      <c r="B476" s="79" t="s">
        <v>161</v>
      </c>
      <c r="C476" s="79" t="s">
        <v>181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37196</v>
      </c>
      <c r="B477" s="79" t="s">
        <v>161</v>
      </c>
      <c r="C477" s="79" t="s">
        <v>149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37196</v>
      </c>
      <c r="B478" s="79" t="s">
        <v>161</v>
      </c>
      <c r="C478" s="79" t="s">
        <v>176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37196</v>
      </c>
      <c r="B479" s="79" t="s">
        <v>161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37196</v>
      </c>
      <c r="B480" s="79" t="s">
        <v>161</v>
      </c>
      <c r="C480" s="79" t="s">
        <v>153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37196</v>
      </c>
      <c r="B481" s="79" t="s">
        <v>161</v>
      </c>
      <c r="C481" s="79" t="s">
        <v>181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37196</v>
      </c>
      <c r="B482" s="79" t="s">
        <v>161</v>
      </c>
      <c r="C482" s="79" t="s">
        <v>149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37196</v>
      </c>
      <c r="B483" s="79" t="s">
        <v>161</v>
      </c>
      <c r="C483" s="79" t="s">
        <v>176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37196</v>
      </c>
      <c r="B484" s="79" t="s">
        <v>161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37196</v>
      </c>
      <c r="B485" s="79" t="s">
        <v>161</v>
      </c>
      <c r="C485" s="79" t="s">
        <v>153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37196</v>
      </c>
      <c r="B486" s="79" t="s">
        <v>161</v>
      </c>
      <c r="C486" s="79" t="s">
        <v>181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37196</v>
      </c>
      <c r="B487" s="79" t="s">
        <v>161</v>
      </c>
      <c r="C487" s="79" t="s">
        <v>149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37196</v>
      </c>
      <c r="B488" s="79" t="s">
        <v>161</v>
      </c>
      <c r="C488" s="79" t="s">
        <v>176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37196</v>
      </c>
      <c r="B489" s="79" t="s">
        <v>161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37196</v>
      </c>
      <c r="B490" s="79" t="s">
        <v>161</v>
      </c>
      <c r="C490" s="79" t="s">
        <v>153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37196</v>
      </c>
      <c r="B491" s="79" t="s">
        <v>161</v>
      </c>
      <c r="C491" s="79" t="s">
        <v>181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37196</v>
      </c>
      <c r="B492" s="79" t="s">
        <v>161</v>
      </c>
      <c r="C492" s="79" t="s">
        <v>149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37196</v>
      </c>
      <c r="B493" s="79" t="s">
        <v>161</v>
      </c>
      <c r="C493" s="79" t="s">
        <v>176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37196</v>
      </c>
      <c r="B494" s="79" t="s">
        <v>161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37196</v>
      </c>
      <c r="B495" s="79" t="s">
        <v>161</v>
      </c>
      <c r="C495" s="79" t="s">
        <v>153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37196</v>
      </c>
      <c r="B496" s="79" t="s">
        <v>161</v>
      </c>
      <c r="C496" s="79" t="s">
        <v>181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37196</v>
      </c>
      <c r="B497" s="79" t="s">
        <v>161</v>
      </c>
      <c r="C497" s="79" t="s">
        <v>149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37196</v>
      </c>
      <c r="B498" s="79" t="s">
        <v>161</v>
      </c>
      <c r="C498" s="79" t="s">
        <v>176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37196</v>
      </c>
      <c r="B499" s="79" t="s">
        <v>161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37196</v>
      </c>
      <c r="B500" s="79" t="s">
        <v>161</v>
      </c>
      <c r="C500" s="79" t="s">
        <v>153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37196</v>
      </c>
      <c r="B501" s="79" t="s">
        <v>161</v>
      </c>
      <c r="C501" s="79" t="s">
        <v>181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37196</v>
      </c>
      <c r="B502" s="79" t="s">
        <v>161</v>
      </c>
      <c r="C502" s="79" t="s">
        <v>149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37196</v>
      </c>
      <c r="B503" s="79" t="s">
        <v>161</v>
      </c>
      <c r="C503" s="79" t="s">
        <v>176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37196</v>
      </c>
      <c r="B504" s="79" t="s">
        <v>161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37196</v>
      </c>
      <c r="B505" s="79" t="s">
        <v>161</v>
      </c>
      <c r="C505" s="79" t="s">
        <v>153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37196</v>
      </c>
      <c r="B506" s="79" t="s">
        <v>161</v>
      </c>
      <c r="C506" s="79" t="s">
        <v>181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37196</v>
      </c>
      <c r="B507" s="79" t="s">
        <v>161</v>
      </c>
      <c r="C507" s="79" t="s">
        <v>149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37196</v>
      </c>
      <c r="B508" s="79" t="s">
        <v>161</v>
      </c>
      <c r="C508" s="79" t="s">
        <v>176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37196</v>
      </c>
      <c r="B509" s="79" t="s">
        <v>161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37196</v>
      </c>
      <c r="B510" s="79" t="s">
        <v>161</v>
      </c>
      <c r="C510" s="79" t="s">
        <v>153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37196</v>
      </c>
      <c r="B511" s="79" t="s">
        <v>161</v>
      </c>
      <c r="C511" s="79" t="s">
        <v>181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37196</v>
      </c>
      <c r="B512" s="79" t="s">
        <v>161</v>
      </c>
      <c r="C512" s="79" t="s">
        <v>149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37196</v>
      </c>
      <c r="B513" s="79" t="s">
        <v>161</v>
      </c>
      <c r="C513" s="79" t="s">
        <v>176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37196</v>
      </c>
      <c r="B514" s="79" t="s">
        <v>161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37196</v>
      </c>
      <c r="B515" s="79" t="s">
        <v>161</v>
      </c>
      <c r="C515" s="79" t="s">
        <v>153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37196</v>
      </c>
      <c r="B516" s="79" t="s">
        <v>161</v>
      </c>
      <c r="C516" s="79" t="s">
        <v>181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37196</v>
      </c>
      <c r="B517" s="79" t="s">
        <v>161</v>
      </c>
      <c r="C517" s="79" t="s">
        <v>149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37196</v>
      </c>
      <c r="B518" s="79" t="s">
        <v>161</v>
      </c>
      <c r="C518" s="79" t="s">
        <v>176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37196</v>
      </c>
      <c r="B519" s="79" t="s">
        <v>161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37196</v>
      </c>
      <c r="B520" s="79" t="s">
        <v>161</v>
      </c>
      <c r="C520" s="79" t="s">
        <v>153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37196</v>
      </c>
      <c r="B521" s="79" t="s">
        <v>161</v>
      </c>
      <c r="C521" s="79" t="s">
        <v>181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37196</v>
      </c>
      <c r="B522" s="79" t="s">
        <v>161</v>
      </c>
      <c r="C522" s="79" t="s">
        <v>149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37196</v>
      </c>
      <c r="B523" s="79" t="s">
        <v>161</v>
      </c>
      <c r="C523" s="79" t="s">
        <v>176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37196</v>
      </c>
      <c r="B524" s="79" t="s">
        <v>161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37196</v>
      </c>
      <c r="B525" s="79" t="s">
        <v>161</v>
      </c>
      <c r="C525" s="79" t="s">
        <v>153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37196</v>
      </c>
      <c r="B526" s="79" t="s">
        <v>161</v>
      </c>
      <c r="C526" s="79" t="s">
        <v>181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37196</v>
      </c>
      <c r="B527" s="79" t="s">
        <v>161</v>
      </c>
      <c r="C527" s="79" t="s">
        <v>149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37196</v>
      </c>
      <c r="B528" s="79" t="s">
        <v>161</v>
      </c>
      <c r="C528" s="79" t="s">
        <v>176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37196</v>
      </c>
      <c r="B529" s="79" t="s">
        <v>161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37196</v>
      </c>
      <c r="B530" s="79" t="s">
        <v>161</v>
      </c>
      <c r="C530" s="79" t="s">
        <v>153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37196</v>
      </c>
      <c r="B531" s="79" t="s">
        <v>161</v>
      </c>
      <c r="C531" s="79" t="s">
        <v>181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37196</v>
      </c>
      <c r="B532" s="79" t="s">
        <v>161</v>
      </c>
      <c r="C532" s="79" t="s">
        <v>149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37196</v>
      </c>
      <c r="B533" s="79" t="s">
        <v>161</v>
      </c>
      <c r="C533" s="79" t="s">
        <v>176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37196</v>
      </c>
      <c r="B534" s="79" t="s">
        <v>161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37196</v>
      </c>
      <c r="B535" s="79" t="s">
        <v>161</v>
      </c>
      <c r="C535" s="79" t="s">
        <v>153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37196</v>
      </c>
      <c r="B536" s="79" t="s">
        <v>161</v>
      </c>
      <c r="C536" s="79" t="s">
        <v>181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37196</v>
      </c>
      <c r="B537" s="79" t="s">
        <v>161</v>
      </c>
      <c r="C537" s="79" t="s">
        <v>149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37196</v>
      </c>
      <c r="B538" s="79" t="s">
        <v>161</v>
      </c>
      <c r="C538" s="79" t="s">
        <v>176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37196</v>
      </c>
      <c r="B539" s="79" t="s">
        <v>161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37196</v>
      </c>
      <c r="B540" s="79" t="s">
        <v>161</v>
      </c>
      <c r="C540" s="79" t="s">
        <v>153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37196</v>
      </c>
      <c r="B541" s="79" t="s">
        <v>161</v>
      </c>
      <c r="C541" s="79" t="s">
        <v>181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37196</v>
      </c>
      <c r="B542" s="79" t="s">
        <v>161</v>
      </c>
      <c r="C542" s="79" t="s">
        <v>149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37196</v>
      </c>
      <c r="B543" s="79" t="s">
        <v>161</v>
      </c>
      <c r="C543" s="79" t="s">
        <v>176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37196</v>
      </c>
      <c r="B544" s="79" t="s">
        <v>161</v>
      </c>
      <c r="C544" s="79" t="s">
        <v>180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37196</v>
      </c>
      <c r="B545" s="79" t="s">
        <v>161</v>
      </c>
      <c r="C545" s="79" t="s">
        <v>153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37196</v>
      </c>
      <c r="B546" s="79" t="s">
        <v>161</v>
      </c>
      <c r="C546" s="79" t="s">
        <v>181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37196</v>
      </c>
      <c r="B547" s="79" t="s">
        <v>161</v>
      </c>
      <c r="C547" s="79" t="s">
        <v>149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37196</v>
      </c>
      <c r="B548" s="79" t="s">
        <v>161</v>
      </c>
      <c r="C548" s="79" t="s">
        <v>176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37196</v>
      </c>
      <c r="B549" s="79" t="s">
        <v>161</v>
      </c>
      <c r="C549" s="79" t="s">
        <v>180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37196</v>
      </c>
      <c r="B550" s="79" t="s">
        <v>161</v>
      </c>
      <c r="C550" s="79" t="s">
        <v>153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37196</v>
      </c>
      <c r="B551" s="79" t="s">
        <v>161</v>
      </c>
      <c r="C551" s="79" t="s">
        <v>181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37196</v>
      </c>
      <c r="B552" s="79" t="s">
        <v>161</v>
      </c>
      <c r="C552" s="79" t="s">
        <v>149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37196</v>
      </c>
      <c r="B553" s="79" t="s">
        <v>161</v>
      </c>
      <c r="C553" s="79" t="s">
        <v>176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37196</v>
      </c>
      <c r="B554" s="79" t="s">
        <v>161</v>
      </c>
      <c r="C554" s="79" t="s">
        <v>180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37196</v>
      </c>
      <c r="B555" s="79" t="s">
        <v>161</v>
      </c>
      <c r="C555" s="79" t="s">
        <v>153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37196</v>
      </c>
      <c r="B556" s="79" t="s">
        <v>161</v>
      </c>
      <c r="C556" s="79" t="s">
        <v>181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37196</v>
      </c>
      <c r="B557" s="79" t="s">
        <v>161</v>
      </c>
      <c r="C557" s="79" t="s">
        <v>149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37196</v>
      </c>
      <c r="B558" s="79" t="s">
        <v>161</v>
      </c>
      <c r="C558" s="79" t="s">
        <v>176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37196</v>
      </c>
      <c r="B559" s="79" t="s">
        <v>161</v>
      </c>
      <c r="C559" s="79" t="s">
        <v>180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37196</v>
      </c>
      <c r="B560" s="79" t="s">
        <v>161</v>
      </c>
      <c r="C560" s="79" t="s">
        <v>153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37196</v>
      </c>
      <c r="B561" s="79" t="s">
        <v>161</v>
      </c>
      <c r="C561" s="79" t="s">
        <v>181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37196</v>
      </c>
      <c r="B562" s="79" t="s">
        <v>161</v>
      </c>
      <c r="C562" s="79" t="s">
        <v>149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37196</v>
      </c>
      <c r="B563" s="79" t="s">
        <v>161</v>
      </c>
      <c r="C563" s="79" t="s">
        <v>176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37196</v>
      </c>
      <c r="B564" s="79" t="s">
        <v>161</v>
      </c>
      <c r="C564" s="79" t="s">
        <v>180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37196</v>
      </c>
      <c r="B565" s="79" t="s">
        <v>161</v>
      </c>
      <c r="C565" s="79" t="s">
        <v>153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37196</v>
      </c>
      <c r="B566" s="79" t="s">
        <v>161</v>
      </c>
      <c r="C566" s="79" t="s">
        <v>181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37196</v>
      </c>
      <c r="B567" s="79" t="s">
        <v>161</v>
      </c>
      <c r="C567" s="79" t="s">
        <v>149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37196</v>
      </c>
      <c r="B568" s="79" t="s">
        <v>161</v>
      </c>
      <c r="C568" s="79" t="s">
        <v>176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37196</v>
      </c>
      <c r="B569" s="79" t="s">
        <v>161</v>
      </c>
      <c r="C569" s="79" t="s">
        <v>180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37196</v>
      </c>
      <c r="B570" s="79" t="s">
        <v>161</v>
      </c>
      <c r="C570" s="79" t="s">
        <v>153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37196</v>
      </c>
      <c r="B571" s="79" t="s">
        <v>161</v>
      </c>
      <c r="C571" s="79" t="s">
        <v>181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37196</v>
      </c>
      <c r="B572" s="79" t="s">
        <v>161</v>
      </c>
      <c r="C572" s="79" t="s">
        <v>149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37196</v>
      </c>
      <c r="B573" s="79" t="s">
        <v>161</v>
      </c>
      <c r="C573" s="79" t="s">
        <v>176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37196</v>
      </c>
      <c r="B574" s="79" t="s">
        <v>161</v>
      </c>
      <c r="C574" s="79" t="s">
        <v>180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37196</v>
      </c>
      <c r="B575" s="79" t="s">
        <v>161</v>
      </c>
      <c r="C575" s="79" t="s">
        <v>153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37196</v>
      </c>
      <c r="B576" s="79" t="s">
        <v>161</v>
      </c>
      <c r="C576" s="79" t="s">
        <v>181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37196</v>
      </c>
      <c r="B577" s="79" t="s">
        <v>161</v>
      </c>
      <c r="C577" s="79" t="s">
        <v>149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37196</v>
      </c>
      <c r="B578" s="79" t="s">
        <v>161</v>
      </c>
      <c r="C578" s="79" t="s">
        <v>176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37196</v>
      </c>
      <c r="B579" s="79" t="s">
        <v>161</v>
      </c>
      <c r="C579" s="79" t="s">
        <v>180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37196</v>
      </c>
      <c r="B580" s="79" t="s">
        <v>161</v>
      </c>
      <c r="C580" s="79" t="s">
        <v>153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37196</v>
      </c>
      <c r="B581" s="79" t="s">
        <v>161</v>
      </c>
      <c r="C581" s="79" t="s">
        <v>181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37196</v>
      </c>
      <c r="B582" s="79" t="s">
        <v>161</v>
      </c>
      <c r="C582" s="79" t="s">
        <v>149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37196</v>
      </c>
      <c r="B583" s="79" t="s">
        <v>161</v>
      </c>
      <c r="C583" s="79" t="s">
        <v>176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37196</v>
      </c>
      <c r="B584" s="79" t="s">
        <v>161</v>
      </c>
      <c r="C584" s="79" t="s">
        <v>180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37196</v>
      </c>
      <c r="B585" s="79" t="s">
        <v>161</v>
      </c>
      <c r="C585" s="79" t="s">
        <v>153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37196</v>
      </c>
      <c r="B586" s="79" t="s">
        <v>161</v>
      </c>
      <c r="C586" s="79" t="s">
        <v>181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37196</v>
      </c>
      <c r="B587" s="79" t="s">
        <v>161</v>
      </c>
      <c r="C587" s="79" t="s">
        <v>149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37196</v>
      </c>
      <c r="B588" s="79" t="s">
        <v>161</v>
      </c>
      <c r="C588" s="79" t="s">
        <v>176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37196</v>
      </c>
      <c r="B589" s="79" t="s">
        <v>161</v>
      </c>
      <c r="C589" s="79" t="s">
        <v>180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37196</v>
      </c>
      <c r="B590" s="79" t="s">
        <v>161</v>
      </c>
      <c r="C590" s="79" t="s">
        <v>153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37196</v>
      </c>
      <c r="B591" s="79" t="s">
        <v>161</v>
      </c>
      <c r="C591" s="79" t="s">
        <v>181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37196</v>
      </c>
      <c r="B592" s="79" t="s">
        <v>161</v>
      </c>
      <c r="C592" s="79" t="s">
        <v>149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161</v>
      </c>
      <c r="C593" s="79" t="s">
        <v>149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37226</v>
      </c>
      <c r="B594" s="79" t="s">
        <v>161</v>
      </c>
      <c r="C594" s="79" t="s">
        <v>149</v>
      </c>
      <c r="D594" s="85">
        <v>9973.1526000000013</v>
      </c>
      <c r="E594" s="85">
        <v>9973.1526000000013</v>
      </c>
      <c r="F594" s="210">
        <f t="shared" si="27"/>
        <v>3</v>
      </c>
      <c r="G594" s="79" t="str">
        <f t="shared" si="28"/>
        <v>M</v>
      </c>
      <c r="H594" s="79" t="str">
        <f t="shared" si="29"/>
        <v>3GDP-NTHWST/CANB</v>
      </c>
    </row>
    <row r="595" spans="1:8">
      <c r="A595" s="80">
        <v>37226</v>
      </c>
      <c r="B595" s="79" t="s">
        <v>161</v>
      </c>
      <c r="C595" s="79" t="s">
        <v>149</v>
      </c>
      <c r="D595" s="85">
        <v>9973.1526000000013</v>
      </c>
      <c r="E595" s="85">
        <v>9973.1526000000013</v>
      </c>
      <c r="F595" s="210">
        <f t="shared" si="27"/>
        <v>3</v>
      </c>
      <c r="G595" s="79" t="str">
        <f t="shared" si="28"/>
        <v>M</v>
      </c>
      <c r="H595" s="79" t="str">
        <f t="shared" si="29"/>
        <v>3GDP-NTHWST/CANB</v>
      </c>
    </row>
    <row r="596" spans="1:8">
      <c r="A596" s="80">
        <v>37226</v>
      </c>
      <c r="B596" s="79" t="s">
        <v>161</v>
      </c>
      <c r="C596" s="79" t="s">
        <v>149</v>
      </c>
      <c r="D596" s="85">
        <v>9973.1526000000013</v>
      </c>
      <c r="E596" s="85">
        <v>9973.1526000000013</v>
      </c>
      <c r="F596" s="210">
        <f t="shared" si="27"/>
        <v>3</v>
      </c>
      <c r="G596" s="79" t="str">
        <f t="shared" si="28"/>
        <v>M</v>
      </c>
      <c r="H596" s="79" t="str">
        <f t="shared" si="29"/>
        <v>3GDP-NTHWST/CANB</v>
      </c>
    </row>
    <row r="597" spans="1:8">
      <c r="A597" s="80">
        <v>37226</v>
      </c>
      <c r="B597" s="79" t="s">
        <v>161</v>
      </c>
      <c r="C597" s="79" t="s">
        <v>149</v>
      </c>
      <c r="D597" s="85">
        <v>9973.1526000000013</v>
      </c>
      <c r="E597" s="85">
        <v>9973.1526000000013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37226</v>
      </c>
      <c r="B598" s="79" t="s">
        <v>161</v>
      </c>
      <c r="C598" s="79" t="s">
        <v>149</v>
      </c>
      <c r="D598" s="85">
        <v>9973.1526000000013</v>
      </c>
      <c r="E598" s="85">
        <v>9973.1526000000013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37226</v>
      </c>
      <c r="B599" s="79" t="s">
        <v>161</v>
      </c>
      <c r="C599" s="79" t="s">
        <v>149</v>
      </c>
      <c r="D599" s="85">
        <v>9973.1526000000013</v>
      </c>
      <c r="E599" s="85">
        <v>9973.1526000000013</v>
      </c>
      <c r="F599" s="210">
        <f t="shared" si="27"/>
        <v>3</v>
      </c>
      <c r="G599" s="79" t="str">
        <f t="shared" si="28"/>
        <v>M</v>
      </c>
      <c r="H599" s="79" t="str">
        <f t="shared" si="29"/>
        <v>3GDP-NTHWST/CANB</v>
      </c>
    </row>
    <row r="600" spans="1:8">
      <c r="A600" s="80">
        <v>37226</v>
      </c>
      <c r="B600" s="79" t="s">
        <v>161</v>
      </c>
      <c r="C600" s="79" t="s">
        <v>149</v>
      </c>
      <c r="D600" s="85">
        <v>9973.1526000000013</v>
      </c>
      <c r="E600" s="85">
        <v>9973.1526000000013</v>
      </c>
      <c r="F600" s="210">
        <f t="shared" si="27"/>
        <v>3</v>
      </c>
      <c r="G600" s="79" t="str">
        <f t="shared" si="28"/>
        <v>M</v>
      </c>
      <c r="H600" s="79" t="str">
        <f t="shared" si="29"/>
        <v>3GDP-NTHWST/CANB</v>
      </c>
    </row>
    <row r="601" spans="1:8">
      <c r="A601" s="80">
        <v>37226</v>
      </c>
      <c r="B601" s="79" t="s">
        <v>161</v>
      </c>
      <c r="C601" s="79" t="s">
        <v>149</v>
      </c>
      <c r="D601" s="85">
        <v>9973.1526000000013</v>
      </c>
      <c r="E601" s="85">
        <v>9973.1526000000013</v>
      </c>
      <c r="F601" s="210">
        <f t="shared" si="27"/>
        <v>3</v>
      </c>
      <c r="G601" s="79" t="str">
        <f t="shared" si="28"/>
        <v>M</v>
      </c>
      <c r="H601" s="79" t="str">
        <f t="shared" si="29"/>
        <v>3GDP-NTHWST/CANB</v>
      </c>
    </row>
    <row r="602" spans="1:8">
      <c r="A602" s="80">
        <v>37226</v>
      </c>
      <c r="B602" s="79" t="s">
        <v>161</v>
      </c>
      <c r="C602" s="79" t="s">
        <v>149</v>
      </c>
      <c r="D602" s="85">
        <v>9973.1526000000013</v>
      </c>
      <c r="E602" s="85">
        <v>9973.1526000000013</v>
      </c>
      <c r="F602" s="210">
        <f t="shared" si="27"/>
        <v>3</v>
      </c>
      <c r="G602" s="79" t="str">
        <f t="shared" si="28"/>
        <v>M</v>
      </c>
      <c r="H602" s="79" t="str">
        <f t="shared" si="29"/>
        <v>3GDP-NTHWST/CANB</v>
      </c>
    </row>
    <row r="603" spans="1:8">
      <c r="A603" s="80">
        <v>37226</v>
      </c>
      <c r="B603" s="79" t="s">
        <v>161</v>
      </c>
      <c r="C603" s="79" t="s">
        <v>149</v>
      </c>
      <c r="D603" s="85">
        <v>9973.1526000000013</v>
      </c>
      <c r="E603" s="85">
        <v>9973.1526000000013</v>
      </c>
      <c r="F603" s="210">
        <f t="shared" si="27"/>
        <v>3</v>
      </c>
      <c r="G603" s="79" t="str">
        <f t="shared" si="28"/>
        <v>M</v>
      </c>
      <c r="H603" s="79" t="str">
        <f t="shared" si="29"/>
        <v>3GDP-NTHWST/CANB</v>
      </c>
    </row>
    <row r="604" spans="1:8">
      <c r="A604" s="80">
        <v>37226</v>
      </c>
      <c r="B604" s="79" t="s">
        <v>161</v>
      </c>
      <c r="C604" s="79" t="s">
        <v>149</v>
      </c>
      <c r="D604" s="85">
        <v>9973.1526000000013</v>
      </c>
      <c r="E604" s="85">
        <v>9973.1526000000013</v>
      </c>
      <c r="F604" s="210">
        <f t="shared" si="27"/>
        <v>3</v>
      </c>
      <c r="G604" s="79" t="str">
        <f t="shared" si="28"/>
        <v>M</v>
      </c>
      <c r="H604" s="79" t="str">
        <f t="shared" si="29"/>
        <v>3GDP-NTHWST/CANB</v>
      </c>
    </row>
    <row r="605" spans="1:8">
      <c r="A605" s="80">
        <v>37226</v>
      </c>
      <c r="B605" s="79" t="s">
        <v>161</v>
      </c>
      <c r="C605" s="79" t="s">
        <v>149</v>
      </c>
      <c r="D605" s="85">
        <v>9973.1526000000013</v>
      </c>
      <c r="E605" s="85">
        <v>9973.1526000000013</v>
      </c>
      <c r="F605" s="210">
        <f t="shared" si="27"/>
        <v>3</v>
      </c>
      <c r="G605" s="79" t="str">
        <f t="shared" si="28"/>
        <v>M</v>
      </c>
      <c r="H605" s="79" t="str">
        <f t="shared" si="29"/>
        <v>3GDP-NTHWST/CANB</v>
      </c>
    </row>
    <row r="606" spans="1:8">
      <c r="A606" s="80">
        <v>37226</v>
      </c>
      <c r="B606" s="79" t="s">
        <v>161</v>
      </c>
      <c r="C606" s="79" t="s">
        <v>149</v>
      </c>
      <c r="D606" s="85">
        <v>9973.1526000000013</v>
      </c>
      <c r="E606" s="85">
        <v>9973.1526000000013</v>
      </c>
      <c r="F606" s="210">
        <f t="shared" si="27"/>
        <v>3</v>
      </c>
      <c r="G606" s="79" t="str">
        <f t="shared" si="28"/>
        <v>M</v>
      </c>
      <c r="H606" s="79" t="str">
        <f t="shared" si="29"/>
        <v>3GDP-NTHWST/CANB</v>
      </c>
    </row>
    <row r="607" spans="1:8">
      <c r="A607" s="80">
        <v>37226</v>
      </c>
      <c r="B607" s="79" t="s">
        <v>161</v>
      </c>
      <c r="C607" s="79" t="s">
        <v>149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37226</v>
      </c>
      <c r="B608" s="79" t="s">
        <v>161</v>
      </c>
      <c r="C608" s="79" t="s">
        <v>149</v>
      </c>
      <c r="D608" s="85">
        <v>9973.1526000000013</v>
      </c>
      <c r="E608" s="85">
        <v>9973.1526000000013</v>
      </c>
      <c r="F608" s="210">
        <f t="shared" si="27"/>
        <v>3</v>
      </c>
      <c r="G608" s="79" t="str">
        <f t="shared" si="28"/>
        <v>M</v>
      </c>
      <c r="H608" s="79" t="str">
        <f t="shared" si="29"/>
        <v>3GDP-NTHWST/CANB</v>
      </c>
    </row>
    <row r="609" spans="1:8">
      <c r="A609" s="80">
        <v>37226</v>
      </c>
      <c r="B609" s="79" t="s">
        <v>161</v>
      </c>
      <c r="C609" s="79" t="s">
        <v>149</v>
      </c>
      <c r="D609" s="85">
        <v>9973.1526000000013</v>
      </c>
      <c r="E609" s="85">
        <v>9973.1526000000013</v>
      </c>
      <c r="F609" s="210">
        <f t="shared" si="27"/>
        <v>3</v>
      </c>
      <c r="G609" s="79" t="str">
        <f t="shared" si="28"/>
        <v>M</v>
      </c>
      <c r="H609" s="79" t="str">
        <f t="shared" si="29"/>
        <v>3GDP-NTHWST/CANB</v>
      </c>
    </row>
    <row r="610" spans="1:8">
      <c r="A610" s="80">
        <v>37226</v>
      </c>
      <c r="B610" s="79" t="s">
        <v>161</v>
      </c>
      <c r="C610" s="79" t="s">
        <v>149</v>
      </c>
      <c r="D610" s="85">
        <v>9973.1526000000013</v>
      </c>
      <c r="E610" s="85">
        <v>9973.1526000000013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37226</v>
      </c>
      <c r="B611" s="79" t="s">
        <v>161</v>
      </c>
      <c r="C611" s="79" t="s">
        <v>149</v>
      </c>
      <c r="D611" s="85">
        <v>9973.1526000000013</v>
      </c>
      <c r="E611" s="85">
        <v>9973.1526000000013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37226</v>
      </c>
      <c r="B612" s="79" t="s">
        <v>161</v>
      </c>
      <c r="C612" s="79" t="s">
        <v>149</v>
      </c>
      <c r="D612" s="85">
        <v>9973.1526000000013</v>
      </c>
      <c r="E612" s="85">
        <v>9973.1526000000013</v>
      </c>
      <c r="F612" s="210">
        <f t="shared" si="27"/>
        <v>3</v>
      </c>
      <c r="G612" s="79" t="str">
        <f t="shared" si="28"/>
        <v>M</v>
      </c>
      <c r="H612" s="79" t="str">
        <f t="shared" si="29"/>
        <v>3GDP-NTHWST/CANB</v>
      </c>
    </row>
    <row r="613" spans="1:8">
      <c r="A613" s="80">
        <v>37226</v>
      </c>
      <c r="B613" s="79" t="s">
        <v>161</v>
      </c>
      <c r="C613" s="79" t="s">
        <v>149</v>
      </c>
      <c r="D613" s="85">
        <v>9973.1526000000013</v>
      </c>
      <c r="E613" s="85">
        <v>9973.1526000000013</v>
      </c>
      <c r="F613" s="210">
        <f t="shared" si="27"/>
        <v>3</v>
      </c>
      <c r="G613" s="79" t="str">
        <f t="shared" si="28"/>
        <v>M</v>
      </c>
      <c r="H613" s="79" t="str">
        <f t="shared" si="29"/>
        <v>3GDP-NTHWST/CANB</v>
      </c>
    </row>
    <row r="614" spans="1:8">
      <c r="A614" s="80">
        <v>37226</v>
      </c>
      <c r="B614" s="79" t="s">
        <v>161</v>
      </c>
      <c r="C614" s="79" t="s">
        <v>149</v>
      </c>
      <c r="D614" s="85">
        <v>9973.1526000000013</v>
      </c>
      <c r="E614" s="85">
        <v>9973.1526000000013</v>
      </c>
      <c r="F614" s="210">
        <f t="shared" si="27"/>
        <v>3</v>
      </c>
      <c r="G614" s="79" t="str">
        <f t="shared" si="28"/>
        <v>M</v>
      </c>
      <c r="H614" s="79" t="str">
        <f t="shared" si="29"/>
        <v>3GDP-NTHWST/CANB</v>
      </c>
    </row>
    <row r="615" spans="1:8">
      <c r="A615" s="80">
        <v>37226</v>
      </c>
      <c r="B615" s="79" t="s">
        <v>161</v>
      </c>
      <c r="C615" s="79" t="s">
        <v>149</v>
      </c>
      <c r="D615" s="85">
        <v>9973.1526000000013</v>
      </c>
      <c r="E615" s="85">
        <v>9973.1526000000013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37226</v>
      </c>
      <c r="B616" s="79" t="s">
        <v>161</v>
      </c>
      <c r="C616" s="79" t="s">
        <v>149</v>
      </c>
      <c r="D616" s="85">
        <v>9973.1526000000013</v>
      </c>
      <c r="E616" s="85">
        <v>9973.1526000000013</v>
      </c>
      <c r="F616" s="210">
        <f t="shared" si="27"/>
        <v>3</v>
      </c>
      <c r="G616" s="79" t="str">
        <f t="shared" si="28"/>
        <v>M</v>
      </c>
      <c r="H616" s="79" t="str">
        <f t="shared" si="29"/>
        <v>3GDP-NTHWST/CANB</v>
      </c>
    </row>
    <row r="617" spans="1:8">
      <c r="A617" s="80">
        <v>37226</v>
      </c>
      <c r="B617" s="79" t="s">
        <v>161</v>
      </c>
      <c r="C617" s="79" t="s">
        <v>149</v>
      </c>
      <c r="D617" s="85">
        <v>9973.1526000000013</v>
      </c>
      <c r="E617" s="85">
        <v>9973.1526000000013</v>
      </c>
      <c r="F617" s="210">
        <f t="shared" si="27"/>
        <v>3</v>
      </c>
      <c r="G617" s="79" t="str">
        <f t="shared" si="28"/>
        <v>M</v>
      </c>
      <c r="H617" s="79" t="str">
        <f t="shared" si="29"/>
        <v>3GDP-NTHWST/CANB</v>
      </c>
    </row>
    <row r="618" spans="1:8">
      <c r="A618" s="80">
        <v>37226</v>
      </c>
      <c r="B618" s="79" t="s">
        <v>161</v>
      </c>
      <c r="C618" s="79" t="s">
        <v>149</v>
      </c>
      <c r="D618" s="85">
        <v>9973.1526000000013</v>
      </c>
      <c r="E618" s="85">
        <v>9973.1526000000013</v>
      </c>
      <c r="F618" s="210">
        <f t="shared" si="27"/>
        <v>3</v>
      </c>
      <c r="G618" s="79" t="str">
        <f t="shared" si="28"/>
        <v>M</v>
      </c>
      <c r="H618" s="79" t="str">
        <f t="shared" si="29"/>
        <v>3GDP-NTHWST/CANB</v>
      </c>
    </row>
    <row r="619" spans="1:8">
      <c r="A619" s="80">
        <v>37226</v>
      </c>
      <c r="B619" s="79" t="s">
        <v>161</v>
      </c>
      <c r="C619" s="79" t="s">
        <v>149</v>
      </c>
      <c r="D619" s="85">
        <v>9973.1526000000013</v>
      </c>
      <c r="E619" s="85">
        <v>9973.1526000000013</v>
      </c>
      <c r="F619" s="210">
        <f t="shared" si="27"/>
        <v>3</v>
      </c>
      <c r="G619" s="79" t="str">
        <f t="shared" si="28"/>
        <v>M</v>
      </c>
      <c r="H619" s="79" t="str">
        <f t="shared" si="29"/>
        <v>3GDP-NTHWST/CANB</v>
      </c>
    </row>
    <row r="620" spans="1:8">
      <c r="A620" s="80">
        <v>37226</v>
      </c>
      <c r="B620" s="79" t="s">
        <v>161</v>
      </c>
      <c r="C620" s="79" t="s">
        <v>149</v>
      </c>
      <c r="D620" s="85">
        <v>9973.1526000000013</v>
      </c>
      <c r="E620" s="85">
        <v>9973.1526000000013</v>
      </c>
      <c r="F620" s="210">
        <f t="shared" si="27"/>
        <v>3</v>
      </c>
      <c r="G620" s="79" t="str">
        <f t="shared" si="28"/>
        <v>M</v>
      </c>
      <c r="H620" s="79" t="str">
        <f t="shared" si="29"/>
        <v>3GDP-NTHWST/CANB</v>
      </c>
    </row>
    <row r="621" spans="1:8">
      <c r="A621" s="80">
        <v>37226</v>
      </c>
      <c r="B621" s="79" t="s">
        <v>161</v>
      </c>
      <c r="C621" s="79" t="s">
        <v>149</v>
      </c>
      <c r="D621" s="85">
        <v>9973.1526000000013</v>
      </c>
      <c r="E621" s="85">
        <v>9973.1526000000013</v>
      </c>
      <c r="F621" s="210">
        <f t="shared" si="27"/>
        <v>3</v>
      </c>
      <c r="G621" s="79" t="str">
        <f t="shared" si="28"/>
        <v>M</v>
      </c>
      <c r="H621" s="79" t="str">
        <f t="shared" si="29"/>
        <v>3GDP-NTHWST/CANB</v>
      </c>
    </row>
    <row r="622" spans="1:8">
      <c r="A622" s="80">
        <v>37226</v>
      </c>
      <c r="B622" s="79" t="s">
        <v>161</v>
      </c>
      <c r="C622" s="79" t="s">
        <v>149</v>
      </c>
      <c r="D622" s="85">
        <v>9973.1526000000013</v>
      </c>
      <c r="E622" s="85">
        <v>9973.1526000000013</v>
      </c>
      <c r="F622" s="210">
        <f t="shared" si="27"/>
        <v>3</v>
      </c>
      <c r="G622" s="79" t="str">
        <f t="shared" si="28"/>
        <v>M</v>
      </c>
      <c r="H622" s="79" t="str">
        <f t="shared" si="29"/>
        <v>3GDP-NTHWST/CANB</v>
      </c>
    </row>
    <row r="623" spans="1:8">
      <c r="A623" s="80">
        <v>37226</v>
      </c>
      <c r="B623" s="79" t="s">
        <v>161</v>
      </c>
      <c r="C623" s="79" t="s">
        <v>149</v>
      </c>
      <c r="D623" s="85">
        <v>9973.1526000000013</v>
      </c>
      <c r="E623" s="85">
        <v>9973.1526000000013</v>
      </c>
      <c r="F623" s="210">
        <f t="shared" si="27"/>
        <v>3</v>
      </c>
      <c r="G623" s="79" t="str">
        <f t="shared" si="28"/>
        <v>M</v>
      </c>
      <c r="H623" s="79" t="str">
        <f t="shared" si="29"/>
        <v>3GDP-NTHWST/CANB</v>
      </c>
    </row>
    <row r="624" spans="1:8">
      <c r="A624" s="80">
        <v>37257</v>
      </c>
      <c r="B624" s="79" t="s">
        <v>161</v>
      </c>
      <c r="C624" s="79" t="s">
        <v>149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161</v>
      </c>
      <c r="C625" s="79" t="s">
        <v>149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161</v>
      </c>
      <c r="C626" s="79" t="s">
        <v>149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161</v>
      </c>
      <c r="C627" s="79" t="s">
        <v>149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161</v>
      </c>
      <c r="C628" s="79" t="s">
        <v>149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161</v>
      </c>
      <c r="C629" s="79" t="s">
        <v>149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161</v>
      </c>
      <c r="C630" s="79" t="s">
        <v>149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161</v>
      </c>
      <c r="C631" s="79" t="s">
        <v>149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161</v>
      </c>
      <c r="C632" s="79" t="s">
        <v>149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161</v>
      </c>
      <c r="C633" s="79" t="s">
        <v>149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161</v>
      </c>
      <c r="C634" s="79" t="s">
        <v>149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161</v>
      </c>
      <c r="C635" s="79" t="s">
        <v>149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161</v>
      </c>
      <c r="C636" s="79" t="s">
        <v>149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161</v>
      </c>
      <c r="C637" s="79" t="s">
        <v>149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161</v>
      </c>
      <c r="C638" s="79" t="s">
        <v>149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161</v>
      </c>
      <c r="C639" s="79" t="s">
        <v>149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161</v>
      </c>
      <c r="C640" s="79" t="s">
        <v>149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161</v>
      </c>
      <c r="C641" s="79" t="s">
        <v>149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161</v>
      </c>
      <c r="C642" s="79" t="s">
        <v>149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161</v>
      </c>
      <c r="C643" s="79" t="s">
        <v>149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161</v>
      </c>
      <c r="C644" s="79" t="s">
        <v>149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161</v>
      </c>
      <c r="C645" s="79" t="s">
        <v>149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161</v>
      </c>
      <c r="C646" s="79" t="s">
        <v>149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161</v>
      </c>
      <c r="C647" s="79" t="s">
        <v>149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161</v>
      </c>
      <c r="C648" s="79" t="s">
        <v>149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161</v>
      </c>
      <c r="C649" s="79" t="s">
        <v>149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161</v>
      </c>
      <c r="C650" s="79" t="s">
        <v>149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161</v>
      </c>
      <c r="C651" s="79" t="s">
        <v>149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161</v>
      </c>
      <c r="C652" s="79" t="s">
        <v>149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161</v>
      </c>
      <c r="C653" s="79" t="s">
        <v>149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161</v>
      </c>
      <c r="C654" s="79" t="s">
        <v>149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161</v>
      </c>
      <c r="C655" s="79" t="s">
        <v>149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161</v>
      </c>
      <c r="C656" s="79" t="s">
        <v>149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161</v>
      </c>
      <c r="C657" s="79" t="s">
        <v>149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161</v>
      </c>
      <c r="C658" s="79" t="s">
        <v>149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161</v>
      </c>
      <c r="C659" s="79" t="s">
        <v>149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161</v>
      </c>
      <c r="C660" s="79" t="s">
        <v>149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161</v>
      </c>
      <c r="C661" s="79" t="s">
        <v>149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161</v>
      </c>
      <c r="C662" s="79" t="s">
        <v>149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161</v>
      </c>
      <c r="C663" s="79" t="s">
        <v>149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161</v>
      </c>
      <c r="C664" s="79" t="s">
        <v>149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161</v>
      </c>
      <c r="C665" s="79" t="s">
        <v>149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161</v>
      </c>
      <c r="C666" s="79" t="s">
        <v>149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161</v>
      </c>
      <c r="C667" s="79" t="s">
        <v>149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161</v>
      </c>
      <c r="C668" s="79" t="s">
        <v>149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161</v>
      </c>
      <c r="C669" s="79" t="s">
        <v>149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161</v>
      </c>
      <c r="C670" s="79" t="s">
        <v>149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161</v>
      </c>
      <c r="C671" s="79" t="s">
        <v>149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161</v>
      </c>
      <c r="C672" s="79" t="s">
        <v>149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161</v>
      </c>
      <c r="C673" s="79" t="s">
        <v>149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161</v>
      </c>
      <c r="C674" s="79" t="s">
        <v>149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161</v>
      </c>
      <c r="C675" s="79" t="s">
        <v>149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161</v>
      </c>
      <c r="C676" s="79" t="s">
        <v>149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161</v>
      </c>
      <c r="C677" s="79" t="s">
        <v>149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161</v>
      </c>
      <c r="C678" s="79" t="s">
        <v>149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161</v>
      </c>
      <c r="C679" s="79" t="s">
        <v>149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161</v>
      </c>
      <c r="C680" s="79" t="s">
        <v>149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161</v>
      </c>
      <c r="C681" s="79" t="s">
        <v>149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161</v>
      </c>
      <c r="C682" s="79" t="s">
        <v>149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161</v>
      </c>
      <c r="C683" s="79" t="s">
        <v>149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161</v>
      </c>
      <c r="C684" s="79" t="s">
        <v>149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161</v>
      </c>
      <c r="C685" s="79" t="s">
        <v>149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161</v>
      </c>
      <c r="C686" s="79" t="s">
        <v>149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161</v>
      </c>
      <c r="C687" s="79" t="s">
        <v>149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161</v>
      </c>
      <c r="C688" s="79" t="s">
        <v>149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161</v>
      </c>
      <c r="C689" s="79" t="s">
        <v>149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161</v>
      </c>
      <c r="C690" s="79" t="s">
        <v>149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161</v>
      </c>
      <c r="C691" s="79" t="s">
        <v>149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161</v>
      </c>
      <c r="C692" s="79" t="s">
        <v>149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161</v>
      </c>
      <c r="C693" s="79" t="s">
        <v>149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161</v>
      </c>
      <c r="C694" s="79" t="s">
        <v>149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161</v>
      </c>
      <c r="C695" s="79" t="s">
        <v>149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161</v>
      </c>
      <c r="C696" s="79" t="s">
        <v>149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161</v>
      </c>
      <c r="C697" s="79" t="s">
        <v>149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161</v>
      </c>
      <c r="C698" s="79" t="s">
        <v>149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161</v>
      </c>
      <c r="C699" s="79" t="s">
        <v>149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161</v>
      </c>
      <c r="C700" s="79" t="s">
        <v>149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161</v>
      </c>
      <c r="C701" s="79" t="s">
        <v>149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161</v>
      </c>
      <c r="C702" s="79" t="s">
        <v>149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161</v>
      </c>
      <c r="C703" s="79" t="s">
        <v>149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161</v>
      </c>
      <c r="C704" s="79" t="s">
        <v>149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161</v>
      </c>
      <c r="C705" s="79" t="s">
        <v>149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161</v>
      </c>
      <c r="C706" s="79" t="s">
        <v>149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161</v>
      </c>
      <c r="C707" s="79" t="s">
        <v>149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161</v>
      </c>
      <c r="C708" s="79" t="s">
        <v>149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161</v>
      </c>
      <c r="C709" s="79" t="s">
        <v>149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161</v>
      </c>
      <c r="C710" s="79" t="s">
        <v>149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161</v>
      </c>
      <c r="C711" s="79" t="s">
        <v>149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161</v>
      </c>
      <c r="C712" s="79" t="s">
        <v>149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161</v>
      </c>
      <c r="C713" s="79" t="s">
        <v>149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161</v>
      </c>
      <c r="C714" s="79" t="s">
        <v>149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161</v>
      </c>
      <c r="C715" s="79" t="s">
        <v>149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161</v>
      </c>
      <c r="C716" s="79" t="s">
        <v>149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161</v>
      </c>
      <c r="C717" s="79" t="s">
        <v>149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161</v>
      </c>
      <c r="C718" s="79" t="s">
        <v>149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161</v>
      </c>
      <c r="C719" s="79" t="s">
        <v>149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161</v>
      </c>
      <c r="C720" s="79" t="s">
        <v>149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161</v>
      </c>
      <c r="C721" s="79" t="s">
        <v>149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161</v>
      </c>
      <c r="C722" s="79" t="s">
        <v>149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161</v>
      </c>
      <c r="C723" s="79" t="s">
        <v>149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161</v>
      </c>
      <c r="C724" s="79" t="s">
        <v>149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161</v>
      </c>
      <c r="C725" s="79" t="s">
        <v>149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161</v>
      </c>
      <c r="C726" s="79" t="s">
        <v>149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161</v>
      </c>
      <c r="C727" s="79" t="s">
        <v>149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161</v>
      </c>
      <c r="C728" s="79" t="s">
        <v>149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161</v>
      </c>
      <c r="C729" s="79" t="s">
        <v>149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161</v>
      </c>
      <c r="C730" s="79" t="s">
        <v>149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161</v>
      </c>
      <c r="C731" s="79" t="s">
        <v>149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161</v>
      </c>
      <c r="C732" s="79" t="s">
        <v>149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161</v>
      </c>
      <c r="C733" s="79" t="s">
        <v>149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161</v>
      </c>
      <c r="C734" s="79" t="s">
        <v>149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161</v>
      </c>
      <c r="C735" s="79" t="s">
        <v>149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161</v>
      </c>
      <c r="C736" s="79" t="s">
        <v>149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161</v>
      </c>
      <c r="C737" s="79" t="s">
        <v>149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161</v>
      </c>
      <c r="C738" s="79" t="s">
        <v>149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161</v>
      </c>
      <c r="C739" s="79" t="s">
        <v>149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161</v>
      </c>
      <c r="C740" s="79" t="s">
        <v>149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161</v>
      </c>
      <c r="C741" s="79" t="s">
        <v>149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161</v>
      </c>
      <c r="C742" s="79" t="s">
        <v>149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161</v>
      </c>
      <c r="C743" s="79" t="s">
        <v>149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81</v>
      </c>
      <c r="C744" s="79" t="s">
        <v>90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81</v>
      </c>
      <c r="C745" s="79" t="s">
        <v>91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81</v>
      </c>
      <c r="C746" s="79" t="s">
        <v>92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81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81</v>
      </c>
      <c r="C748" s="79" t="s">
        <v>93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81</v>
      </c>
      <c r="C749" s="79" t="s">
        <v>99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81</v>
      </c>
      <c r="C750" s="79" t="s">
        <v>95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81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81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81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81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81</v>
      </c>
      <c r="C755" s="79" t="s">
        <v>90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81</v>
      </c>
      <c r="C756" s="79" t="s">
        <v>91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81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81</v>
      </c>
      <c r="C758" s="79" t="s">
        <v>95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81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81</v>
      </c>
      <c r="C760" s="79" t="s">
        <v>101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81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81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81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81</v>
      </c>
      <c r="C764" s="79" t="s">
        <v>90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81</v>
      </c>
      <c r="C765" s="79" t="s">
        <v>91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81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81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81</v>
      </c>
      <c r="C768" s="79" t="s">
        <v>101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81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81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81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81</v>
      </c>
      <c r="C772" s="79" t="s">
        <v>90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81</v>
      </c>
      <c r="C773" s="79" t="s">
        <v>91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81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81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81</v>
      </c>
      <c r="C776" s="79" t="s">
        <v>101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81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81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81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81</v>
      </c>
      <c r="C780" s="79" t="s">
        <v>90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81</v>
      </c>
      <c r="C781" s="79" t="s">
        <v>91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81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81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81</v>
      </c>
      <c r="C784" s="79" t="s">
        <v>101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81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81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81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81</v>
      </c>
      <c r="C788" s="79" t="s">
        <v>90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81</v>
      </c>
      <c r="C789" s="79" t="s">
        <v>91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81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81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81</v>
      </c>
      <c r="C792" s="79" t="s">
        <v>101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81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81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81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81</v>
      </c>
      <c r="C796" s="79" t="s">
        <v>90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81</v>
      </c>
      <c r="C797" s="79" t="s">
        <v>95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81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81</v>
      </c>
      <c r="C799" s="79" t="s">
        <v>90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81</v>
      </c>
      <c r="C800" s="79" t="s">
        <v>95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81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81</v>
      </c>
      <c r="C802" s="79" t="s">
        <v>90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81</v>
      </c>
      <c r="C803" s="79" t="s">
        <v>95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81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81</v>
      </c>
      <c r="C805" s="79" t="s">
        <v>90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81</v>
      </c>
      <c r="C806" s="79" t="s">
        <v>95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81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81</v>
      </c>
      <c r="C808" s="79" t="s">
        <v>90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81</v>
      </c>
      <c r="C809" s="79" t="s">
        <v>95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81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81</v>
      </c>
      <c r="C811" s="79" t="s">
        <v>90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81</v>
      </c>
      <c r="C812" s="79" t="s">
        <v>95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81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81</v>
      </c>
      <c r="C814" s="79" t="s">
        <v>90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81</v>
      </c>
      <c r="C815" s="79" t="s">
        <v>95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81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163</v>
      </c>
      <c r="C817" s="79" t="s">
        <v>124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163</v>
      </c>
      <c r="C818" s="79" t="s">
        <v>131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163</v>
      </c>
      <c r="C819" s="79" t="s">
        <v>138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163</v>
      </c>
      <c r="C820" s="79" t="s">
        <v>178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163</v>
      </c>
      <c r="C821" s="79" t="s">
        <v>128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163</v>
      </c>
      <c r="C822" s="79" t="s">
        <v>124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163</v>
      </c>
      <c r="C823" s="79" t="s">
        <v>131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163</v>
      </c>
      <c r="C824" s="79" t="s">
        <v>138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163</v>
      </c>
      <c r="C825" s="79" t="s">
        <v>178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163</v>
      </c>
      <c r="C826" s="79" t="s">
        <v>128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163</v>
      </c>
      <c r="C827" s="79" t="s">
        <v>124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163</v>
      </c>
      <c r="C828" s="79" t="s">
        <v>131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163</v>
      </c>
      <c r="C829" s="79" t="s">
        <v>138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163</v>
      </c>
      <c r="C830" s="79" t="s">
        <v>178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163</v>
      </c>
      <c r="C831" s="79" t="s">
        <v>128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163</v>
      </c>
      <c r="C832" s="79" t="s">
        <v>124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163</v>
      </c>
      <c r="C833" s="79" t="s">
        <v>131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163</v>
      </c>
      <c r="C834" s="79" t="s">
        <v>138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163</v>
      </c>
      <c r="C835" s="79" t="s">
        <v>178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163</v>
      </c>
      <c r="C836" s="79" t="s">
        <v>128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163</v>
      </c>
      <c r="C837" s="79" t="s">
        <v>124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163</v>
      </c>
      <c r="C838" s="79" t="s">
        <v>131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163</v>
      </c>
      <c r="C839" s="79" t="s">
        <v>138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163</v>
      </c>
      <c r="C840" s="79" t="s">
        <v>178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163</v>
      </c>
      <c r="C841" s="79" t="s">
        <v>128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163</v>
      </c>
      <c r="C842" s="79" t="s">
        <v>124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163</v>
      </c>
      <c r="C843" s="79" t="s">
        <v>131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163</v>
      </c>
      <c r="C844" s="79" t="s">
        <v>138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163</v>
      </c>
      <c r="C845" s="79" t="s">
        <v>178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163</v>
      </c>
      <c r="C846" s="79" t="s">
        <v>128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163</v>
      </c>
      <c r="C847" s="79" t="s">
        <v>124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163</v>
      </c>
      <c r="C848" s="79" t="s">
        <v>131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163</v>
      </c>
      <c r="C849" s="79" t="s">
        <v>138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163</v>
      </c>
      <c r="C850" s="79" t="s">
        <v>178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163</v>
      </c>
      <c r="C851" s="79" t="s">
        <v>128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163</v>
      </c>
      <c r="C852" s="79" t="s">
        <v>124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163</v>
      </c>
      <c r="C853" s="79" t="s">
        <v>131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163</v>
      </c>
      <c r="C854" s="79" t="s">
        <v>138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163</v>
      </c>
      <c r="C855" s="79" t="s">
        <v>178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163</v>
      </c>
      <c r="C856" s="79" t="s">
        <v>128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163</v>
      </c>
      <c r="C857" s="79" t="s">
        <v>178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86</v>
      </c>
      <c r="C858" s="79" t="s">
        <v>91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86</v>
      </c>
      <c r="C859" s="79" t="s">
        <v>92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86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86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86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86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86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86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86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86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86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86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86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86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86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86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86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86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86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86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86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86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86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86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86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86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86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86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86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167</v>
      </c>
      <c r="C887" s="79" t="s">
        <v>124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167</v>
      </c>
      <c r="C888" s="79" t="s">
        <v>177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167</v>
      </c>
      <c r="C889" s="79" t="s">
        <v>134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167</v>
      </c>
      <c r="C890" s="79" t="s">
        <v>138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167</v>
      </c>
      <c r="C891" s="79" t="s">
        <v>178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167</v>
      </c>
      <c r="C892" s="79" t="s">
        <v>128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167</v>
      </c>
      <c r="C893" s="79" t="s">
        <v>124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167</v>
      </c>
      <c r="C894" s="79" t="s">
        <v>177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167</v>
      </c>
      <c r="C895" s="79" t="s">
        <v>134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167</v>
      </c>
      <c r="C896" s="79" t="s">
        <v>138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167</v>
      </c>
      <c r="C897" s="79" t="s">
        <v>178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167</v>
      </c>
      <c r="C898" s="79" t="s">
        <v>128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167</v>
      </c>
      <c r="C899" s="79" t="s">
        <v>124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167</v>
      </c>
      <c r="C900" s="79" t="s">
        <v>177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167</v>
      </c>
      <c r="C901" s="79" t="s">
        <v>134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167</v>
      </c>
      <c r="C902" s="79" t="s">
        <v>138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167</v>
      </c>
      <c r="C903" s="79" t="s">
        <v>178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167</v>
      </c>
      <c r="C904" s="79" t="s">
        <v>128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167</v>
      </c>
      <c r="C905" s="79" t="s">
        <v>124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167</v>
      </c>
      <c r="C906" s="79" t="s">
        <v>177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167</v>
      </c>
      <c r="C907" s="79" t="s">
        <v>134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167</v>
      </c>
      <c r="C908" s="79" t="s">
        <v>138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167</v>
      </c>
      <c r="C909" s="79" t="s">
        <v>178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167</v>
      </c>
      <c r="C910" s="79" t="s">
        <v>128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167</v>
      </c>
      <c r="C911" s="79" t="s">
        <v>124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167</v>
      </c>
      <c r="C912" s="79" t="s">
        <v>177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167</v>
      </c>
      <c r="C913" s="79" t="s">
        <v>134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167</v>
      </c>
      <c r="C914" s="79" t="s">
        <v>138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167</v>
      </c>
      <c r="C915" s="79" t="s">
        <v>178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167</v>
      </c>
      <c r="C916" s="79" t="s">
        <v>128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167</v>
      </c>
      <c r="C917" s="79" t="s">
        <v>124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167</v>
      </c>
      <c r="C918" s="79" t="s">
        <v>177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167</v>
      </c>
      <c r="C919" s="79" t="s">
        <v>134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167</v>
      </c>
      <c r="C920" s="79" t="s">
        <v>138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167</v>
      </c>
      <c r="C921" s="79" t="s">
        <v>178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167</v>
      </c>
      <c r="C922" s="79" t="s">
        <v>128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167</v>
      </c>
      <c r="C923" s="79" t="s">
        <v>124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167</v>
      </c>
      <c r="C924" s="79" t="s">
        <v>177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167</v>
      </c>
      <c r="C925" s="79" t="s">
        <v>134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167</v>
      </c>
      <c r="C926" s="79" t="s">
        <v>138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167</v>
      </c>
      <c r="C927" s="79" t="s">
        <v>178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167</v>
      </c>
      <c r="C928" s="79" t="s">
        <v>128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167</v>
      </c>
      <c r="C929" s="79" t="s">
        <v>124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167</v>
      </c>
      <c r="C930" s="79" t="s">
        <v>177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167</v>
      </c>
      <c r="C931" s="79" t="s">
        <v>134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167</v>
      </c>
      <c r="C932" s="79" t="s">
        <v>138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167</v>
      </c>
      <c r="C933" s="79" t="s">
        <v>178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167</v>
      </c>
      <c r="C934" s="79" t="s">
        <v>128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167</v>
      </c>
      <c r="C935" s="79" t="s">
        <v>178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80</v>
      </c>
      <c r="C936" s="79" t="s">
        <v>90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80</v>
      </c>
      <c r="C937" s="79" t="s">
        <v>100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80</v>
      </c>
      <c r="C938" s="79" t="s">
        <v>91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80</v>
      </c>
      <c r="C939" s="79" t="s">
        <v>92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80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80</v>
      </c>
      <c r="C941" s="79" t="s">
        <v>93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80</v>
      </c>
      <c r="C942" s="79" t="s">
        <v>94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80</v>
      </c>
      <c r="C943" s="79" t="s">
        <v>95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80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80</v>
      </c>
      <c r="C945" s="79" t="s">
        <v>101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80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80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80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80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80</v>
      </c>
      <c r="C950" s="79" t="s">
        <v>90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80</v>
      </c>
      <c r="C951" s="79" t="s">
        <v>100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80</v>
      </c>
      <c r="C952" s="79" t="s">
        <v>91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80</v>
      </c>
      <c r="C953" s="79" t="s">
        <v>92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80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80</v>
      </c>
      <c r="C955" s="79" t="s">
        <v>93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80</v>
      </c>
      <c r="C956" s="79" t="s">
        <v>99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80</v>
      </c>
      <c r="C957" s="79" t="s">
        <v>95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80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80</v>
      </c>
      <c r="C959" s="79" t="s">
        <v>102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80</v>
      </c>
      <c r="C960" s="79" t="s">
        <v>101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80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80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80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80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80</v>
      </c>
      <c r="C965" s="79" t="s">
        <v>90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80</v>
      </c>
      <c r="C966" s="79" t="s">
        <v>100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80</v>
      </c>
      <c r="C967" s="79" t="s">
        <v>91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80</v>
      </c>
      <c r="C968" s="79" t="s">
        <v>92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80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80</v>
      </c>
      <c r="C970" s="79" t="s">
        <v>93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80</v>
      </c>
      <c r="C971" s="79" t="s">
        <v>99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80</v>
      </c>
      <c r="C972" s="79" t="s">
        <v>95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80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80</v>
      </c>
      <c r="C974" s="79" t="s">
        <v>102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80</v>
      </c>
      <c r="C975" s="79" t="s">
        <v>101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80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80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80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80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80</v>
      </c>
      <c r="C980" s="79" t="s">
        <v>90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80</v>
      </c>
      <c r="C981" s="79" t="s">
        <v>100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80</v>
      </c>
      <c r="C982" s="79" t="s">
        <v>91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80</v>
      </c>
      <c r="C983" s="79" t="s">
        <v>92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80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80</v>
      </c>
      <c r="C985" s="79" t="s">
        <v>93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80</v>
      </c>
      <c r="C986" s="79" t="s">
        <v>99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80</v>
      </c>
      <c r="C987" s="79" t="s">
        <v>95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80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80</v>
      </c>
      <c r="C989" s="79" t="s">
        <v>102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80</v>
      </c>
      <c r="C990" s="79" t="s">
        <v>101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80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80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80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80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80</v>
      </c>
      <c r="C995" s="79" t="s">
        <v>90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80</v>
      </c>
      <c r="C996" s="79" t="s">
        <v>100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80</v>
      </c>
      <c r="C997" s="79" t="s">
        <v>91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80</v>
      </c>
      <c r="C998" s="79" t="s">
        <v>92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80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80</v>
      </c>
      <c r="C1000" s="79" t="s">
        <v>93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80</v>
      </c>
      <c r="C1001" s="79" t="s">
        <v>99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80</v>
      </c>
      <c r="C1002" s="79" t="s">
        <v>95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80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80</v>
      </c>
      <c r="C1004" s="79" t="s">
        <v>102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80</v>
      </c>
      <c r="C1005" s="79" t="s">
        <v>101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80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80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80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80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80</v>
      </c>
      <c r="C1010" s="79" t="s">
        <v>90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80</v>
      </c>
      <c r="C1011" s="79" t="s">
        <v>100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80</v>
      </c>
      <c r="C1012" s="79" t="s">
        <v>91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80</v>
      </c>
      <c r="C1013" s="79" t="s">
        <v>92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80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80</v>
      </c>
      <c r="C1015" s="79" t="s">
        <v>93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80</v>
      </c>
      <c r="C1016" s="79" t="s">
        <v>99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80</v>
      </c>
      <c r="C1017" s="79" t="s">
        <v>95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80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80</v>
      </c>
      <c r="C1019" s="79" t="s">
        <v>102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80</v>
      </c>
      <c r="C1020" s="79" t="s">
        <v>101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80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80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80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80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80</v>
      </c>
      <c r="C1025" s="79" t="s">
        <v>90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80</v>
      </c>
      <c r="C1026" s="79" t="s">
        <v>100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80</v>
      </c>
      <c r="C1027" s="79" t="s">
        <v>91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80</v>
      </c>
      <c r="C1028" s="79" t="s">
        <v>92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80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80</v>
      </c>
      <c r="C1030" s="79" t="s">
        <v>99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80</v>
      </c>
      <c r="C1031" s="79" t="s">
        <v>95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80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80</v>
      </c>
      <c r="C1033" s="79" t="s">
        <v>102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80</v>
      </c>
      <c r="C1034" s="79" t="s">
        <v>101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80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80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80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80</v>
      </c>
      <c r="C1038" s="79" t="s">
        <v>90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80</v>
      </c>
      <c r="C1039" s="79" t="s">
        <v>100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80</v>
      </c>
      <c r="C1040" s="79" t="s">
        <v>91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80</v>
      </c>
      <c r="C1041" s="79" t="s">
        <v>92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80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80</v>
      </c>
      <c r="C1043" s="79" t="s">
        <v>99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80</v>
      </c>
      <c r="C1044" s="79" t="s">
        <v>95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80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80</v>
      </c>
      <c r="C1046" s="79" t="s">
        <v>102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80</v>
      </c>
      <c r="C1047" s="79" t="s">
        <v>101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80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80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80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80</v>
      </c>
      <c r="C1051" s="79" t="s">
        <v>90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80</v>
      </c>
      <c r="C1052" s="79" t="s">
        <v>100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80</v>
      </c>
      <c r="C1053" s="79" t="s">
        <v>91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80</v>
      </c>
      <c r="C1054" s="79" t="s">
        <v>92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80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80</v>
      </c>
      <c r="C1056" s="79" t="s">
        <v>99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80</v>
      </c>
      <c r="C1057" s="79" t="s">
        <v>95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80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80</v>
      </c>
      <c r="C1059" s="79" t="s">
        <v>102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80</v>
      </c>
      <c r="C1060" s="79" t="s">
        <v>101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80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80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80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80</v>
      </c>
      <c r="C1064" s="79" t="s">
        <v>90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80</v>
      </c>
      <c r="C1065" s="79" t="s">
        <v>91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80</v>
      </c>
      <c r="C1066" s="79" t="s">
        <v>92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80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80</v>
      </c>
      <c r="C1068" s="79" t="s">
        <v>99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80</v>
      </c>
      <c r="C1069" s="79" t="s">
        <v>95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80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80</v>
      </c>
      <c r="C1071" s="79" t="s">
        <v>102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80</v>
      </c>
      <c r="C1072" s="79" t="s">
        <v>101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80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80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80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80</v>
      </c>
      <c r="C1076" s="79" t="s">
        <v>90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80</v>
      </c>
      <c r="C1077" s="79" t="s">
        <v>91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80</v>
      </c>
      <c r="C1078" s="79" t="s">
        <v>92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80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80</v>
      </c>
      <c r="C1080" s="79" t="s">
        <v>99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80</v>
      </c>
      <c r="C1081" s="79" t="s">
        <v>95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80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80</v>
      </c>
      <c r="C1083" s="79" t="s">
        <v>102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80</v>
      </c>
      <c r="C1084" s="79" t="s">
        <v>101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80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80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80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80</v>
      </c>
      <c r="C1088" s="79" t="s">
        <v>90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80</v>
      </c>
      <c r="C1089" s="79" t="s">
        <v>91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80</v>
      </c>
      <c r="C1090" s="79" t="s">
        <v>92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80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80</v>
      </c>
      <c r="C1092" s="79" t="s">
        <v>99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80</v>
      </c>
      <c r="C1093" s="79" t="s">
        <v>95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80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80</v>
      </c>
      <c r="C1095" s="79" t="s">
        <v>102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80</v>
      </c>
      <c r="C1096" s="79" t="s">
        <v>101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80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80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80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80</v>
      </c>
      <c r="C1100" s="79" t="s">
        <v>90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80</v>
      </c>
      <c r="C1101" s="79" t="s">
        <v>91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80</v>
      </c>
      <c r="C1102" s="79" t="s">
        <v>92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80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80</v>
      </c>
      <c r="C1104" s="79" t="s">
        <v>99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80</v>
      </c>
      <c r="C1105" s="79" t="s">
        <v>95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80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80</v>
      </c>
      <c r="C1107" s="79" t="s">
        <v>102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80</v>
      </c>
      <c r="C1108" s="79" t="s">
        <v>101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80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80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80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80</v>
      </c>
      <c r="C1112" s="79" t="s">
        <v>91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80</v>
      </c>
      <c r="C1113" s="79" t="s">
        <v>92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80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80</v>
      </c>
      <c r="C1115" s="79" t="s">
        <v>99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80</v>
      </c>
      <c r="C1116" s="79" t="s">
        <v>95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80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80</v>
      </c>
      <c r="C1118" s="79" t="s">
        <v>102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80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80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80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80</v>
      </c>
      <c r="C1122" s="79" t="s">
        <v>91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80</v>
      </c>
      <c r="C1123" s="79" t="s">
        <v>92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80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80</v>
      </c>
      <c r="C1125" s="79" t="s">
        <v>99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80</v>
      </c>
      <c r="C1126" s="79" t="s">
        <v>95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80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80</v>
      </c>
      <c r="C1128" s="79" t="s">
        <v>102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80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80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80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80</v>
      </c>
      <c r="C1132" s="79" t="s">
        <v>91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80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80</v>
      </c>
      <c r="C1134" s="79" t="s">
        <v>99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80</v>
      </c>
      <c r="C1135" s="79" t="s">
        <v>95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80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80</v>
      </c>
      <c r="C1137" s="79" t="s">
        <v>102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80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80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80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80</v>
      </c>
      <c r="C1141" s="79" t="s">
        <v>91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80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80</v>
      </c>
      <c r="C1143" s="79" t="s">
        <v>99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80</v>
      </c>
      <c r="C1144" s="79" t="s">
        <v>95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80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80</v>
      </c>
      <c r="C1146" s="79" t="s">
        <v>102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80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80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80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80</v>
      </c>
      <c r="C1150" s="79" t="s">
        <v>91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80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80</v>
      </c>
      <c r="C1152" s="79" t="s">
        <v>99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80</v>
      </c>
      <c r="C1153" s="79" t="s">
        <v>95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80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80</v>
      </c>
      <c r="C1155" s="79" t="s">
        <v>102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80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80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80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80</v>
      </c>
      <c r="C1159" s="79" t="s">
        <v>91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80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80</v>
      </c>
      <c r="C1161" s="79" t="s">
        <v>99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80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80</v>
      </c>
      <c r="C1163" s="79" t="s">
        <v>102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80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80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80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80</v>
      </c>
      <c r="C1167" s="79" t="s">
        <v>91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80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80</v>
      </c>
      <c r="C1169" s="79" t="s">
        <v>99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80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80</v>
      </c>
      <c r="C1171" s="79" t="s">
        <v>102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80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80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80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80</v>
      </c>
      <c r="C1175" s="79" t="s">
        <v>91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80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80</v>
      </c>
      <c r="C1177" s="79" t="s">
        <v>99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80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80</v>
      </c>
      <c r="C1179" s="79" t="s">
        <v>102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80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80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80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80</v>
      </c>
      <c r="C1183" s="79" t="s">
        <v>91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80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80</v>
      </c>
      <c r="C1185" s="79" t="s">
        <v>99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80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80</v>
      </c>
      <c r="C1187" s="79" t="s">
        <v>102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80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80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80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80</v>
      </c>
      <c r="C1191" s="79" t="s">
        <v>91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80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80</v>
      </c>
      <c r="C1193" s="79" t="s">
        <v>99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80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80</v>
      </c>
      <c r="C1195" s="79" t="s">
        <v>102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80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80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80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80</v>
      </c>
      <c r="C1199" s="79" t="s">
        <v>91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80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80</v>
      </c>
      <c r="C1201" s="79" t="s">
        <v>99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80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80</v>
      </c>
      <c r="C1203" s="79" t="s">
        <v>102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80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80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80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80</v>
      </c>
      <c r="C1207" s="79" t="s">
        <v>91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80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80</v>
      </c>
      <c r="C1209" s="79" t="s">
        <v>99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80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80</v>
      </c>
      <c r="C1211" s="79" t="s">
        <v>102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80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80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80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80</v>
      </c>
      <c r="C1215" s="79" t="s">
        <v>91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80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80</v>
      </c>
      <c r="C1217" s="79" t="s">
        <v>99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80</v>
      </c>
      <c r="C1218" s="79" t="s">
        <v>95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80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80</v>
      </c>
      <c r="C1220" s="79" t="s">
        <v>102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80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80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80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80</v>
      </c>
      <c r="C1224" s="79" t="s">
        <v>91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80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80</v>
      </c>
      <c r="C1226" s="79" t="s">
        <v>99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80</v>
      </c>
      <c r="C1227" s="79" t="s">
        <v>95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80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80</v>
      </c>
      <c r="C1229" s="79" t="s">
        <v>102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80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80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80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80</v>
      </c>
      <c r="C1233" s="79" t="s">
        <v>91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80</v>
      </c>
      <c r="C1234" s="79" t="s">
        <v>92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80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80</v>
      </c>
      <c r="C1236" s="79" t="s">
        <v>99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80</v>
      </c>
      <c r="C1237" s="79" t="s">
        <v>95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80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80</v>
      </c>
      <c r="C1239" s="79" t="s">
        <v>102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80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80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80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80</v>
      </c>
      <c r="C1243" s="79" t="s">
        <v>91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80</v>
      </c>
      <c r="C1244" s="79" t="s">
        <v>92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80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80</v>
      </c>
      <c r="C1246" s="79" t="s">
        <v>99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80</v>
      </c>
      <c r="C1247" s="79" t="s">
        <v>95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80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80</v>
      </c>
      <c r="C1249" s="79" t="s">
        <v>102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80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80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80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80</v>
      </c>
      <c r="C1253" s="79" t="s">
        <v>91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80</v>
      </c>
      <c r="C1254" s="79" t="s">
        <v>92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80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80</v>
      </c>
      <c r="C1256" s="79" t="s">
        <v>99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80</v>
      </c>
      <c r="C1257" s="79" t="s">
        <v>95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80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80</v>
      </c>
      <c r="C1259" s="79" t="s">
        <v>102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80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80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80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80</v>
      </c>
      <c r="C1263" s="79" t="s">
        <v>91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80</v>
      </c>
      <c r="C1264" s="79" t="s">
        <v>92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80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80</v>
      </c>
      <c r="C1266" s="79" t="s">
        <v>99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80</v>
      </c>
      <c r="C1267" s="79" t="s">
        <v>95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80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80</v>
      </c>
      <c r="C1269" s="79" t="s">
        <v>102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80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80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80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80</v>
      </c>
      <c r="C1273" s="79" t="s">
        <v>91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80</v>
      </c>
      <c r="C1274" s="79" t="s">
        <v>92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80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80</v>
      </c>
      <c r="C1276" s="79" t="s">
        <v>99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80</v>
      </c>
      <c r="C1277" s="79" t="s">
        <v>95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80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80</v>
      </c>
      <c r="C1279" s="79" t="s">
        <v>102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80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80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80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80</v>
      </c>
      <c r="C1283" s="79" t="s">
        <v>91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80</v>
      </c>
      <c r="C1284" s="79" t="s">
        <v>92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80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80</v>
      </c>
      <c r="C1286" s="79" t="s">
        <v>99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80</v>
      </c>
      <c r="C1287" s="79" t="s">
        <v>95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80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80</v>
      </c>
      <c r="C1289" s="79" t="s">
        <v>102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80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80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80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80</v>
      </c>
      <c r="C1293" s="79" t="s">
        <v>91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80</v>
      </c>
      <c r="C1294" s="79" t="s">
        <v>92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80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80</v>
      </c>
      <c r="C1296" s="79" t="s">
        <v>99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80</v>
      </c>
      <c r="C1297" s="79" t="s">
        <v>95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80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80</v>
      </c>
      <c r="C1299" s="79" t="s">
        <v>102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80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80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80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80</v>
      </c>
      <c r="C1303" s="79" t="s">
        <v>91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80</v>
      </c>
      <c r="C1304" s="79" t="s">
        <v>92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80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80</v>
      </c>
      <c r="C1306" s="79" t="s">
        <v>99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80</v>
      </c>
      <c r="C1307" s="79" t="s">
        <v>95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80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80</v>
      </c>
      <c r="C1309" s="79" t="s">
        <v>102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80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80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80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80</v>
      </c>
      <c r="C1313" s="79" t="s">
        <v>91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80</v>
      </c>
      <c r="C1314" s="79" t="s">
        <v>92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80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80</v>
      </c>
      <c r="C1316" s="79" t="s">
        <v>99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80</v>
      </c>
      <c r="C1317" s="79" t="s">
        <v>95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80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80</v>
      </c>
      <c r="C1319" s="79" t="s">
        <v>102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80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80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80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80</v>
      </c>
      <c r="C1323" s="79" t="s">
        <v>91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80</v>
      </c>
      <c r="C1324" s="79" t="s">
        <v>92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80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80</v>
      </c>
      <c r="C1326" s="79" t="s">
        <v>99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80</v>
      </c>
      <c r="C1327" s="79" t="s">
        <v>95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80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80</v>
      </c>
      <c r="C1329" s="79" t="s">
        <v>102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80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80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80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80</v>
      </c>
      <c r="C1333" s="79" t="s">
        <v>91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80</v>
      </c>
      <c r="C1334" s="79" t="s">
        <v>92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80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80</v>
      </c>
      <c r="C1336" s="79" t="s">
        <v>99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80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80</v>
      </c>
      <c r="C1338" s="79" t="s">
        <v>102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80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80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80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80</v>
      </c>
      <c r="C1342" s="79" t="s">
        <v>91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80</v>
      </c>
      <c r="C1343" s="79" t="s">
        <v>92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80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80</v>
      </c>
      <c r="C1345" s="79" t="s">
        <v>99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80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80</v>
      </c>
      <c r="C1347" s="79" t="s">
        <v>102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80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80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80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80</v>
      </c>
      <c r="C1351" s="79" t="s">
        <v>91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80</v>
      </c>
      <c r="C1352" s="79" t="s">
        <v>92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80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80</v>
      </c>
      <c r="C1354" s="79" t="s">
        <v>99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80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80</v>
      </c>
      <c r="C1356" s="79" t="s">
        <v>102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80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80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80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80</v>
      </c>
      <c r="C1360" s="79" t="s">
        <v>91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80</v>
      </c>
      <c r="C1361" s="79" t="s">
        <v>92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80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80</v>
      </c>
      <c r="C1363" s="79" t="s">
        <v>99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80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80</v>
      </c>
      <c r="C1365" s="79" t="s">
        <v>102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80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80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80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80</v>
      </c>
      <c r="C1369" s="79" t="s">
        <v>91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80</v>
      </c>
      <c r="C1370" s="79" t="s">
        <v>92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80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80</v>
      </c>
      <c r="C1372" s="79" t="s">
        <v>99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80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80</v>
      </c>
      <c r="C1374" s="79" t="s">
        <v>102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80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80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80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80</v>
      </c>
      <c r="C1378" s="79" t="s">
        <v>91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80</v>
      </c>
      <c r="C1379" s="79" t="s">
        <v>92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80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80</v>
      </c>
      <c r="C1381" s="79" t="s">
        <v>99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80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80</v>
      </c>
      <c r="C1383" s="79" t="s">
        <v>102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80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80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80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80</v>
      </c>
      <c r="C1387" s="79" t="s">
        <v>91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80</v>
      </c>
      <c r="C1388" s="79" t="s">
        <v>92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80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80</v>
      </c>
      <c r="C1390" s="79" t="s">
        <v>99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80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80</v>
      </c>
      <c r="C1392" s="79" t="s">
        <v>102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80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80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80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80</v>
      </c>
      <c r="C1396" s="79" t="s">
        <v>91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80</v>
      </c>
      <c r="C1397" s="79" t="s">
        <v>92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80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80</v>
      </c>
      <c r="C1399" s="79" t="s">
        <v>99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80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80</v>
      </c>
      <c r="C1401" s="79" t="s">
        <v>102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80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80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80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80</v>
      </c>
      <c r="C1405" s="79" t="s">
        <v>91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80</v>
      </c>
      <c r="C1406" s="79" t="s">
        <v>92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80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80</v>
      </c>
      <c r="C1408" s="79" t="s">
        <v>99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80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80</v>
      </c>
      <c r="C1410" s="79" t="s">
        <v>102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80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80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80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80</v>
      </c>
      <c r="C1414" s="79" t="s">
        <v>91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80</v>
      </c>
      <c r="C1415" s="79" t="s">
        <v>92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80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80</v>
      </c>
      <c r="C1417" s="79" t="s">
        <v>99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80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80</v>
      </c>
      <c r="C1419" s="79" t="s">
        <v>102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80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80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80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80</v>
      </c>
      <c r="C1423" s="79" t="s">
        <v>91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80</v>
      </c>
      <c r="C1424" s="79" t="s">
        <v>92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80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80</v>
      </c>
      <c r="C1426" s="79" t="s">
        <v>99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80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80</v>
      </c>
      <c r="C1428" s="79" t="s">
        <v>102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80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80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80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80</v>
      </c>
      <c r="C1432" s="79" t="s">
        <v>91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80</v>
      </c>
      <c r="C1433" s="79" t="s">
        <v>92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80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80</v>
      </c>
      <c r="C1435" s="79" t="s">
        <v>99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80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80</v>
      </c>
      <c r="C1437" s="79" t="s">
        <v>102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80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80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80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80</v>
      </c>
      <c r="C1441" s="79" t="s">
        <v>91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80</v>
      </c>
      <c r="C1442" s="79" t="s">
        <v>92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80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80</v>
      </c>
      <c r="C1444" s="79" t="s">
        <v>99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80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80</v>
      </c>
      <c r="C1446" s="79" t="s">
        <v>102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80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80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80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80</v>
      </c>
      <c r="C1450" s="79" t="s">
        <v>91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80</v>
      </c>
      <c r="C1451" s="79" t="s">
        <v>92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80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80</v>
      </c>
      <c r="C1453" s="79" t="s">
        <v>99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80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80</v>
      </c>
      <c r="C1455" s="79" t="s">
        <v>102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80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80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80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80</v>
      </c>
      <c r="C1459" s="79" t="s">
        <v>91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80</v>
      </c>
      <c r="C1460" s="79" t="s">
        <v>99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80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80</v>
      </c>
      <c r="C1462" s="79" t="s">
        <v>102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80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80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80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80</v>
      </c>
      <c r="C1466" s="79" t="s">
        <v>91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80</v>
      </c>
      <c r="C1467" s="79" t="s">
        <v>99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80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80</v>
      </c>
      <c r="C1469" s="79" t="s">
        <v>102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80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80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80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80</v>
      </c>
      <c r="C1473" s="79" t="s">
        <v>91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80</v>
      </c>
      <c r="C1474" s="79" t="s">
        <v>99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80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80</v>
      </c>
      <c r="C1476" s="79" t="s">
        <v>102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80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80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80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80</v>
      </c>
      <c r="C1480" s="79" t="s">
        <v>91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80</v>
      </c>
      <c r="C1481" s="79" t="s">
        <v>99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80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80</v>
      </c>
      <c r="C1483" s="79" t="s">
        <v>102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80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80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80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80</v>
      </c>
      <c r="C1487" s="79" t="s">
        <v>91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80</v>
      </c>
      <c r="C1488" s="79" t="s">
        <v>99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80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80</v>
      </c>
      <c r="C1490" s="79" t="s">
        <v>102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80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80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80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80</v>
      </c>
      <c r="C1494" s="79" t="s">
        <v>91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80</v>
      </c>
      <c r="C1495" s="79" t="s">
        <v>99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80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80</v>
      </c>
      <c r="C1497" s="79" t="s">
        <v>102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80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80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80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80</v>
      </c>
      <c r="C1501" s="79" t="s">
        <v>91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80</v>
      </c>
      <c r="C1502" s="79" t="s">
        <v>99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80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80</v>
      </c>
      <c r="C1504" s="79" t="s">
        <v>102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80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80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80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80</v>
      </c>
      <c r="C1508" s="79" t="s">
        <v>91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80</v>
      </c>
      <c r="C1509" s="79" t="s">
        <v>99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80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80</v>
      </c>
      <c r="C1511" s="79" t="s">
        <v>102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80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80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80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80</v>
      </c>
      <c r="C1515" s="79" t="s">
        <v>91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80</v>
      </c>
      <c r="C1516" s="79" t="s">
        <v>99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80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80</v>
      </c>
      <c r="C1518" s="79" t="s">
        <v>102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80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80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80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80</v>
      </c>
      <c r="C1522" s="79" t="s">
        <v>91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80</v>
      </c>
      <c r="C1523" s="79" t="s">
        <v>99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80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80</v>
      </c>
      <c r="C1525" s="79" t="s">
        <v>102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80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80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80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80</v>
      </c>
      <c r="C1529" s="79" t="s">
        <v>91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80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80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80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80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80</v>
      </c>
      <c r="C1534" s="79" t="s">
        <v>91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80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80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80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80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80</v>
      </c>
      <c r="C1539" s="79" t="s">
        <v>91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80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80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80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80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80</v>
      </c>
      <c r="C1544" s="79" t="s">
        <v>91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80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80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80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80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80</v>
      </c>
      <c r="C1549" s="79" t="s">
        <v>91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80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80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80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80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80</v>
      </c>
      <c r="C1554" s="79" t="s">
        <v>91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80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80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80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80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80</v>
      </c>
      <c r="C1559" s="79" t="s">
        <v>91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80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80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80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80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80</v>
      </c>
      <c r="C1564" s="79" t="s">
        <v>91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80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80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80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80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80</v>
      </c>
      <c r="C1569" s="79" t="s">
        <v>91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80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80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80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80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80</v>
      </c>
      <c r="C1574" s="79" t="s">
        <v>91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80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80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80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80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80</v>
      </c>
      <c r="C1579" s="79" t="s">
        <v>91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80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80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80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80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80</v>
      </c>
      <c r="C1584" s="79" t="s">
        <v>91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80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80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80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80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80</v>
      </c>
      <c r="C1589" s="79" t="s">
        <v>91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80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80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80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80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80</v>
      </c>
      <c r="C1594" s="79" t="s">
        <v>91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80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80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80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80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80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80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80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80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80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80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80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80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80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80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80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80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80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80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80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80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80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80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80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80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80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80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80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80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80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80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80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80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80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80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80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80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80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80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80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80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80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80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80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80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80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80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80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80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80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80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80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80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80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80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80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80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80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80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80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80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80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80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80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80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80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80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80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80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80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80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80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80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80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80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80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80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80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80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80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80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80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80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80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80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80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80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80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80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80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80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80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80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80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80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80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80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80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80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80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80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80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80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80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80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80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80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80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80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80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80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80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80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80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80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80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80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80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80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80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80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80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80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80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80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80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80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80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80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80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80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80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162</v>
      </c>
      <c r="C1726" s="79" t="s">
        <v>124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162</v>
      </c>
      <c r="C1727" s="79" t="s">
        <v>177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162</v>
      </c>
      <c r="C1728" s="79" t="s">
        <v>131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162</v>
      </c>
      <c r="C1729" s="79" t="s">
        <v>134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162</v>
      </c>
      <c r="C1730" s="79" t="s">
        <v>138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162</v>
      </c>
      <c r="C1731" s="79" t="s">
        <v>178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162</v>
      </c>
      <c r="C1732" s="79" t="s">
        <v>128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162</v>
      </c>
      <c r="C1733" s="79" t="s">
        <v>121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162</v>
      </c>
      <c r="C1734" s="79" t="s">
        <v>179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162</v>
      </c>
      <c r="C1735" s="79" t="s">
        <v>124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162</v>
      </c>
      <c r="C1736" s="79" t="s">
        <v>177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162</v>
      </c>
      <c r="C1737" s="79" t="s">
        <v>131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162</v>
      </c>
      <c r="C1738" s="79" t="s">
        <v>134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162</v>
      </c>
      <c r="C1739" s="79" t="s">
        <v>138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162</v>
      </c>
      <c r="C1740" s="79" t="s">
        <v>178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162</v>
      </c>
      <c r="C1741" s="79" t="s">
        <v>128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162</v>
      </c>
      <c r="C1742" s="79" t="s">
        <v>121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162</v>
      </c>
      <c r="C1743" s="79" t="s">
        <v>179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162</v>
      </c>
      <c r="C1744" s="79" t="s">
        <v>124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162</v>
      </c>
      <c r="C1745" s="79" t="s">
        <v>177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162</v>
      </c>
      <c r="C1746" s="79" t="s">
        <v>131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162</v>
      </c>
      <c r="C1747" s="79" t="s">
        <v>134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162</v>
      </c>
      <c r="C1748" s="79" t="s">
        <v>138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162</v>
      </c>
      <c r="C1749" s="79" t="s">
        <v>178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162</v>
      </c>
      <c r="C1750" s="79" t="s">
        <v>128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162</v>
      </c>
      <c r="C1751" s="79" t="s">
        <v>121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162</v>
      </c>
      <c r="C1752" s="79" t="s">
        <v>179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162</v>
      </c>
      <c r="C1753" s="79" t="s">
        <v>124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162</v>
      </c>
      <c r="C1754" s="79" t="s">
        <v>177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162</v>
      </c>
      <c r="C1755" s="79" t="s">
        <v>131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162</v>
      </c>
      <c r="C1756" s="79" t="s">
        <v>134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162</v>
      </c>
      <c r="C1757" s="79" t="s">
        <v>138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162</v>
      </c>
      <c r="C1758" s="79" t="s">
        <v>178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162</v>
      </c>
      <c r="C1759" s="79" t="s">
        <v>128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162</v>
      </c>
      <c r="C1760" s="79" t="s">
        <v>121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162</v>
      </c>
      <c r="C1761" s="79" t="s">
        <v>179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162</v>
      </c>
      <c r="C1762" s="79" t="s">
        <v>124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162</v>
      </c>
      <c r="C1763" s="79" t="s">
        <v>177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162</v>
      </c>
      <c r="C1764" s="79" t="s">
        <v>131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162</v>
      </c>
      <c r="C1765" s="79" t="s">
        <v>134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162</v>
      </c>
      <c r="C1766" s="79" t="s">
        <v>138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162</v>
      </c>
      <c r="C1767" s="79" t="s">
        <v>178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162</v>
      </c>
      <c r="C1768" s="79" t="s">
        <v>128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162</v>
      </c>
      <c r="C1769" s="79" t="s">
        <v>121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162</v>
      </c>
      <c r="C1770" s="79" t="s">
        <v>179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162</v>
      </c>
      <c r="C1771" s="79" t="s">
        <v>124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162</v>
      </c>
      <c r="C1772" s="79" t="s">
        <v>177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162</v>
      </c>
      <c r="C1773" s="79" t="s">
        <v>131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162</v>
      </c>
      <c r="C1774" s="79" t="s">
        <v>134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162</v>
      </c>
      <c r="C1775" s="79" t="s">
        <v>138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162</v>
      </c>
      <c r="C1776" s="79" t="s">
        <v>178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162</v>
      </c>
      <c r="C1777" s="79" t="s">
        <v>128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162</v>
      </c>
      <c r="C1778" s="79" t="s">
        <v>121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162</v>
      </c>
      <c r="C1779" s="79" t="s">
        <v>179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162</v>
      </c>
      <c r="C1780" s="79" t="s">
        <v>124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162</v>
      </c>
      <c r="C1781" s="79" t="s">
        <v>177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162</v>
      </c>
      <c r="C1782" s="79" t="s">
        <v>131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162</v>
      </c>
      <c r="C1783" s="79" t="s">
        <v>134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162</v>
      </c>
      <c r="C1784" s="79" t="s">
        <v>138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162</v>
      </c>
      <c r="C1785" s="79" t="s">
        <v>178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162</v>
      </c>
      <c r="C1786" s="79" t="s">
        <v>128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162</v>
      </c>
      <c r="C1787" s="79" t="s">
        <v>121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162</v>
      </c>
      <c r="C1788" s="79" t="s">
        <v>179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162</v>
      </c>
      <c r="C1789" s="79" t="s">
        <v>124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162</v>
      </c>
      <c r="C1790" s="79" t="s">
        <v>177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162</v>
      </c>
      <c r="C1791" s="79" t="s">
        <v>131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162</v>
      </c>
      <c r="C1792" s="79" t="s">
        <v>134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162</v>
      </c>
      <c r="C1793" s="79" t="s">
        <v>138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162</v>
      </c>
      <c r="C1794" s="79" t="s">
        <v>178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162</v>
      </c>
      <c r="C1795" s="79" t="s">
        <v>128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162</v>
      </c>
      <c r="C1796" s="79" t="s">
        <v>121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162</v>
      </c>
      <c r="C1797" s="79" t="s">
        <v>179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162</v>
      </c>
      <c r="C1798" s="79" t="s">
        <v>178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162</v>
      </c>
      <c r="C1799" s="79" t="s">
        <v>179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84</v>
      </c>
      <c r="C1800" s="79" t="s">
        <v>91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84</v>
      </c>
      <c r="C1801" s="79" t="s">
        <v>92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84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84</v>
      </c>
      <c r="C1803" s="79" t="s">
        <v>95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84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84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84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84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84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84</v>
      </c>
      <c r="C1809" s="79" t="s">
        <v>90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84</v>
      </c>
      <c r="C1810" s="79" t="s">
        <v>91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84</v>
      </c>
      <c r="C1811" s="79" t="s">
        <v>92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84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84</v>
      </c>
      <c r="C1813" s="79" t="s">
        <v>93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84</v>
      </c>
      <c r="C1814" s="79" t="s">
        <v>95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84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84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84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84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84</v>
      </c>
      <c r="C1819" s="79" t="s">
        <v>90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84</v>
      </c>
      <c r="C1820" s="79" t="s">
        <v>91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84</v>
      </c>
      <c r="C1821" s="79" t="s">
        <v>92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84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84</v>
      </c>
      <c r="C1823" s="79" t="s">
        <v>95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84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84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84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84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84</v>
      </c>
      <c r="C1828" s="79" t="s">
        <v>90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84</v>
      </c>
      <c r="C1829" s="79" t="s">
        <v>91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84</v>
      </c>
      <c r="C1830" s="79" t="s">
        <v>92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84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84</v>
      </c>
      <c r="C1832" s="79" t="s">
        <v>95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84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84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84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84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84</v>
      </c>
      <c r="C1837" s="79" t="s">
        <v>90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84</v>
      </c>
      <c r="C1838" s="79" t="s">
        <v>91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84</v>
      </c>
      <c r="C1839" s="79" t="s">
        <v>92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84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84</v>
      </c>
      <c r="C1841" s="79" t="s">
        <v>95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84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84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84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84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84</v>
      </c>
      <c r="C1846" s="79" t="s">
        <v>90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84</v>
      </c>
      <c r="C1847" s="79" t="s">
        <v>91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84</v>
      </c>
      <c r="C1848" s="79" t="s">
        <v>92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84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84</v>
      </c>
      <c r="C1850" s="79" t="s">
        <v>95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84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84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84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84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84</v>
      </c>
      <c r="C1855" s="79" t="s">
        <v>91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84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84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84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84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84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84</v>
      </c>
      <c r="C1861" s="79" t="s">
        <v>91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84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84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84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84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84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84</v>
      </c>
      <c r="C1867" s="79" t="s">
        <v>91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84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84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84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84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84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84</v>
      </c>
      <c r="C1873" s="79" t="s">
        <v>91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84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84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84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84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84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84</v>
      </c>
      <c r="C1879" s="79" t="s">
        <v>91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84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84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84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84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84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84</v>
      </c>
      <c r="C1885" s="79" t="s">
        <v>91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84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84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84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84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84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84</v>
      </c>
      <c r="C1891" s="79" t="s">
        <v>91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84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84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84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84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84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84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84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84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84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84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84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84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84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84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84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84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84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84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84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84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84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84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84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84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84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84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84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84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84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84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84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84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84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84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84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84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84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84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84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84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84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84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84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84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84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84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84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168</v>
      </c>
      <c r="C1939" s="79" t="s">
        <v>124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168</v>
      </c>
      <c r="C1940" s="79" t="s">
        <v>138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168</v>
      </c>
      <c r="C1941" s="79" t="s">
        <v>128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168</v>
      </c>
      <c r="C1942" s="79" t="s">
        <v>121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168</v>
      </c>
      <c r="C1943" s="79" t="s">
        <v>124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168</v>
      </c>
      <c r="C1944" s="79" t="s">
        <v>138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168</v>
      </c>
      <c r="C1945" s="79" t="s">
        <v>128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168</v>
      </c>
      <c r="C1946" s="79" t="s">
        <v>121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168</v>
      </c>
      <c r="C1947" s="79" t="s">
        <v>124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168</v>
      </c>
      <c r="C1948" s="79" t="s">
        <v>138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168</v>
      </c>
      <c r="C1949" s="79" t="s">
        <v>128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168</v>
      </c>
      <c r="C1950" s="79" t="s">
        <v>121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168</v>
      </c>
      <c r="C1951" s="79" t="s">
        <v>124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168</v>
      </c>
      <c r="C1952" s="79" t="s">
        <v>138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168</v>
      </c>
      <c r="C1953" s="79" t="s">
        <v>128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168</v>
      </c>
      <c r="C1954" s="79" t="s">
        <v>121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168</v>
      </c>
      <c r="C1955" s="79" t="s">
        <v>124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168</v>
      </c>
      <c r="C1956" s="79" t="s">
        <v>138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168</v>
      </c>
      <c r="C1957" s="79" t="s">
        <v>128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168</v>
      </c>
      <c r="C1958" s="79" t="s">
        <v>121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168</v>
      </c>
      <c r="C1959" s="79" t="s">
        <v>124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168</v>
      </c>
      <c r="C1960" s="79" t="s">
        <v>138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168</v>
      </c>
      <c r="C1961" s="79" t="s">
        <v>128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168</v>
      </c>
      <c r="C1962" s="79" t="s">
        <v>121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168</v>
      </c>
      <c r="C1963" s="79" t="s">
        <v>124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168</v>
      </c>
      <c r="C1964" s="79" t="s">
        <v>138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168</v>
      </c>
      <c r="C1965" s="79" t="s">
        <v>128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168</v>
      </c>
      <c r="C1966" s="79" t="s">
        <v>121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168</v>
      </c>
      <c r="C1967" s="79" t="s">
        <v>124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168</v>
      </c>
      <c r="C1968" s="79" t="s">
        <v>138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168</v>
      </c>
      <c r="C1969" s="79" t="s">
        <v>128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168</v>
      </c>
      <c r="C1970" s="79" t="s">
        <v>121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172</v>
      </c>
      <c r="C1971" s="79" t="s">
        <v>150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172</v>
      </c>
      <c r="C1972" s="79" t="s">
        <v>150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172</v>
      </c>
      <c r="C1973" s="79" t="s">
        <v>150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172</v>
      </c>
      <c r="C1974" s="79" t="s">
        <v>150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172</v>
      </c>
      <c r="C1975" s="79" t="s">
        <v>150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172</v>
      </c>
      <c r="C1976" s="79" t="s">
        <v>150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172</v>
      </c>
      <c r="C1977" s="79" t="s">
        <v>150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172</v>
      </c>
      <c r="C1978" s="79" t="s">
        <v>150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172</v>
      </c>
      <c r="C1979" s="79" t="s">
        <v>150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85</v>
      </c>
      <c r="C1980" s="79" t="s">
        <v>91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85</v>
      </c>
      <c r="C1981" s="79" t="s">
        <v>92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85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85</v>
      </c>
      <c r="C1983" s="79" t="s">
        <v>93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85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85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85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85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85</v>
      </c>
      <c r="C1988" s="79" t="s">
        <v>90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85</v>
      </c>
      <c r="C1989" s="79" t="s">
        <v>91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85</v>
      </c>
      <c r="C1990" s="79" t="s">
        <v>92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85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85</v>
      </c>
      <c r="C1992" s="79" t="s">
        <v>95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85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85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85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85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85</v>
      </c>
      <c r="C1997" s="79" t="s">
        <v>90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85</v>
      </c>
      <c r="C1998" s="79" t="s">
        <v>91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85</v>
      </c>
      <c r="C1999" s="79" t="s">
        <v>92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85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85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85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85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85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85</v>
      </c>
      <c r="C2005" s="79" t="s">
        <v>90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85</v>
      </c>
      <c r="C2006" s="79" t="s">
        <v>91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85</v>
      </c>
      <c r="C2007" s="79" t="s">
        <v>92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85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85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85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85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85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85</v>
      </c>
      <c r="C2013" s="79" t="s">
        <v>90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85</v>
      </c>
      <c r="C2014" s="79" t="s">
        <v>91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85</v>
      </c>
      <c r="C2015" s="79" t="s">
        <v>92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85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85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85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85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85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85</v>
      </c>
      <c r="C2021" s="79" t="s">
        <v>90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85</v>
      </c>
      <c r="C2022" s="79" t="s">
        <v>91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85</v>
      </c>
      <c r="C2023" s="79" t="s">
        <v>92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85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85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85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85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85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85</v>
      </c>
      <c r="C2029" s="79" t="s">
        <v>90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85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85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85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85</v>
      </c>
      <c r="C2033" s="79" t="s">
        <v>90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85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85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85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85</v>
      </c>
      <c r="C2037" s="79" t="s">
        <v>90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85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85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85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85</v>
      </c>
      <c r="C2041" s="79" t="s">
        <v>90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85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85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85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85</v>
      </c>
      <c r="C2045" s="79" t="s">
        <v>90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85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85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85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85</v>
      </c>
      <c r="C2049" s="79" t="s">
        <v>90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85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85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85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85</v>
      </c>
      <c r="C2053" s="79" t="s">
        <v>90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85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85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85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85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85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85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85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85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85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85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85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85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85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85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85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85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85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85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85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85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166</v>
      </c>
      <c r="C2074" s="79" t="s">
        <v>134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166</v>
      </c>
      <c r="C2075" s="79" t="s">
        <v>138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166</v>
      </c>
      <c r="C2076" s="79" t="s">
        <v>178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166</v>
      </c>
      <c r="C2077" s="79" t="s">
        <v>128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166</v>
      </c>
      <c r="C2078" s="79" t="s">
        <v>122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166</v>
      </c>
      <c r="C2079" s="79" t="s">
        <v>134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166</v>
      </c>
      <c r="C2080" s="79" t="s">
        <v>138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166</v>
      </c>
      <c r="C2081" s="79" t="s">
        <v>178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166</v>
      </c>
      <c r="C2082" s="79" t="s">
        <v>128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166</v>
      </c>
      <c r="C2083" s="79" t="s">
        <v>122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166</v>
      </c>
      <c r="C2084" s="79" t="s">
        <v>134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166</v>
      </c>
      <c r="C2085" s="79" t="s">
        <v>138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166</v>
      </c>
      <c r="C2086" s="79" t="s">
        <v>178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166</v>
      </c>
      <c r="C2087" s="79" t="s">
        <v>128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166</v>
      </c>
      <c r="C2088" s="79" t="s">
        <v>122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166</v>
      </c>
      <c r="C2089" s="79" t="s">
        <v>134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166</v>
      </c>
      <c r="C2090" s="79" t="s">
        <v>138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166</v>
      </c>
      <c r="C2091" s="79" t="s">
        <v>178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166</v>
      </c>
      <c r="C2092" s="79" t="s">
        <v>128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166</v>
      </c>
      <c r="C2093" s="79" t="s">
        <v>122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166</v>
      </c>
      <c r="C2094" s="79" t="s">
        <v>134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166</v>
      </c>
      <c r="C2095" s="79" t="s">
        <v>138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166</v>
      </c>
      <c r="C2096" s="79" t="s">
        <v>178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166</v>
      </c>
      <c r="C2097" s="79" t="s">
        <v>128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166</v>
      </c>
      <c r="C2098" s="79" t="s">
        <v>122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166</v>
      </c>
      <c r="C2099" s="79" t="s">
        <v>134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166</v>
      </c>
      <c r="C2100" s="79" t="s">
        <v>138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166</v>
      </c>
      <c r="C2101" s="79" t="s">
        <v>178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166</v>
      </c>
      <c r="C2102" s="79" t="s">
        <v>128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166</v>
      </c>
      <c r="C2103" s="79" t="s">
        <v>122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166</v>
      </c>
      <c r="C2104" s="79" t="s">
        <v>134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166</v>
      </c>
      <c r="C2105" s="79" t="s">
        <v>138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166</v>
      </c>
      <c r="C2106" s="79" t="s">
        <v>178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166</v>
      </c>
      <c r="C2107" s="79" t="s">
        <v>128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166</v>
      </c>
      <c r="C2108" s="79" t="s">
        <v>122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166</v>
      </c>
      <c r="C2109" s="79" t="s">
        <v>134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166</v>
      </c>
      <c r="C2110" s="79" t="s">
        <v>138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166</v>
      </c>
      <c r="C2111" s="79" t="s">
        <v>178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166</v>
      </c>
      <c r="C2112" s="79" t="s">
        <v>128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166</v>
      </c>
      <c r="C2113" s="79" t="s">
        <v>122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166</v>
      </c>
      <c r="C2114" s="79" t="s">
        <v>178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89</v>
      </c>
      <c r="C2115" s="79" t="s">
        <v>90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89</v>
      </c>
      <c r="C2116" s="79" t="s">
        <v>103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89</v>
      </c>
      <c r="C2117" s="79" t="s">
        <v>91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89</v>
      </c>
      <c r="C2118" s="79" t="s">
        <v>104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89</v>
      </c>
      <c r="C2119" s="79" t="s">
        <v>92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89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89</v>
      </c>
      <c r="C2121" s="79" t="s">
        <v>93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89</v>
      </c>
      <c r="C2122" s="79" t="s">
        <v>105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89</v>
      </c>
      <c r="C2123" s="79" t="s">
        <v>95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89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89</v>
      </c>
      <c r="C2125" s="79" t="s">
        <v>102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89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89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89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89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89</v>
      </c>
      <c r="C2130" s="79" t="s">
        <v>106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89</v>
      </c>
      <c r="C2131" s="79" t="s">
        <v>107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89</v>
      </c>
      <c r="C2132" s="79" t="s">
        <v>103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89</v>
      </c>
      <c r="C2133" s="79" t="s">
        <v>91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89</v>
      </c>
      <c r="C2134" s="79" t="s">
        <v>104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89</v>
      </c>
      <c r="C2135" s="79" t="s">
        <v>92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89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89</v>
      </c>
      <c r="C2137" s="79" t="s">
        <v>93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89</v>
      </c>
      <c r="C2138" s="79" t="s">
        <v>105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89</v>
      </c>
      <c r="C2139" s="79" t="s">
        <v>95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89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89</v>
      </c>
      <c r="C2141" s="79" t="s">
        <v>102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89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89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89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89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89</v>
      </c>
      <c r="C2146" s="79" t="s">
        <v>106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89</v>
      </c>
      <c r="C2147" s="79" t="s">
        <v>103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89</v>
      </c>
      <c r="C2148" s="79" t="s">
        <v>91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89</v>
      </c>
      <c r="C2149" s="79" t="s">
        <v>104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89</v>
      </c>
      <c r="C2150" s="79" t="s">
        <v>92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89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89</v>
      </c>
      <c r="C2152" s="79" t="s">
        <v>93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89</v>
      </c>
      <c r="C2153" s="79" t="s">
        <v>105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89</v>
      </c>
      <c r="C2154" s="79" t="s">
        <v>95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89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89</v>
      </c>
      <c r="C2156" s="79" t="s">
        <v>102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89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89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89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89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89</v>
      </c>
      <c r="C2161" s="79" t="s">
        <v>106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89</v>
      </c>
      <c r="C2162" s="79" t="s">
        <v>103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89</v>
      </c>
      <c r="C2163" s="79" t="s">
        <v>91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89</v>
      </c>
      <c r="C2164" s="79" t="s">
        <v>104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89</v>
      </c>
      <c r="C2165" s="79" t="s">
        <v>92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89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89</v>
      </c>
      <c r="C2167" s="79" t="s">
        <v>93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89</v>
      </c>
      <c r="C2168" s="79" t="s">
        <v>95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89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89</v>
      </c>
      <c r="C2170" s="79" t="s">
        <v>102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89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89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89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89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89</v>
      </c>
      <c r="C2175" s="79" t="s">
        <v>106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89</v>
      </c>
      <c r="C2176" s="79" t="s">
        <v>103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89</v>
      </c>
      <c r="C2177" s="79" t="s">
        <v>91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89</v>
      </c>
      <c r="C2178" s="79" t="s">
        <v>104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89</v>
      </c>
      <c r="C2179" s="79" t="s">
        <v>92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89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89</v>
      </c>
      <c r="C2181" s="79" t="s">
        <v>93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89</v>
      </c>
      <c r="C2182" s="79" t="s">
        <v>95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89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89</v>
      </c>
      <c r="C2184" s="79" t="s">
        <v>102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89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89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89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89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89</v>
      </c>
      <c r="C2189" s="79" t="s">
        <v>106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89</v>
      </c>
      <c r="C2190" s="79" t="s">
        <v>103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89</v>
      </c>
      <c r="C2191" s="79" t="s">
        <v>91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89</v>
      </c>
      <c r="C2192" s="79" t="s">
        <v>104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89</v>
      </c>
      <c r="C2193" s="79" t="s">
        <v>92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89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89</v>
      </c>
      <c r="C2195" s="79" t="s">
        <v>93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89</v>
      </c>
      <c r="C2196" s="79" t="s">
        <v>95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89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89</v>
      </c>
      <c r="C2198" s="79" t="s">
        <v>102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89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89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89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89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89</v>
      </c>
      <c r="C2203" s="79" t="s">
        <v>106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89</v>
      </c>
      <c r="C2204" s="79" t="s">
        <v>103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89</v>
      </c>
      <c r="C2205" s="79" t="s">
        <v>91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89</v>
      </c>
      <c r="C2206" s="79" t="s">
        <v>104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89</v>
      </c>
      <c r="C2207" s="79" t="s">
        <v>92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89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89</v>
      </c>
      <c r="C2209" s="79" t="s">
        <v>93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89</v>
      </c>
      <c r="C2210" s="79" t="s">
        <v>95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89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89</v>
      </c>
      <c r="C2212" s="79" t="s">
        <v>102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89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89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89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89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89</v>
      </c>
      <c r="C2217" s="79" t="s">
        <v>106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89</v>
      </c>
      <c r="C2218" s="79" t="s">
        <v>103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89</v>
      </c>
      <c r="C2219" s="79" t="s">
        <v>91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89</v>
      </c>
      <c r="C2220" s="79" t="s">
        <v>104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89</v>
      </c>
      <c r="C2221" s="79" t="s">
        <v>92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89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89</v>
      </c>
      <c r="C2223" s="79" t="s">
        <v>93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89</v>
      </c>
      <c r="C2224" s="79" t="s">
        <v>95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89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89</v>
      </c>
      <c r="C2226" s="79" t="s">
        <v>102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89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89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89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89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89</v>
      </c>
      <c r="C2231" s="79" t="s">
        <v>106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89</v>
      </c>
      <c r="C2232" s="79" t="s">
        <v>103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89</v>
      </c>
      <c r="C2233" s="79" t="s">
        <v>91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89</v>
      </c>
      <c r="C2234" s="79" t="s">
        <v>104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89</v>
      </c>
      <c r="C2235" s="79" t="s">
        <v>92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89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89</v>
      </c>
      <c r="C2237" s="79" t="s">
        <v>93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89</v>
      </c>
      <c r="C2238" s="79" t="s">
        <v>95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89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89</v>
      </c>
      <c r="C2240" s="79" t="s">
        <v>102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89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89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89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89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89</v>
      </c>
      <c r="C2245" s="79" t="s">
        <v>106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89</v>
      </c>
      <c r="C2246" s="79" t="s">
        <v>91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89</v>
      </c>
      <c r="C2247" s="79" t="s">
        <v>104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89</v>
      </c>
      <c r="C2248" s="79" t="s">
        <v>92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89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89</v>
      </c>
      <c r="C2250" s="79" t="s">
        <v>93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89</v>
      </c>
      <c r="C2251" s="79" t="s">
        <v>95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89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89</v>
      </c>
      <c r="C2253" s="79" t="s">
        <v>102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89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89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89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89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89</v>
      </c>
      <c r="C2258" s="79" t="s">
        <v>106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89</v>
      </c>
      <c r="C2259" s="79" t="s">
        <v>91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89</v>
      </c>
      <c r="C2260" s="79" t="s">
        <v>104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89</v>
      </c>
      <c r="C2261" s="79" t="s">
        <v>92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89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89</v>
      </c>
      <c r="C2263" s="79" t="s">
        <v>93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89</v>
      </c>
      <c r="C2264" s="79" t="s">
        <v>95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89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89</v>
      </c>
      <c r="C2266" s="79" t="s">
        <v>102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89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89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89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89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89</v>
      </c>
      <c r="C2271" s="79" t="s">
        <v>106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89</v>
      </c>
      <c r="C2272" s="79" t="s">
        <v>91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89</v>
      </c>
      <c r="C2273" s="79" t="s">
        <v>104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89</v>
      </c>
      <c r="C2274" s="79" t="s">
        <v>92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89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89</v>
      </c>
      <c r="C2276" s="79" t="s">
        <v>93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89</v>
      </c>
      <c r="C2277" s="79" t="s">
        <v>95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89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89</v>
      </c>
      <c r="C2279" s="79" t="s">
        <v>102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89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89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89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89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89</v>
      </c>
      <c r="C2284" s="79" t="s">
        <v>106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89</v>
      </c>
      <c r="C2285" s="79" t="s">
        <v>91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89</v>
      </c>
      <c r="C2286" s="79" t="s">
        <v>104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89</v>
      </c>
      <c r="C2287" s="79" t="s">
        <v>92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89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89</v>
      </c>
      <c r="C2289" s="79" t="s">
        <v>93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89</v>
      </c>
      <c r="C2290" s="79" t="s">
        <v>95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89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89</v>
      </c>
      <c r="C2292" s="79" t="s">
        <v>102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89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89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89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89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89</v>
      </c>
      <c r="C2297" s="79" t="s">
        <v>106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89</v>
      </c>
      <c r="C2298" s="79" t="s">
        <v>91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89</v>
      </c>
      <c r="C2299" s="79" t="s">
        <v>104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89</v>
      </c>
      <c r="C2300" s="79" t="s">
        <v>92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89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89</v>
      </c>
      <c r="C2302" s="79" t="s">
        <v>95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89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89</v>
      </c>
      <c r="C2304" s="79" t="s">
        <v>102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89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89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89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89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89</v>
      </c>
      <c r="C2309" s="79" t="s">
        <v>106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89</v>
      </c>
      <c r="C2310" s="79" t="s">
        <v>91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89</v>
      </c>
      <c r="C2311" s="79" t="s">
        <v>104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89</v>
      </c>
      <c r="C2312" s="79" t="s">
        <v>92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89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89</v>
      </c>
      <c r="C2314" s="79" t="s">
        <v>95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89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89</v>
      </c>
      <c r="C2316" s="79" t="s">
        <v>102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89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89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89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89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89</v>
      </c>
      <c r="C2321" s="79" t="s">
        <v>106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89</v>
      </c>
      <c r="C2322" s="79" t="s">
        <v>91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89</v>
      </c>
      <c r="C2323" s="79" t="s">
        <v>104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89</v>
      </c>
      <c r="C2324" s="79" t="s">
        <v>92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89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89</v>
      </c>
      <c r="C2326" s="79" t="s">
        <v>95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89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89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89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89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89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89</v>
      </c>
      <c r="C2332" s="79" t="s">
        <v>106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89</v>
      </c>
      <c r="C2333" s="79" t="s">
        <v>91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89</v>
      </c>
      <c r="C2334" s="79" t="s">
        <v>104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89</v>
      </c>
      <c r="C2335" s="79" t="s">
        <v>92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89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89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89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89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89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89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89</v>
      </c>
      <c r="C2343" s="79" t="s">
        <v>106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89</v>
      </c>
      <c r="C2344" s="79" t="s">
        <v>91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89</v>
      </c>
      <c r="C2345" s="79" t="s">
        <v>104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89</v>
      </c>
      <c r="C2346" s="79" t="s">
        <v>92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89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89</v>
      </c>
      <c r="C2348" s="79" t="s">
        <v>95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89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89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89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89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89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89</v>
      </c>
      <c r="C2354" s="79" t="s">
        <v>106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89</v>
      </c>
      <c r="C2355" s="79" t="s">
        <v>91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89</v>
      </c>
      <c r="C2356" s="79" t="s">
        <v>104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89</v>
      </c>
      <c r="C2357" s="79" t="s">
        <v>92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89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89</v>
      </c>
      <c r="C2359" s="79" t="s">
        <v>95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89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89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89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89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89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89</v>
      </c>
      <c r="C2365" s="79" t="s">
        <v>106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89</v>
      </c>
      <c r="C2366" s="79" t="s">
        <v>91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89</v>
      </c>
      <c r="C2367" s="79" t="s">
        <v>104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89</v>
      </c>
      <c r="C2368" s="79" t="s">
        <v>92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89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89</v>
      </c>
      <c r="C2370" s="79" t="s">
        <v>95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89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89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89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89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89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89</v>
      </c>
      <c r="C2376" s="79" t="s">
        <v>106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89</v>
      </c>
      <c r="C2377" s="79" t="s">
        <v>91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89</v>
      </c>
      <c r="C2378" s="79" t="s">
        <v>104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89</v>
      </c>
      <c r="C2379" s="79" t="s">
        <v>92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89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89</v>
      </c>
      <c r="C2381" s="79" t="s">
        <v>95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89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89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89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89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89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89</v>
      </c>
      <c r="C2387" s="79" t="s">
        <v>106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89</v>
      </c>
      <c r="C2388" s="79" t="s">
        <v>91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89</v>
      </c>
      <c r="C2389" s="79" t="s">
        <v>104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89</v>
      </c>
      <c r="C2390" s="79" t="s">
        <v>92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89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89</v>
      </c>
      <c r="C2392" s="79" t="s">
        <v>95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89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89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89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89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89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89</v>
      </c>
      <c r="C2398" s="79" t="s">
        <v>106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89</v>
      </c>
      <c r="C2399" s="79" t="s">
        <v>91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89</v>
      </c>
      <c r="C2400" s="79" t="s">
        <v>104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89</v>
      </c>
      <c r="C2401" s="79" t="s">
        <v>92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89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89</v>
      </c>
      <c r="C2403" s="79" t="s">
        <v>95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89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89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89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89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89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89</v>
      </c>
      <c r="C2409" s="79" t="s">
        <v>106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89</v>
      </c>
      <c r="C2410" s="79" t="s">
        <v>91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89</v>
      </c>
      <c r="C2411" s="79" t="s">
        <v>104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89</v>
      </c>
      <c r="C2412" s="79" t="s">
        <v>92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89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89</v>
      </c>
      <c r="C2414" s="79" t="s">
        <v>95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89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89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89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89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89</v>
      </c>
      <c r="C2419" s="79" t="s">
        <v>106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89</v>
      </c>
      <c r="C2420" s="79" t="s">
        <v>91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89</v>
      </c>
      <c r="C2421" s="79" t="s">
        <v>104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89</v>
      </c>
      <c r="C2422" s="79" t="s">
        <v>92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89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89</v>
      </c>
      <c r="C2424" s="79" t="s">
        <v>95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89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89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89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89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89</v>
      </c>
      <c r="C2429" s="79" t="s">
        <v>106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89</v>
      </c>
      <c r="C2430" s="79" t="s">
        <v>91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89</v>
      </c>
      <c r="C2431" s="79" t="s">
        <v>104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89</v>
      </c>
      <c r="C2432" s="79" t="s">
        <v>92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89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89</v>
      </c>
      <c r="C2434" s="79" t="s">
        <v>95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89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89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89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89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89</v>
      </c>
      <c r="C2439" s="79" t="s">
        <v>106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89</v>
      </c>
      <c r="C2440" s="79" t="s">
        <v>91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89</v>
      </c>
      <c r="C2441" s="79" t="s">
        <v>104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89</v>
      </c>
      <c r="C2442" s="79" t="s">
        <v>92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89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89</v>
      </c>
      <c r="C2444" s="79" t="s">
        <v>95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89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89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89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89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89</v>
      </c>
      <c r="C2449" s="79" t="s">
        <v>106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89</v>
      </c>
      <c r="C2450" s="79" t="s">
        <v>91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89</v>
      </c>
      <c r="C2451" s="79" t="s">
        <v>104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89</v>
      </c>
      <c r="C2452" s="79" t="s">
        <v>92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89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89</v>
      </c>
      <c r="C2454" s="79" t="s">
        <v>95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89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89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89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89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89</v>
      </c>
      <c r="C2459" s="79" t="s">
        <v>106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89</v>
      </c>
      <c r="C2460" s="79" t="s">
        <v>91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89</v>
      </c>
      <c r="C2461" s="79" t="s">
        <v>104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89</v>
      </c>
      <c r="C2462" s="79" t="s">
        <v>92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89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89</v>
      </c>
      <c r="C2464" s="79" t="s">
        <v>95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89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89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89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89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89</v>
      </c>
      <c r="C2469" s="79" t="s">
        <v>106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89</v>
      </c>
      <c r="C2470" s="79" t="s">
        <v>91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89</v>
      </c>
      <c r="C2471" s="79" t="s">
        <v>104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89</v>
      </c>
      <c r="C2472" s="79" t="s">
        <v>92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89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89</v>
      </c>
      <c r="C2474" s="79" t="s">
        <v>95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89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89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89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89</v>
      </c>
      <c r="C2479" s="79" t="s">
        <v>106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89</v>
      </c>
      <c r="C2480" s="79" t="s">
        <v>91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89</v>
      </c>
      <c r="C2481" s="79" t="s">
        <v>104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89</v>
      </c>
      <c r="C2482" s="79" t="s">
        <v>92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89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89</v>
      </c>
      <c r="C2484" s="79" t="s">
        <v>95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89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89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89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89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89</v>
      </c>
      <c r="C2489" s="79" t="s">
        <v>106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89</v>
      </c>
      <c r="C2490" s="79" t="s">
        <v>91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89</v>
      </c>
      <c r="C2491" s="79" t="s">
        <v>104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89</v>
      </c>
      <c r="C2492" s="79" t="s">
        <v>92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89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89</v>
      </c>
      <c r="C2494" s="79" t="s">
        <v>95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89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89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89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89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89</v>
      </c>
      <c r="C2499" s="79" t="s">
        <v>106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89</v>
      </c>
      <c r="C2500" s="79" t="s">
        <v>91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89</v>
      </c>
      <c r="C2501" s="79" t="s">
        <v>104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89</v>
      </c>
      <c r="C2502" s="79" t="s">
        <v>92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89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89</v>
      </c>
      <c r="C2504" s="79" t="s">
        <v>95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89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89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89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89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89</v>
      </c>
      <c r="C2509" s="79" t="s">
        <v>106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89</v>
      </c>
      <c r="C2510" s="79" t="s">
        <v>91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89</v>
      </c>
      <c r="C2511" s="79" t="s">
        <v>104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89</v>
      </c>
      <c r="C2512" s="79" t="s">
        <v>92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89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89</v>
      </c>
      <c r="C2514" s="79" t="s">
        <v>95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89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89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89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89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89</v>
      </c>
      <c r="C2519" s="79" t="s">
        <v>106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89</v>
      </c>
      <c r="C2520" s="79" t="s">
        <v>91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89</v>
      </c>
      <c r="C2521" s="79" t="s">
        <v>104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89</v>
      </c>
      <c r="C2522" s="79" t="s">
        <v>92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89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89</v>
      </c>
      <c r="C2524" s="79" t="s">
        <v>95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89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89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89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89</v>
      </c>
      <c r="C2529" s="79" t="s">
        <v>106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89</v>
      </c>
      <c r="C2530" s="79" t="s">
        <v>91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89</v>
      </c>
      <c r="C2531" s="79" t="s">
        <v>104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89</v>
      </c>
      <c r="C2532" s="79" t="s">
        <v>92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89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89</v>
      </c>
      <c r="C2534" s="79" t="s">
        <v>95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89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89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89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89</v>
      </c>
      <c r="C2539" s="79" t="s">
        <v>106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89</v>
      </c>
      <c r="C2540" s="79" t="s">
        <v>91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89</v>
      </c>
      <c r="C2541" s="79" t="s">
        <v>104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89</v>
      </c>
      <c r="C2542" s="79" t="s">
        <v>92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89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89</v>
      </c>
      <c r="C2544" s="79" t="s">
        <v>95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89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89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89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89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89</v>
      </c>
      <c r="C2549" s="79" t="s">
        <v>106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89</v>
      </c>
      <c r="C2550" s="79" t="s">
        <v>91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89</v>
      </c>
      <c r="C2551" s="79" t="s">
        <v>104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89</v>
      </c>
      <c r="C2552" s="79" t="s">
        <v>92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89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89</v>
      </c>
      <c r="C2554" s="79" t="s">
        <v>95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89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89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89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89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89</v>
      </c>
      <c r="C2559" s="79" t="s">
        <v>106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89</v>
      </c>
      <c r="C2560" s="79" t="s">
        <v>104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89</v>
      </c>
      <c r="C2561" s="79" t="s">
        <v>92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89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89</v>
      </c>
      <c r="C2563" s="79" t="s">
        <v>95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89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89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89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89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89</v>
      </c>
      <c r="C2568" s="79" t="s">
        <v>106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89</v>
      </c>
      <c r="C2569" s="79" t="s">
        <v>104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89</v>
      </c>
      <c r="C2570" s="79" t="s">
        <v>92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89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89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89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89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89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89</v>
      </c>
      <c r="C2576" s="79" t="s">
        <v>106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89</v>
      </c>
      <c r="C2577" s="79" t="s">
        <v>91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89</v>
      </c>
      <c r="C2578" s="79" t="s">
        <v>104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89</v>
      </c>
      <c r="C2579" s="79" t="s">
        <v>92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89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89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89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89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89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89</v>
      </c>
      <c r="C2585" s="79" t="s">
        <v>106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89</v>
      </c>
      <c r="C2586" s="79" t="s">
        <v>91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89</v>
      </c>
      <c r="C2587" s="79" t="s">
        <v>104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89</v>
      </c>
      <c r="C2588" s="79" t="s">
        <v>92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89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89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89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89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89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89</v>
      </c>
      <c r="C2594" s="79" t="s">
        <v>106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89</v>
      </c>
      <c r="C2595" s="79" t="s">
        <v>91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89</v>
      </c>
      <c r="C2596" s="79" t="s">
        <v>92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89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89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89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89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89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89</v>
      </c>
      <c r="C2602" s="79" t="s">
        <v>106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89</v>
      </c>
      <c r="C2603" s="79" t="s">
        <v>91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89</v>
      </c>
      <c r="C2604" s="79" t="s">
        <v>92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89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89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89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89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89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89</v>
      </c>
      <c r="C2610" s="79" t="s">
        <v>106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89</v>
      </c>
      <c r="C2611" s="79" t="s">
        <v>91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89</v>
      </c>
      <c r="C2612" s="79" t="s">
        <v>92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89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89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89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89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89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89</v>
      </c>
      <c r="C2618" s="79" t="s">
        <v>106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89</v>
      </c>
      <c r="C2619" s="79" t="s">
        <v>91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89</v>
      </c>
      <c r="C2620" s="79" t="s">
        <v>92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89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89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89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89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89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89</v>
      </c>
      <c r="C2626" s="79" t="s">
        <v>106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89</v>
      </c>
      <c r="C2627" s="79" t="s">
        <v>91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89</v>
      </c>
      <c r="C2628" s="79" t="s">
        <v>92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89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89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89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89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89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89</v>
      </c>
      <c r="C2634" s="79" t="s">
        <v>106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89</v>
      </c>
      <c r="C2635" s="79" t="s">
        <v>91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89</v>
      </c>
      <c r="C2636" s="79" t="s">
        <v>92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89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89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89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89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89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89</v>
      </c>
      <c r="C2642" s="79" t="s">
        <v>106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89</v>
      </c>
      <c r="C2643" s="79" t="s">
        <v>91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89</v>
      </c>
      <c r="C2644" s="79" t="s">
        <v>92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89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89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89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89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89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89</v>
      </c>
      <c r="C2650" s="79" t="s">
        <v>106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89</v>
      </c>
      <c r="C2651" s="79" t="s">
        <v>91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89</v>
      </c>
      <c r="C2652" s="79" t="s">
        <v>92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89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89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89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89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89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89</v>
      </c>
      <c r="C2658" s="79" t="s">
        <v>106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89</v>
      </c>
      <c r="C2659" s="79" t="s">
        <v>92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89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89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89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89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89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89</v>
      </c>
      <c r="C2665" s="79" t="s">
        <v>106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89</v>
      </c>
      <c r="C2666" s="79" t="s">
        <v>92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89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89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89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89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89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89</v>
      </c>
      <c r="C2672" s="79" t="s">
        <v>106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89</v>
      </c>
      <c r="C2673" s="79" t="s">
        <v>91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89</v>
      </c>
      <c r="C2674" s="79" t="s">
        <v>92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89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89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89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89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89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89</v>
      </c>
      <c r="C2680" s="79" t="s">
        <v>106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89</v>
      </c>
      <c r="C2681" s="79" t="s">
        <v>91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89</v>
      </c>
      <c r="C2682" s="79" t="s">
        <v>92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89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89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89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89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89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89</v>
      </c>
      <c r="C2688" s="79" t="s">
        <v>106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89</v>
      </c>
      <c r="C2689" s="79" t="s">
        <v>91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89</v>
      </c>
      <c r="C2690" s="79" t="s">
        <v>92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89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89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89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89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89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89</v>
      </c>
      <c r="C2696" s="79" t="s">
        <v>106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89</v>
      </c>
      <c r="C2697" s="79" t="s">
        <v>91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89</v>
      </c>
      <c r="C2698" s="79" t="s">
        <v>92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89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89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89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89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89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89</v>
      </c>
      <c r="C2704" s="79" t="s">
        <v>106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89</v>
      </c>
      <c r="C2705" s="79" t="s">
        <v>91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89</v>
      </c>
      <c r="C2706" s="79" t="s">
        <v>92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89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89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89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89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89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89</v>
      </c>
      <c r="C2712" s="79" t="s">
        <v>106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89</v>
      </c>
      <c r="C2713" s="79" t="s">
        <v>91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89</v>
      </c>
      <c r="C2714" s="79" t="s">
        <v>92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89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89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89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89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89</v>
      </c>
      <c r="C2720" s="79" t="s">
        <v>106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89</v>
      </c>
      <c r="C2721" s="79" t="s">
        <v>91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89</v>
      </c>
      <c r="C2722" s="79" t="s">
        <v>92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89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89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89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89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89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89</v>
      </c>
      <c r="C2728" s="79" t="s">
        <v>106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89</v>
      </c>
      <c r="C2729" s="79" t="s">
        <v>91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89</v>
      </c>
      <c r="C2730" s="79" t="s">
        <v>92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89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89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89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89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89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89</v>
      </c>
      <c r="C2736" s="79" t="s">
        <v>106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89</v>
      </c>
      <c r="C2737" s="79" t="s">
        <v>91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89</v>
      </c>
      <c r="C2738" s="79" t="s">
        <v>92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89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89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89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89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89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89</v>
      </c>
      <c r="C2744" s="79" t="s">
        <v>106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89</v>
      </c>
      <c r="C2745" s="79" t="s">
        <v>91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89</v>
      </c>
      <c r="C2746" s="79" t="s">
        <v>92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89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89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89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89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89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89</v>
      </c>
      <c r="C2752" s="79" t="s">
        <v>106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89</v>
      </c>
      <c r="C2753" s="79" t="s">
        <v>92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89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89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89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89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89</v>
      </c>
      <c r="C2758" s="79" t="s">
        <v>106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89</v>
      </c>
      <c r="C2759" s="79" t="s">
        <v>92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89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89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89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89</v>
      </c>
      <c r="C2763" s="79" t="s">
        <v>106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89</v>
      </c>
      <c r="C2764" s="79" t="s">
        <v>91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89</v>
      </c>
      <c r="C2765" s="79" t="s">
        <v>92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89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89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89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89</v>
      </c>
      <c r="C2769" s="79" t="s">
        <v>106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89</v>
      </c>
      <c r="C2770" s="79" t="s">
        <v>91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89</v>
      </c>
      <c r="C2771" s="79" t="s">
        <v>92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89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89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89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89</v>
      </c>
      <c r="C2775" s="79" t="s">
        <v>106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89</v>
      </c>
      <c r="C2776" s="79" t="s">
        <v>91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89</v>
      </c>
      <c r="C2777" s="79" t="s">
        <v>92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89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89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89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89</v>
      </c>
      <c r="C2781" s="79" t="s">
        <v>106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89</v>
      </c>
      <c r="C2782" s="79" t="s">
        <v>91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89</v>
      </c>
      <c r="C2783" s="79" t="s">
        <v>92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89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89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89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89</v>
      </c>
      <c r="C2787" s="79" t="s">
        <v>106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89</v>
      </c>
      <c r="C2788" s="79" t="s">
        <v>91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89</v>
      </c>
      <c r="C2789" s="79" t="s">
        <v>92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89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89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89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89</v>
      </c>
      <c r="C2793" s="79" t="s">
        <v>106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89</v>
      </c>
      <c r="C2794" s="79" t="s">
        <v>91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89</v>
      </c>
      <c r="C2795" s="79" t="s">
        <v>92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89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89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89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89</v>
      </c>
      <c r="C2799" s="79" t="s">
        <v>106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89</v>
      </c>
      <c r="C2800" s="79" t="s">
        <v>91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89</v>
      </c>
      <c r="C2801" s="79" t="s">
        <v>92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89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89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89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89</v>
      </c>
      <c r="C2805" s="79" t="s">
        <v>106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89</v>
      </c>
      <c r="C2806" s="79" t="s">
        <v>91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89</v>
      </c>
      <c r="C2807" s="79" t="s">
        <v>92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89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89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89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89</v>
      </c>
      <c r="C2811" s="79" t="s">
        <v>106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89</v>
      </c>
      <c r="C2812" s="79" t="s">
        <v>91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89</v>
      </c>
      <c r="C2813" s="79" t="s">
        <v>92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89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89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89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89</v>
      </c>
      <c r="C2817" s="79" t="s">
        <v>106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89</v>
      </c>
      <c r="C2818" s="79" t="s">
        <v>91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89</v>
      </c>
      <c r="C2819" s="79" t="s">
        <v>92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89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89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89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89</v>
      </c>
      <c r="C2823" s="79" t="s">
        <v>106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89</v>
      </c>
      <c r="C2824" s="79" t="s">
        <v>92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89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89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89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89</v>
      </c>
      <c r="C2828" s="79" t="s">
        <v>106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89</v>
      </c>
      <c r="C2829" s="79" t="s">
        <v>92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89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89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89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89</v>
      </c>
      <c r="C2833" s="79" t="s">
        <v>106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89</v>
      </c>
      <c r="C2834" s="79" t="s">
        <v>91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89</v>
      </c>
      <c r="C2835" s="79" t="s">
        <v>92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89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89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89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89</v>
      </c>
      <c r="C2839" s="79" t="s">
        <v>106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89</v>
      </c>
      <c r="C2840" s="79" t="s">
        <v>91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89</v>
      </c>
      <c r="C2841" s="79" t="s">
        <v>92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89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89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89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89</v>
      </c>
      <c r="C2845" s="79" t="s">
        <v>106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89</v>
      </c>
      <c r="C2846" s="79" t="s">
        <v>91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89</v>
      </c>
      <c r="C2847" s="79" t="s">
        <v>92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89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89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89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89</v>
      </c>
      <c r="C2851" s="79" t="s">
        <v>106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89</v>
      </c>
      <c r="C2852" s="79" t="s">
        <v>91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89</v>
      </c>
      <c r="C2853" s="79" t="s">
        <v>92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89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89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89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89</v>
      </c>
      <c r="C2857" s="79" t="s">
        <v>106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89</v>
      </c>
      <c r="C2858" s="79" t="s">
        <v>91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89</v>
      </c>
      <c r="C2859" s="79" t="s">
        <v>92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89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89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89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89</v>
      </c>
      <c r="C2863" s="79" t="s">
        <v>106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89</v>
      </c>
      <c r="C2864" s="79" t="s">
        <v>91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89</v>
      </c>
      <c r="C2865" s="79" t="s">
        <v>92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89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89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89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89</v>
      </c>
      <c r="C2869" s="79" t="s">
        <v>106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89</v>
      </c>
      <c r="C2870" s="79" t="s">
        <v>91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89</v>
      </c>
      <c r="C2871" s="79" t="s">
        <v>92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89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89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89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89</v>
      </c>
      <c r="C2875" s="79" t="s">
        <v>106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89</v>
      </c>
      <c r="C2876" s="79" t="s">
        <v>91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89</v>
      </c>
      <c r="C2877" s="79" t="s">
        <v>92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89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89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89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89</v>
      </c>
      <c r="C2881" s="79" t="s">
        <v>106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89</v>
      </c>
      <c r="C2882" s="79" t="s">
        <v>91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89</v>
      </c>
      <c r="C2883" s="79" t="s">
        <v>92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89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89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89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89</v>
      </c>
      <c r="C2887" s="79" t="s">
        <v>106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89</v>
      </c>
      <c r="C2888" s="79" t="s">
        <v>91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89</v>
      </c>
      <c r="C2889" s="79" t="s">
        <v>92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89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89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89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89</v>
      </c>
      <c r="C2893" s="79" t="s">
        <v>106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89</v>
      </c>
      <c r="C2894" s="79" t="s">
        <v>91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89</v>
      </c>
      <c r="C2895" s="79" t="s">
        <v>92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89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89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89</v>
      </c>
      <c r="C2899" s="79" t="s">
        <v>106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89</v>
      </c>
      <c r="C2900" s="79" t="s">
        <v>92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89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89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89</v>
      </c>
      <c r="C2904" s="79" t="s">
        <v>106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89</v>
      </c>
      <c r="C2905" s="79" t="s">
        <v>92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89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89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89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89</v>
      </c>
      <c r="C2909" s="79" t="s">
        <v>106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89</v>
      </c>
      <c r="C2910" s="79" t="s">
        <v>92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89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89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89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89</v>
      </c>
      <c r="C2914" s="79" t="s">
        <v>106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89</v>
      </c>
      <c r="C2915" s="79" t="s">
        <v>92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89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89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89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89</v>
      </c>
      <c r="C2919" s="79" t="s">
        <v>106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89</v>
      </c>
      <c r="C2920" s="79" t="s">
        <v>92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89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89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89</v>
      </c>
      <c r="C2924" s="79" t="s">
        <v>106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89</v>
      </c>
      <c r="C2925" s="79" t="s">
        <v>92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89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89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89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89</v>
      </c>
      <c r="C2929" s="79" t="s">
        <v>106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89</v>
      </c>
      <c r="C2930" s="79" t="s">
        <v>92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89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89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89</v>
      </c>
      <c r="C2934" s="79" t="s">
        <v>106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89</v>
      </c>
      <c r="C2935" s="79" t="s">
        <v>92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89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89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89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89</v>
      </c>
      <c r="C2939" s="79" t="s">
        <v>106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89</v>
      </c>
      <c r="C2940" s="79" t="s">
        <v>92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89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89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89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89</v>
      </c>
      <c r="C2944" s="79" t="s">
        <v>106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89</v>
      </c>
      <c r="C2945" s="79" t="s">
        <v>92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89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89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89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89</v>
      </c>
      <c r="C2949" s="79" t="s">
        <v>106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89</v>
      </c>
      <c r="C2950" s="79" t="s">
        <v>92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89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89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89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89</v>
      </c>
      <c r="C2954" s="79" t="s">
        <v>106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89</v>
      </c>
      <c r="C2955" s="79" t="s">
        <v>92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89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89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89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89</v>
      </c>
      <c r="C2959" s="79" t="s">
        <v>106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89</v>
      </c>
      <c r="C2960" s="79" t="s">
        <v>92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89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89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89</v>
      </c>
      <c r="C2963" s="79" t="s">
        <v>106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89</v>
      </c>
      <c r="C2964" s="79" t="s">
        <v>92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89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89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89</v>
      </c>
      <c r="C2967" s="79" t="s">
        <v>106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89</v>
      </c>
      <c r="C2968" s="79" t="s">
        <v>92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89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89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89</v>
      </c>
      <c r="C2971" s="79" t="s">
        <v>106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89</v>
      </c>
      <c r="C2972" s="79" t="s">
        <v>92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89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89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89</v>
      </c>
      <c r="C2975" s="79" t="s">
        <v>106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89</v>
      </c>
      <c r="C2976" s="79" t="s">
        <v>92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89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89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89</v>
      </c>
      <c r="C2979" s="79" t="s">
        <v>92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89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89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89</v>
      </c>
      <c r="C2982" s="79" t="s">
        <v>92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89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89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89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89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89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89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89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89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89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89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89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89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89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89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89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89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89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89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89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89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89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171</v>
      </c>
      <c r="C3004" s="79" t="s">
        <v>124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171</v>
      </c>
      <c r="C3005" s="79" t="s">
        <v>134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171</v>
      </c>
      <c r="C3006" s="79" t="s">
        <v>138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171</v>
      </c>
      <c r="C3007" s="79" t="s">
        <v>178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171</v>
      </c>
      <c r="C3008" s="79" t="s">
        <v>124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171</v>
      </c>
      <c r="C3009" s="79" t="s">
        <v>134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171</v>
      </c>
      <c r="C3010" s="79" t="s">
        <v>138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171</v>
      </c>
      <c r="C3011" s="79" t="s">
        <v>178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171</v>
      </c>
      <c r="C3012" s="79" t="s">
        <v>124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171</v>
      </c>
      <c r="C3013" s="79" t="s">
        <v>134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171</v>
      </c>
      <c r="C3014" s="79" t="s">
        <v>138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171</v>
      </c>
      <c r="C3015" s="79" t="s">
        <v>178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171</v>
      </c>
      <c r="C3016" s="79" t="s">
        <v>124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171</v>
      </c>
      <c r="C3017" s="79" t="s">
        <v>134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171</v>
      </c>
      <c r="C3018" s="79" t="s">
        <v>138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171</v>
      </c>
      <c r="C3019" s="79" t="s">
        <v>178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171</v>
      </c>
      <c r="C3020" s="79" t="s">
        <v>124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171</v>
      </c>
      <c r="C3021" s="79" t="s">
        <v>134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171</v>
      </c>
      <c r="C3022" s="79" t="s">
        <v>138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171</v>
      </c>
      <c r="C3023" s="79" t="s">
        <v>178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171</v>
      </c>
      <c r="C3024" s="79" t="s">
        <v>124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171</v>
      </c>
      <c r="C3025" s="79" t="s">
        <v>134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171</v>
      </c>
      <c r="C3026" s="79" t="s">
        <v>138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171</v>
      </c>
      <c r="C3027" s="79" t="s">
        <v>178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171</v>
      </c>
      <c r="C3028" s="79" t="s">
        <v>124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171</v>
      </c>
      <c r="C3029" s="79" t="s">
        <v>134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171</v>
      </c>
      <c r="C3030" s="79" t="s">
        <v>138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171</v>
      </c>
      <c r="C3031" s="79" t="s">
        <v>178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171</v>
      </c>
      <c r="C3032" s="79" t="s">
        <v>124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171</v>
      </c>
      <c r="C3033" s="79" t="s">
        <v>134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171</v>
      </c>
      <c r="C3034" s="79" t="s">
        <v>138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171</v>
      </c>
      <c r="C3035" s="79" t="s">
        <v>178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171</v>
      </c>
      <c r="C3036" s="79" t="s">
        <v>178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185</v>
      </c>
      <c r="C3037" s="79" t="s">
        <v>92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185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185</v>
      </c>
      <c r="C3039" s="79" t="s">
        <v>137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185</v>
      </c>
      <c r="C3040" s="79" t="s">
        <v>105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185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185</v>
      </c>
      <c r="C3042" s="79" t="s">
        <v>96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185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185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185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185</v>
      </c>
      <c r="C3046" s="79" t="s">
        <v>97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185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185</v>
      </c>
      <c r="C3048" s="79" t="s">
        <v>192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185</v>
      </c>
      <c r="C3049" s="79" t="s">
        <v>92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185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185</v>
      </c>
      <c r="C3051" s="79" t="s">
        <v>137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185</v>
      </c>
      <c r="C3052" s="79" t="s">
        <v>105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185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185</v>
      </c>
      <c r="C3054" s="79" t="s">
        <v>96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185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185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185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185</v>
      </c>
      <c r="C3058" s="79" t="s">
        <v>97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185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185</v>
      </c>
      <c r="C3060" s="79" t="s">
        <v>192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185</v>
      </c>
      <c r="C3061" s="79" t="s">
        <v>92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185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185</v>
      </c>
      <c r="C3063" s="79" t="s">
        <v>137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185</v>
      </c>
      <c r="C3064" s="79" t="s">
        <v>105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185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185</v>
      </c>
      <c r="C3066" s="79" t="s">
        <v>96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185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185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185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185</v>
      </c>
      <c r="C3070" s="79" t="s">
        <v>97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185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185</v>
      </c>
      <c r="C3072" s="79" t="s">
        <v>192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185</v>
      </c>
      <c r="C3073" s="79" t="s">
        <v>92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185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185</v>
      </c>
      <c r="C3075" s="79" t="s">
        <v>137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185</v>
      </c>
      <c r="C3076" s="79" t="s">
        <v>105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185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185</v>
      </c>
      <c r="C3078" s="79" t="s">
        <v>96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185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185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185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185</v>
      </c>
      <c r="C3082" s="79" t="s">
        <v>97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185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185</v>
      </c>
      <c r="C3084" s="79" t="s">
        <v>192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185</v>
      </c>
      <c r="C3085" s="79" t="s">
        <v>92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185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185</v>
      </c>
      <c r="C3087" s="79" t="s">
        <v>137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185</v>
      </c>
      <c r="C3088" s="79" t="s">
        <v>105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185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185</v>
      </c>
      <c r="C3090" s="79" t="s">
        <v>96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185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185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185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185</v>
      </c>
      <c r="C3094" s="79" t="s">
        <v>97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185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185</v>
      </c>
      <c r="C3096" s="79" t="s">
        <v>192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185</v>
      </c>
      <c r="C3097" s="79" t="s">
        <v>92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185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185</v>
      </c>
      <c r="C3099" s="79" t="s">
        <v>137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185</v>
      </c>
      <c r="C3100" s="79" t="s">
        <v>105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185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185</v>
      </c>
      <c r="C3102" s="79" t="s">
        <v>96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185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185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185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185</v>
      </c>
      <c r="C3106" s="79" t="s">
        <v>97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185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185</v>
      </c>
      <c r="C3108" s="79" t="s">
        <v>192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185</v>
      </c>
      <c r="C3109" s="79" t="s">
        <v>92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185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185</v>
      </c>
      <c r="C3111" s="79" t="s">
        <v>137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185</v>
      </c>
      <c r="C3112" s="79" t="s">
        <v>105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185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185</v>
      </c>
      <c r="C3114" s="79" t="s">
        <v>96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185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185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185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185</v>
      </c>
      <c r="C3118" s="79" t="s">
        <v>97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185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185</v>
      </c>
      <c r="C3120" s="79" t="s">
        <v>192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185</v>
      </c>
      <c r="C3121" s="79" t="s">
        <v>92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185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185</v>
      </c>
      <c r="C3123" s="79" t="s">
        <v>137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185</v>
      </c>
      <c r="C3124" s="79" t="s">
        <v>105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185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185</v>
      </c>
      <c r="C3126" s="79" t="s">
        <v>96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185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185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185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185</v>
      </c>
      <c r="C3130" s="79" t="s">
        <v>97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185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185</v>
      </c>
      <c r="C3132" s="79" t="s">
        <v>192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189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189</v>
      </c>
      <c r="C3134" s="79" t="s">
        <v>137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189</v>
      </c>
      <c r="C3135" s="79" t="s">
        <v>139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189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189</v>
      </c>
      <c r="C3137" s="79" t="s">
        <v>143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189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189</v>
      </c>
      <c r="C3139" s="79" t="s">
        <v>137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189</v>
      </c>
      <c r="C3140" s="79" t="s">
        <v>139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189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189</v>
      </c>
      <c r="C3142" s="79" t="s">
        <v>143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189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189</v>
      </c>
      <c r="C3144" s="79" t="s">
        <v>137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189</v>
      </c>
      <c r="C3145" s="79" t="s">
        <v>139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189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189</v>
      </c>
      <c r="C3147" s="79" t="s">
        <v>143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189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189</v>
      </c>
      <c r="C3149" s="79" t="s">
        <v>137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189</v>
      </c>
      <c r="C3150" s="79" t="s">
        <v>139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189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189</v>
      </c>
      <c r="C3152" s="79" t="s">
        <v>143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189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189</v>
      </c>
      <c r="C3154" s="79" t="s">
        <v>137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189</v>
      </c>
      <c r="C3155" s="79" t="s">
        <v>139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189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189</v>
      </c>
      <c r="C3157" s="79" t="s">
        <v>143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189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189</v>
      </c>
      <c r="C3159" s="79" t="s">
        <v>137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189</v>
      </c>
      <c r="C3160" s="79" t="s">
        <v>139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189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189</v>
      </c>
      <c r="C3162" s="79" t="s">
        <v>143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189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189</v>
      </c>
      <c r="C3164" s="79" t="s">
        <v>137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189</v>
      </c>
      <c r="C3165" s="79" t="s">
        <v>139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189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189</v>
      </c>
      <c r="C3167" s="79" t="s">
        <v>143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189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189</v>
      </c>
      <c r="C3169" s="79" t="s">
        <v>137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189</v>
      </c>
      <c r="C3170" s="79" t="s">
        <v>139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189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189</v>
      </c>
      <c r="C3172" s="79" t="s">
        <v>143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186</v>
      </c>
      <c r="C3173" s="79" t="s">
        <v>91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186</v>
      </c>
      <c r="C3174" s="79" t="s">
        <v>108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186</v>
      </c>
      <c r="C3175" s="79" t="s">
        <v>93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186</v>
      </c>
      <c r="C3176" s="79" t="s">
        <v>105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186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186</v>
      </c>
      <c r="C3178" s="79" t="s">
        <v>101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186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186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186</v>
      </c>
      <c r="C3181" s="79" t="s">
        <v>97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186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186</v>
      </c>
      <c r="C3183" s="79" t="s">
        <v>192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186</v>
      </c>
      <c r="C3184" s="79" t="s">
        <v>193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186</v>
      </c>
      <c r="C3185" s="79" t="s">
        <v>91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186</v>
      </c>
      <c r="C3186" s="79" t="s">
        <v>108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186</v>
      </c>
      <c r="C3187" s="79" t="s">
        <v>93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186</v>
      </c>
      <c r="C3188" s="79" t="s">
        <v>105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186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186</v>
      </c>
      <c r="C3190" s="79" t="s">
        <v>101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186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186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186</v>
      </c>
      <c r="C3193" s="79" t="s">
        <v>97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186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186</v>
      </c>
      <c r="C3195" s="79" t="s">
        <v>192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186</v>
      </c>
      <c r="C3196" s="79" t="s">
        <v>193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186</v>
      </c>
      <c r="C3197" s="79" t="s">
        <v>91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186</v>
      </c>
      <c r="C3198" s="79" t="s">
        <v>108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186</v>
      </c>
      <c r="C3199" s="79" t="s">
        <v>93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186</v>
      </c>
      <c r="C3200" s="79" t="s">
        <v>105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186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186</v>
      </c>
      <c r="C3202" s="79" t="s">
        <v>101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186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186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186</v>
      </c>
      <c r="C3205" s="79" t="s">
        <v>97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186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186</v>
      </c>
      <c r="C3207" s="79" t="s">
        <v>192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186</v>
      </c>
      <c r="C3208" s="79" t="s">
        <v>193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186</v>
      </c>
      <c r="C3209" s="79" t="s">
        <v>91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186</v>
      </c>
      <c r="C3210" s="79" t="s">
        <v>108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186</v>
      </c>
      <c r="C3211" s="79" t="s">
        <v>93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186</v>
      </c>
      <c r="C3212" s="79" t="s">
        <v>105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186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186</v>
      </c>
      <c r="C3214" s="79" t="s">
        <v>101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186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186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186</v>
      </c>
      <c r="C3217" s="79" t="s">
        <v>97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186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186</v>
      </c>
      <c r="C3219" s="79" t="s">
        <v>192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186</v>
      </c>
      <c r="C3220" s="79" t="s">
        <v>193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186</v>
      </c>
      <c r="C3221" s="79" t="s">
        <v>91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186</v>
      </c>
      <c r="C3222" s="79" t="s">
        <v>108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186</v>
      </c>
      <c r="C3223" s="79" t="s">
        <v>93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186</v>
      </c>
      <c r="C3224" s="79" t="s">
        <v>105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186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186</v>
      </c>
      <c r="C3226" s="79" t="s">
        <v>101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186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186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186</v>
      </c>
      <c r="C3229" s="79" t="s">
        <v>97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186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186</v>
      </c>
      <c r="C3231" s="79" t="s">
        <v>192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186</v>
      </c>
      <c r="C3232" s="79" t="s">
        <v>193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186</v>
      </c>
      <c r="C3233" s="79" t="s">
        <v>91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186</v>
      </c>
      <c r="C3234" s="79" t="s">
        <v>108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186</v>
      </c>
      <c r="C3235" s="79" t="s">
        <v>93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186</v>
      </c>
      <c r="C3236" s="79" t="s">
        <v>105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186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186</v>
      </c>
      <c r="C3238" s="79" t="s">
        <v>101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186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186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186</v>
      </c>
      <c r="C3241" s="79" t="s">
        <v>97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186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186</v>
      </c>
      <c r="C3243" s="79" t="s">
        <v>192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186</v>
      </c>
      <c r="C3244" s="79" t="s">
        <v>193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186</v>
      </c>
      <c r="C3245" s="79" t="s">
        <v>91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186</v>
      </c>
      <c r="C3246" s="79" t="s">
        <v>108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186</v>
      </c>
      <c r="C3247" s="79" t="s">
        <v>93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186</v>
      </c>
      <c r="C3248" s="79" t="s">
        <v>105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186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186</v>
      </c>
      <c r="C3250" s="79" t="s">
        <v>101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186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186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186</v>
      </c>
      <c r="C3253" s="79" t="s">
        <v>97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186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186</v>
      </c>
      <c r="C3255" s="79" t="s">
        <v>192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186</v>
      </c>
      <c r="C3256" s="79" t="s">
        <v>193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186</v>
      </c>
      <c r="C3257" s="79" t="s">
        <v>91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186</v>
      </c>
      <c r="C3258" s="79" t="s">
        <v>108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186</v>
      </c>
      <c r="C3259" s="79" t="s">
        <v>93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186</v>
      </c>
      <c r="C3260" s="79" t="s">
        <v>105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186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186</v>
      </c>
      <c r="C3262" s="79" t="s">
        <v>101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186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186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186</v>
      </c>
      <c r="C3265" s="79" t="s">
        <v>97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186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186</v>
      </c>
      <c r="C3267" s="79" t="s">
        <v>192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186</v>
      </c>
      <c r="C3268" s="79" t="s">
        <v>193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87</v>
      </c>
      <c r="C3269" s="79" t="s">
        <v>103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87</v>
      </c>
      <c r="C3270" s="79" t="s">
        <v>100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87</v>
      </c>
      <c r="C3271" s="79" t="s">
        <v>91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87</v>
      </c>
      <c r="C3272" s="79" t="s">
        <v>108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87</v>
      </c>
      <c r="C3273" s="79" t="s">
        <v>109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87</v>
      </c>
      <c r="C3274" s="79" t="s">
        <v>104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87</v>
      </c>
      <c r="C3275" s="79" t="s">
        <v>110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87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87</v>
      </c>
      <c r="C3277" s="79" t="s">
        <v>99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87</v>
      </c>
      <c r="C3278" s="79" t="s">
        <v>111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87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87</v>
      </c>
      <c r="C3280" s="79" t="s">
        <v>102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87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87</v>
      </c>
      <c r="C3282" s="79" t="s">
        <v>103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87</v>
      </c>
      <c r="C3283" s="79" t="s">
        <v>100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87</v>
      </c>
      <c r="C3284" s="79" t="s">
        <v>91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87</v>
      </c>
      <c r="C3285" s="79" t="s">
        <v>109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87</v>
      </c>
      <c r="C3286" s="79" t="s">
        <v>110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87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87</v>
      </c>
      <c r="C3288" s="79" t="s">
        <v>99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87</v>
      </c>
      <c r="C3289" s="79" t="s">
        <v>111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87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87</v>
      </c>
      <c r="C3291" s="79" t="s">
        <v>102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87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87</v>
      </c>
      <c r="C3293" s="79" t="s">
        <v>103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87</v>
      </c>
      <c r="C3294" s="79" t="s">
        <v>100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87</v>
      </c>
      <c r="C3295" s="79" t="s">
        <v>197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87</v>
      </c>
      <c r="C3296" s="79" t="s">
        <v>91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87</v>
      </c>
      <c r="C3297" s="79" t="s">
        <v>109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87</v>
      </c>
      <c r="C3298" s="79" t="s">
        <v>110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87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87</v>
      </c>
      <c r="C3300" s="79" t="s">
        <v>99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87</v>
      </c>
      <c r="C3301" s="79" t="s">
        <v>111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87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87</v>
      </c>
      <c r="C3303" s="79" t="s">
        <v>102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87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87</v>
      </c>
      <c r="C3305" s="79" t="s">
        <v>103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87</v>
      </c>
      <c r="C3306" s="79" t="s">
        <v>100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87</v>
      </c>
      <c r="C3307" s="79" t="s">
        <v>197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87</v>
      </c>
      <c r="C3308" s="79" t="s">
        <v>91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87</v>
      </c>
      <c r="C3309" s="79" t="s">
        <v>109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87</v>
      </c>
      <c r="C3310" s="79" t="s">
        <v>110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87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87</v>
      </c>
      <c r="C3312" s="79" t="s">
        <v>99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87</v>
      </c>
      <c r="C3313" s="79" t="s">
        <v>111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87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87</v>
      </c>
      <c r="C3315" s="79" t="s">
        <v>102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87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87</v>
      </c>
      <c r="C3317" s="79" t="s">
        <v>103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87</v>
      </c>
      <c r="C3318" s="79" t="s">
        <v>100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87</v>
      </c>
      <c r="C3319" s="79" t="s">
        <v>197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87</v>
      </c>
      <c r="C3320" s="79" t="s">
        <v>91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87</v>
      </c>
      <c r="C3321" s="79" t="s">
        <v>109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87</v>
      </c>
      <c r="C3322" s="79" t="s">
        <v>110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87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87</v>
      </c>
      <c r="C3324" s="79" t="s">
        <v>99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87</v>
      </c>
      <c r="C3325" s="79" t="s">
        <v>111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87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87</v>
      </c>
      <c r="C3327" s="79" t="s">
        <v>102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87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87</v>
      </c>
      <c r="C3329" s="79" t="s">
        <v>103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87</v>
      </c>
      <c r="C3330" s="79" t="s">
        <v>100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87</v>
      </c>
      <c r="C3331" s="79" t="s">
        <v>197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87</v>
      </c>
      <c r="C3332" s="79" t="s">
        <v>91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87</v>
      </c>
      <c r="C3333" s="79" t="s">
        <v>109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87</v>
      </c>
      <c r="C3334" s="79" t="s">
        <v>110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87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87</v>
      </c>
      <c r="C3336" s="79" t="s">
        <v>99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87</v>
      </c>
      <c r="C3337" s="79" t="s">
        <v>111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87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87</v>
      </c>
      <c r="C3339" s="79" t="s">
        <v>102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87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87</v>
      </c>
      <c r="C3341" s="79" t="s">
        <v>100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87</v>
      </c>
      <c r="C3342" s="79" t="s">
        <v>197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87</v>
      </c>
      <c r="C3343" s="79" t="s">
        <v>91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87</v>
      </c>
      <c r="C3344" s="79" t="s">
        <v>109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87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87</v>
      </c>
      <c r="C3346" s="79" t="s">
        <v>99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87</v>
      </c>
      <c r="C3347" s="79" t="s">
        <v>111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87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87</v>
      </c>
      <c r="C3349" s="79" t="s">
        <v>102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87</v>
      </c>
      <c r="C3350" s="79" t="s">
        <v>100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87</v>
      </c>
      <c r="C3351" s="79" t="s">
        <v>197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87</v>
      </c>
      <c r="C3352" s="79" t="s">
        <v>91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87</v>
      </c>
      <c r="C3353" s="79" t="s">
        <v>109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87</v>
      </c>
      <c r="C3354" s="79" t="s">
        <v>99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87</v>
      </c>
      <c r="C3355" s="79" t="s">
        <v>111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87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87</v>
      </c>
      <c r="C3358" s="79" t="s">
        <v>100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87</v>
      </c>
      <c r="C3359" s="79" t="s">
        <v>197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87</v>
      </c>
      <c r="C3360" s="79" t="s">
        <v>91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87</v>
      </c>
      <c r="C3361" s="79" t="s">
        <v>109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87</v>
      </c>
      <c r="C3362" s="79" t="s">
        <v>99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87</v>
      </c>
      <c r="C3363" s="79" t="s">
        <v>111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87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87</v>
      </c>
      <c r="C3365" s="79" t="s">
        <v>102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87</v>
      </c>
      <c r="C3366" s="79" t="s">
        <v>197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87</v>
      </c>
      <c r="C3367" s="79" t="s">
        <v>91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87</v>
      </c>
      <c r="C3368" s="79" t="s">
        <v>109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87</v>
      </c>
      <c r="C3369" s="79" t="s">
        <v>99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87</v>
      </c>
      <c r="C3370" s="79" t="s">
        <v>111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87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87</v>
      </c>
      <c r="C3373" s="79" t="s">
        <v>197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87</v>
      </c>
      <c r="C3374" s="79" t="s">
        <v>91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87</v>
      </c>
      <c r="C3375" s="79" t="s">
        <v>109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87</v>
      </c>
      <c r="C3376" s="79" t="s">
        <v>99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87</v>
      </c>
      <c r="C3377" s="79" t="s">
        <v>111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87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87</v>
      </c>
      <c r="C3379" s="79" t="s">
        <v>102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87</v>
      </c>
      <c r="C3380" s="79" t="s">
        <v>197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87</v>
      </c>
      <c r="C3381" s="79" t="s">
        <v>91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87</v>
      </c>
      <c r="C3382" s="79" t="s">
        <v>109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87</v>
      </c>
      <c r="C3383" s="79" t="s">
        <v>99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87</v>
      </c>
      <c r="C3384" s="79" t="s">
        <v>111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87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87</v>
      </c>
      <c r="C3386" s="79" t="s">
        <v>102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87</v>
      </c>
      <c r="C3387" s="79" t="s">
        <v>197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87</v>
      </c>
      <c r="C3388" s="79" t="s">
        <v>91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87</v>
      </c>
      <c r="C3389" s="79" t="s">
        <v>109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87</v>
      </c>
      <c r="C3390" s="79" t="s">
        <v>99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87</v>
      </c>
      <c r="C3391" s="79" t="s">
        <v>111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87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87</v>
      </c>
      <c r="C3393" s="79" t="s">
        <v>102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87</v>
      </c>
      <c r="C3394" s="79" t="s">
        <v>197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87</v>
      </c>
      <c r="C3395" s="79" t="s">
        <v>91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87</v>
      </c>
      <c r="C3396" s="79" t="s">
        <v>99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87</v>
      </c>
      <c r="C3397" s="79" t="s">
        <v>111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87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87</v>
      </c>
      <c r="C3399" s="79" t="s">
        <v>102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87</v>
      </c>
      <c r="C3400" s="79" t="s">
        <v>197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87</v>
      </c>
      <c r="C3401" s="79" t="s">
        <v>91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87</v>
      </c>
      <c r="C3402" s="79" t="s">
        <v>99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87</v>
      </c>
      <c r="C3403" s="79" t="s">
        <v>111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87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87</v>
      </c>
      <c r="C3405" s="79" t="s">
        <v>102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87</v>
      </c>
      <c r="C3406" s="79" t="s">
        <v>197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87</v>
      </c>
      <c r="C3407" s="79" t="s">
        <v>91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87</v>
      </c>
      <c r="C3408" s="79" t="s">
        <v>99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87</v>
      </c>
      <c r="C3409" s="79" t="s">
        <v>111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87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87</v>
      </c>
      <c r="C3411" s="79" t="s">
        <v>102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87</v>
      </c>
      <c r="C3412" s="79" t="s">
        <v>197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87</v>
      </c>
      <c r="C3413" s="79" t="s">
        <v>91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87</v>
      </c>
      <c r="C3414" s="79" t="s">
        <v>99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87</v>
      </c>
      <c r="C3415" s="79" t="s">
        <v>111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87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87</v>
      </c>
      <c r="C3417" s="79" t="s">
        <v>102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87</v>
      </c>
      <c r="C3418" s="79" t="s">
        <v>197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87</v>
      </c>
      <c r="C3419" s="79" t="s">
        <v>91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87</v>
      </c>
      <c r="C3420" s="79" t="s">
        <v>99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87</v>
      </c>
      <c r="C3421" s="79" t="s">
        <v>111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87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87</v>
      </c>
      <c r="C3423" s="79" t="s">
        <v>102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87</v>
      </c>
      <c r="C3424" s="79" t="s">
        <v>197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87</v>
      </c>
      <c r="C3425" s="79" t="s">
        <v>91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87</v>
      </c>
      <c r="C3426" s="79" t="s">
        <v>99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87</v>
      </c>
      <c r="C3427" s="79" t="s">
        <v>111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87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87</v>
      </c>
      <c r="C3429" s="79" t="s">
        <v>102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87</v>
      </c>
      <c r="C3430" s="79" t="s">
        <v>197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87</v>
      </c>
      <c r="C3431" s="79" t="s">
        <v>91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87</v>
      </c>
      <c r="C3432" s="79" t="s">
        <v>99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87</v>
      </c>
      <c r="C3433" s="79" t="s">
        <v>111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87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87</v>
      </c>
      <c r="C3436" s="79" t="s">
        <v>197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87</v>
      </c>
      <c r="C3437" s="79" t="s">
        <v>91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87</v>
      </c>
      <c r="C3438" s="79" t="s">
        <v>99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87</v>
      </c>
      <c r="C3439" s="79" t="s">
        <v>111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87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87</v>
      </c>
      <c r="C3442" s="79" t="s">
        <v>197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87</v>
      </c>
      <c r="C3443" s="79" t="s">
        <v>91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87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87</v>
      </c>
      <c r="C3445" s="79" t="s">
        <v>111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87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87</v>
      </c>
      <c r="C3448" s="79" t="s">
        <v>197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87</v>
      </c>
      <c r="C3449" s="79" t="s">
        <v>91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87</v>
      </c>
      <c r="C3450" s="79" t="s">
        <v>99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87</v>
      </c>
      <c r="C3451" s="79" t="s">
        <v>111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87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87</v>
      </c>
      <c r="C3454" s="79" t="s">
        <v>197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87</v>
      </c>
      <c r="C3455" s="79" t="s">
        <v>91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87</v>
      </c>
      <c r="C3456" s="79" t="s">
        <v>99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87</v>
      </c>
      <c r="C3457" s="79" t="s">
        <v>111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87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87</v>
      </c>
      <c r="C3460" s="79" t="s">
        <v>197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87</v>
      </c>
      <c r="C3461" s="79" t="s">
        <v>91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87</v>
      </c>
      <c r="C3462" s="79" t="s">
        <v>99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87</v>
      </c>
      <c r="C3463" s="79" t="s">
        <v>111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87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87</v>
      </c>
      <c r="C3465" s="79" t="s">
        <v>102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87</v>
      </c>
      <c r="C3466" s="79" t="s">
        <v>91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87</v>
      </c>
      <c r="C3467" s="79" t="s">
        <v>99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87</v>
      </c>
      <c r="C3468" s="79" t="s">
        <v>111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87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87</v>
      </c>
      <c r="C3470" s="79" t="s">
        <v>102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87</v>
      </c>
      <c r="C3471" s="79" t="s">
        <v>91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87</v>
      </c>
      <c r="C3472" s="79" t="s">
        <v>99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87</v>
      </c>
      <c r="C3473" s="79" t="s">
        <v>111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87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87</v>
      </c>
      <c r="C3475" s="79" t="s">
        <v>102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87</v>
      </c>
      <c r="C3476" s="79" t="s">
        <v>91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87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87</v>
      </c>
      <c r="C3478" s="79" t="s">
        <v>102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87</v>
      </c>
      <c r="C3479" s="79" t="s">
        <v>91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87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87</v>
      </c>
      <c r="C3481" s="79" t="s">
        <v>102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87</v>
      </c>
      <c r="C3482" s="79" t="s">
        <v>91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87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87</v>
      </c>
      <c r="C3484" s="79" t="s">
        <v>102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87</v>
      </c>
      <c r="C3485" s="79" t="s">
        <v>91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87</v>
      </c>
      <c r="C3486" s="79" t="s">
        <v>99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87</v>
      </c>
      <c r="C3487" s="79" t="s">
        <v>102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87</v>
      </c>
      <c r="C3488" s="79" t="s">
        <v>91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87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87</v>
      </c>
      <c r="C3490" s="79" t="s">
        <v>102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87</v>
      </c>
      <c r="C3491" s="79" t="s">
        <v>91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87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87</v>
      </c>
      <c r="C3493" s="79" t="s">
        <v>102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87</v>
      </c>
      <c r="C3494" s="79" t="s">
        <v>91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87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87</v>
      </c>
      <c r="C3496" s="79" t="s">
        <v>102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87</v>
      </c>
      <c r="C3497" s="79" t="s">
        <v>91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87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87</v>
      </c>
      <c r="C3499" s="79" t="s">
        <v>102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87</v>
      </c>
      <c r="C3500" s="79" t="s">
        <v>91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87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87</v>
      </c>
      <c r="C3502" s="79" t="s">
        <v>102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87</v>
      </c>
      <c r="C3503" s="79" t="s">
        <v>91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87</v>
      </c>
      <c r="C3504" s="79" t="s">
        <v>99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87</v>
      </c>
      <c r="C3505" s="79" t="s">
        <v>102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87</v>
      </c>
      <c r="C3506" s="79" t="s">
        <v>91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87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87</v>
      </c>
      <c r="C3508" s="79" t="s">
        <v>102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87</v>
      </c>
      <c r="C3509" s="79" t="s">
        <v>91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87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87</v>
      </c>
      <c r="C3511" s="79" t="s">
        <v>102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87</v>
      </c>
      <c r="C3512" s="79" t="s">
        <v>91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87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87</v>
      </c>
      <c r="C3514" s="79" t="s">
        <v>102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87</v>
      </c>
      <c r="C3515" s="79" t="s">
        <v>91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87</v>
      </c>
      <c r="C3516" s="79" t="s">
        <v>99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87</v>
      </c>
      <c r="C3517" s="79" t="s">
        <v>102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87</v>
      </c>
      <c r="C3518" s="79" t="s">
        <v>91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87</v>
      </c>
      <c r="C3519" s="79" t="s">
        <v>99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87</v>
      </c>
      <c r="C3520" s="79" t="s">
        <v>102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87</v>
      </c>
      <c r="C3521" s="79" t="s">
        <v>91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87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87</v>
      </c>
      <c r="C3523" s="79" t="s">
        <v>102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87</v>
      </c>
      <c r="C3524" s="79" t="s">
        <v>91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87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87</v>
      </c>
      <c r="C3526" s="79" t="s">
        <v>102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87</v>
      </c>
      <c r="C3527" s="79" t="s">
        <v>91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87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87</v>
      </c>
      <c r="C3529" s="79" t="s">
        <v>102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87</v>
      </c>
      <c r="C3530" s="79" t="s">
        <v>91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87</v>
      </c>
      <c r="C3531" s="79" t="s">
        <v>99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87</v>
      </c>
      <c r="C3532" s="79" t="s">
        <v>102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87</v>
      </c>
      <c r="C3533" s="79" t="s">
        <v>91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87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87</v>
      </c>
      <c r="C3535" s="79" t="s">
        <v>102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87</v>
      </c>
      <c r="C3536" s="79" t="s">
        <v>91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87</v>
      </c>
      <c r="C3537" s="79" t="s">
        <v>99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87</v>
      </c>
      <c r="C3538" s="79" t="s">
        <v>102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87</v>
      </c>
      <c r="C3541" s="79" t="s">
        <v>102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87</v>
      </c>
      <c r="C3542" s="79" t="s">
        <v>91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87</v>
      </c>
      <c r="C3543" s="79" t="s">
        <v>99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87</v>
      </c>
      <c r="C3544" s="79" t="s">
        <v>102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87</v>
      </c>
      <c r="C3547" s="79" t="s">
        <v>102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87</v>
      </c>
      <c r="C3548" s="79" t="s">
        <v>91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87</v>
      </c>
      <c r="C3549" s="79" t="s">
        <v>99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87</v>
      </c>
      <c r="C3550" s="79" t="s">
        <v>102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87</v>
      </c>
      <c r="C3553" s="79" t="s">
        <v>102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87</v>
      </c>
      <c r="C3554" s="79" t="s">
        <v>91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87</v>
      </c>
      <c r="C3555" s="79" t="s">
        <v>99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87</v>
      </c>
      <c r="C3556" s="79" t="s">
        <v>102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87</v>
      </c>
      <c r="C3557" s="79" t="s">
        <v>91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87</v>
      </c>
      <c r="C3558" s="79" t="s">
        <v>99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87</v>
      </c>
      <c r="C3559" s="79" t="s">
        <v>102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87</v>
      </c>
      <c r="C3560" s="79" t="s">
        <v>91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87</v>
      </c>
      <c r="C3561" s="79" t="s">
        <v>99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87</v>
      </c>
      <c r="C3562" s="79" t="s">
        <v>102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87</v>
      </c>
      <c r="C3563" s="79" t="s">
        <v>91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87</v>
      </c>
      <c r="C3564" s="79" t="s">
        <v>99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87</v>
      </c>
      <c r="C3565" s="79" t="s">
        <v>102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87</v>
      </c>
      <c r="C3566" s="79" t="s">
        <v>91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87</v>
      </c>
      <c r="C3567" s="79" t="s">
        <v>99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87</v>
      </c>
      <c r="C3568" s="79" t="s">
        <v>102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87</v>
      </c>
      <c r="C3569" s="79" t="s">
        <v>91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87</v>
      </c>
      <c r="C3570" s="79" t="s">
        <v>99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87</v>
      </c>
      <c r="C3571" s="79" t="s">
        <v>102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87</v>
      </c>
      <c r="C3572" s="79" t="s">
        <v>91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87</v>
      </c>
      <c r="C3573" s="79" t="s">
        <v>99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87</v>
      </c>
      <c r="C3574" s="79" t="s">
        <v>102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87</v>
      </c>
      <c r="C3575" s="79" t="s">
        <v>91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87</v>
      </c>
      <c r="C3576" s="79" t="s">
        <v>99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87</v>
      </c>
      <c r="C3577" s="79" t="s">
        <v>102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87</v>
      </c>
      <c r="C3578" s="79" t="s">
        <v>91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87</v>
      </c>
      <c r="C3579" s="79" t="s">
        <v>99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87</v>
      </c>
      <c r="C3580" s="79" t="s">
        <v>91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87</v>
      </c>
      <c r="C3581" s="79" t="s">
        <v>99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87</v>
      </c>
      <c r="C3582" s="79" t="s">
        <v>91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87</v>
      </c>
      <c r="C3583" s="79" t="s">
        <v>99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87</v>
      </c>
      <c r="C3584" s="79" t="s">
        <v>91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87</v>
      </c>
      <c r="C3585" s="79" t="s">
        <v>99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87</v>
      </c>
      <c r="C3586" s="79" t="s">
        <v>91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87</v>
      </c>
      <c r="C3587" s="79" t="s">
        <v>99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87</v>
      </c>
      <c r="C3588" s="79" t="s">
        <v>91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87</v>
      </c>
      <c r="C3589" s="79" t="s">
        <v>99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87</v>
      </c>
      <c r="C3590" s="79" t="s">
        <v>91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87</v>
      </c>
      <c r="C3591" s="79" t="s">
        <v>99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87</v>
      </c>
      <c r="C3592" s="79" t="s">
        <v>91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87</v>
      </c>
      <c r="C3593" s="79" t="s">
        <v>99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87</v>
      </c>
      <c r="C3594" s="79" t="s">
        <v>91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87</v>
      </c>
      <c r="C3595" s="79" t="s">
        <v>99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87</v>
      </c>
      <c r="C3596" s="79" t="s">
        <v>91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87</v>
      </c>
      <c r="C3597" s="79" t="s">
        <v>99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87</v>
      </c>
      <c r="C3598" s="79" t="s">
        <v>91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87</v>
      </c>
      <c r="C3599" s="79" t="s">
        <v>99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87</v>
      </c>
      <c r="C3600" s="79" t="s">
        <v>91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87</v>
      </c>
      <c r="C3601" s="79" t="s">
        <v>99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87</v>
      </c>
      <c r="C3602" s="79" t="s">
        <v>91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87</v>
      </c>
      <c r="C3603" s="79" t="s">
        <v>99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87</v>
      </c>
      <c r="C3604" s="79" t="s">
        <v>91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87</v>
      </c>
      <c r="C3605" s="79" t="s">
        <v>99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87</v>
      </c>
      <c r="C3606" s="79" t="s">
        <v>91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87</v>
      </c>
      <c r="C3607" s="79" t="s">
        <v>99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87</v>
      </c>
      <c r="C3608" s="79" t="s">
        <v>91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87</v>
      </c>
      <c r="C3609" s="79" t="s">
        <v>99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87</v>
      </c>
      <c r="C3610" s="79" t="s">
        <v>91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87</v>
      </c>
      <c r="C3611" s="79" t="s">
        <v>99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87</v>
      </c>
      <c r="C3612" s="79" t="s">
        <v>91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87</v>
      </c>
      <c r="C3613" s="79" t="s">
        <v>99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87</v>
      </c>
      <c r="C3614" s="79" t="s">
        <v>91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87</v>
      </c>
      <c r="C3615" s="79" t="s">
        <v>99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87</v>
      </c>
      <c r="C3616" s="79" t="s">
        <v>91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87</v>
      </c>
      <c r="C3617" s="79" t="s">
        <v>99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87</v>
      </c>
      <c r="C3618" s="79" t="s">
        <v>91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87</v>
      </c>
      <c r="C3619" s="79" t="s">
        <v>99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87</v>
      </c>
      <c r="C3620" s="79" t="s">
        <v>91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87</v>
      </c>
      <c r="C3621" s="79" t="s">
        <v>99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87</v>
      </c>
      <c r="C3622" s="79" t="s">
        <v>91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87</v>
      </c>
      <c r="C3623" s="79" t="s">
        <v>99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87</v>
      </c>
      <c r="C3624" s="79" t="s">
        <v>91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87</v>
      </c>
      <c r="C3625" s="79" t="s">
        <v>99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87</v>
      </c>
      <c r="C3626" s="79" t="s">
        <v>91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87</v>
      </c>
      <c r="C3627" s="79" t="s">
        <v>99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87</v>
      </c>
      <c r="C3628" s="79" t="s">
        <v>91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87</v>
      </c>
      <c r="C3629" s="79" t="s">
        <v>99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87</v>
      </c>
      <c r="C3630" s="79" t="s">
        <v>91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87</v>
      </c>
      <c r="C3631" s="79" t="s">
        <v>99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87</v>
      </c>
      <c r="C3632" s="79" t="s">
        <v>91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87</v>
      </c>
      <c r="C3633" s="79" t="s">
        <v>99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87</v>
      </c>
      <c r="C3634" s="79" t="s">
        <v>91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87</v>
      </c>
      <c r="C3635" s="79" t="s">
        <v>99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87</v>
      </c>
      <c r="C3636" s="79" t="s">
        <v>91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87</v>
      </c>
      <c r="C3637" s="79" t="s">
        <v>99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87</v>
      </c>
      <c r="C3638" s="79" t="s">
        <v>91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87</v>
      </c>
      <c r="C3639" s="79" t="s">
        <v>99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87</v>
      </c>
      <c r="C3640" s="79" t="s">
        <v>91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87</v>
      </c>
      <c r="C3641" s="79" t="s">
        <v>99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87</v>
      </c>
      <c r="C3642" s="79" t="s">
        <v>91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87</v>
      </c>
      <c r="C3643" s="79" t="s">
        <v>99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87</v>
      </c>
      <c r="C3644" s="79" t="s">
        <v>91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87</v>
      </c>
      <c r="C3645" s="79" t="s">
        <v>99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87</v>
      </c>
      <c r="C3646" s="79" t="s">
        <v>91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87</v>
      </c>
      <c r="C3647" s="79" t="s">
        <v>99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87</v>
      </c>
      <c r="C3648" s="79" t="s">
        <v>91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87</v>
      </c>
      <c r="C3649" s="79" t="s">
        <v>99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87</v>
      </c>
      <c r="C3650" s="79" t="s">
        <v>91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87</v>
      </c>
      <c r="C3651" s="79" t="s">
        <v>99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87</v>
      </c>
      <c r="C3652" s="79" t="s">
        <v>91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87</v>
      </c>
      <c r="C3653" s="79" t="s">
        <v>99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87</v>
      </c>
      <c r="C3654" s="79" t="s">
        <v>91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87</v>
      </c>
      <c r="C3655" s="79" t="s">
        <v>99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87</v>
      </c>
      <c r="C3656" s="79" t="s">
        <v>91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87</v>
      </c>
      <c r="C3657" s="79" t="s">
        <v>99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87</v>
      </c>
      <c r="C3658" s="79" t="s">
        <v>91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87</v>
      </c>
      <c r="C3659" s="79" t="s">
        <v>99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87</v>
      </c>
      <c r="C3660" s="79" t="s">
        <v>91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87</v>
      </c>
      <c r="C3661" s="79" t="s">
        <v>99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87</v>
      </c>
      <c r="C3662" s="79" t="s">
        <v>91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87</v>
      </c>
      <c r="C3663" s="79" t="s">
        <v>99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87</v>
      </c>
      <c r="C3664" s="79" t="s">
        <v>91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87</v>
      </c>
      <c r="C3665" s="79" t="s">
        <v>99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87</v>
      </c>
      <c r="C3666" s="79" t="s">
        <v>91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87</v>
      </c>
      <c r="C3667" s="79" t="s">
        <v>99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87</v>
      </c>
      <c r="C3668" s="79" t="s">
        <v>91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87</v>
      </c>
      <c r="C3669" s="79" t="s">
        <v>99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87</v>
      </c>
      <c r="C3670" s="79" t="s">
        <v>91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87</v>
      </c>
      <c r="C3671" s="79" t="s">
        <v>99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87</v>
      </c>
      <c r="C3672" s="79" t="s">
        <v>91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87</v>
      </c>
      <c r="C3673" s="79" t="s">
        <v>99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87</v>
      </c>
      <c r="C3674" s="79" t="s">
        <v>91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87</v>
      </c>
      <c r="C3675" s="79" t="s">
        <v>99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87</v>
      </c>
      <c r="C3676" s="79" t="s">
        <v>91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87</v>
      </c>
      <c r="C3677" s="79" t="s">
        <v>99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87</v>
      </c>
      <c r="C3678" s="79" t="s">
        <v>91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87</v>
      </c>
      <c r="C3679" s="79" t="s">
        <v>99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87</v>
      </c>
      <c r="C3680" s="79" t="s">
        <v>91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87</v>
      </c>
      <c r="C3681" s="79" t="s">
        <v>99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87</v>
      </c>
      <c r="C3682" s="79" t="s">
        <v>91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87</v>
      </c>
      <c r="C3683" s="79" t="s">
        <v>99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87</v>
      </c>
      <c r="C3684" s="79" t="s">
        <v>91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87</v>
      </c>
      <c r="C3685" s="79" t="s">
        <v>99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87</v>
      </c>
      <c r="C3686" s="79" t="s">
        <v>91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87</v>
      </c>
      <c r="C3687" s="79" t="s">
        <v>99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87</v>
      </c>
      <c r="C3688" s="79" t="s">
        <v>91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87</v>
      </c>
      <c r="C3689" s="79" t="s">
        <v>99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87</v>
      </c>
      <c r="C3690" s="79" t="s">
        <v>91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87</v>
      </c>
      <c r="C3691" s="79" t="s">
        <v>99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87</v>
      </c>
      <c r="C3692" s="79" t="s">
        <v>91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87</v>
      </c>
      <c r="C3693" s="79" t="s">
        <v>99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87</v>
      </c>
      <c r="C3694" s="79" t="s">
        <v>91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87</v>
      </c>
      <c r="C3695" s="79" t="s">
        <v>99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87</v>
      </c>
      <c r="C3696" s="79" t="s">
        <v>91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87</v>
      </c>
      <c r="C3697" s="79" t="s">
        <v>99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87</v>
      </c>
      <c r="C3698" s="79" t="s">
        <v>91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87</v>
      </c>
      <c r="C3699" s="79" t="s">
        <v>99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87</v>
      </c>
      <c r="C3700" s="79" t="s">
        <v>91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87</v>
      </c>
      <c r="C3701" s="79" t="s">
        <v>99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87</v>
      </c>
      <c r="C3702" s="79" t="s">
        <v>91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87</v>
      </c>
      <c r="C3703" s="79" t="s">
        <v>99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87</v>
      </c>
      <c r="C3704" s="79" t="s">
        <v>91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87</v>
      </c>
      <c r="C3705" s="79" t="s">
        <v>99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87</v>
      </c>
      <c r="C3706" s="79" t="s">
        <v>91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87</v>
      </c>
      <c r="C3707" s="79" t="s">
        <v>99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87</v>
      </c>
      <c r="C3708" s="79" t="s">
        <v>91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87</v>
      </c>
      <c r="C3709" s="79" t="s">
        <v>99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87</v>
      </c>
      <c r="C3710" s="79" t="s">
        <v>91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87</v>
      </c>
      <c r="C3711" s="79" t="s">
        <v>99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87</v>
      </c>
      <c r="C3712" s="79" t="s">
        <v>91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87</v>
      </c>
      <c r="C3713" s="79" t="s">
        <v>99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87</v>
      </c>
      <c r="C3714" s="79" t="s">
        <v>91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87</v>
      </c>
      <c r="C3715" s="79" t="s">
        <v>99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87</v>
      </c>
      <c r="C3716" s="79" t="s">
        <v>91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87</v>
      </c>
      <c r="C3717" s="79" t="s">
        <v>99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87</v>
      </c>
      <c r="C3718" s="79" t="s">
        <v>91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87</v>
      </c>
      <c r="C3719" s="79" t="s">
        <v>99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87</v>
      </c>
      <c r="C3720" s="79" t="s">
        <v>91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87</v>
      </c>
      <c r="C3721" s="79" t="s">
        <v>99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87</v>
      </c>
      <c r="C3722" s="79" t="s">
        <v>91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87</v>
      </c>
      <c r="C3723" s="79" t="s">
        <v>99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87</v>
      </c>
      <c r="C3724" s="79" t="s">
        <v>91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87</v>
      </c>
      <c r="C3725" s="79" t="s">
        <v>99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87</v>
      </c>
      <c r="C3726" s="79" t="s">
        <v>91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87</v>
      </c>
      <c r="C3727" s="79" t="s">
        <v>99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87</v>
      </c>
      <c r="C3728" s="79" t="s">
        <v>91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87</v>
      </c>
      <c r="C3729" s="79" t="s">
        <v>99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87</v>
      </c>
      <c r="C3730" s="79" t="s">
        <v>91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87</v>
      </c>
      <c r="C3731" s="79" t="s">
        <v>99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87</v>
      </c>
      <c r="C3732" s="79" t="s">
        <v>91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87</v>
      </c>
      <c r="C3733" s="79" t="s">
        <v>99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87</v>
      </c>
      <c r="C3734" s="79" t="s">
        <v>91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87</v>
      </c>
      <c r="C3735" s="79" t="s">
        <v>99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87</v>
      </c>
      <c r="C3736" s="79" t="s">
        <v>91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87</v>
      </c>
      <c r="C3737" s="79" t="s">
        <v>99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87</v>
      </c>
      <c r="C3738" s="79" t="s">
        <v>91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87</v>
      </c>
      <c r="C3739" s="79" t="s">
        <v>99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87</v>
      </c>
      <c r="C3740" s="79" t="s">
        <v>91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87</v>
      </c>
      <c r="C3741" s="79" t="s">
        <v>99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87</v>
      </c>
      <c r="C3742" s="79" t="s">
        <v>91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87</v>
      </c>
      <c r="C3743" s="79" t="s">
        <v>99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87</v>
      </c>
      <c r="C3744" s="79" t="s">
        <v>91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87</v>
      </c>
      <c r="C3745" s="79" t="s">
        <v>99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169</v>
      </c>
      <c r="C3746" s="79" t="s">
        <v>182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169</v>
      </c>
      <c r="C3747" s="79" t="s">
        <v>177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169</v>
      </c>
      <c r="C3748" s="79" t="s">
        <v>131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169</v>
      </c>
      <c r="C3749" s="79" t="s">
        <v>138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169</v>
      </c>
      <c r="C3750" s="79" t="s">
        <v>178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169</v>
      </c>
      <c r="C3751" s="79" t="s">
        <v>128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169</v>
      </c>
      <c r="C3752" s="79" t="s">
        <v>183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169</v>
      </c>
      <c r="C3753" s="79" t="s">
        <v>182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169</v>
      </c>
      <c r="C3754" s="79" t="s">
        <v>177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169</v>
      </c>
      <c r="C3755" s="79" t="s">
        <v>131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169</v>
      </c>
      <c r="C3756" s="79" t="s">
        <v>138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169</v>
      </c>
      <c r="C3757" s="79" t="s">
        <v>178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169</v>
      </c>
      <c r="C3758" s="79" t="s">
        <v>128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169</v>
      </c>
      <c r="C3759" s="79" t="s">
        <v>183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169</v>
      </c>
      <c r="C3760" s="79" t="s">
        <v>182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169</v>
      </c>
      <c r="C3761" s="79" t="s">
        <v>177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169</v>
      </c>
      <c r="C3762" s="79" t="s">
        <v>131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169</v>
      </c>
      <c r="C3763" s="79" t="s">
        <v>138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169</v>
      </c>
      <c r="C3764" s="79" t="s">
        <v>178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169</v>
      </c>
      <c r="C3765" s="79" t="s">
        <v>128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169</v>
      </c>
      <c r="C3766" s="79" t="s">
        <v>183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169</v>
      </c>
      <c r="C3767" s="79" t="s">
        <v>182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169</v>
      </c>
      <c r="C3768" s="79" t="s">
        <v>177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169</v>
      </c>
      <c r="C3769" s="79" t="s">
        <v>131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169</v>
      </c>
      <c r="C3770" s="79" t="s">
        <v>138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169</v>
      </c>
      <c r="C3771" s="79" t="s">
        <v>178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169</v>
      </c>
      <c r="C3772" s="79" t="s">
        <v>128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169</v>
      </c>
      <c r="C3773" s="79" t="s">
        <v>183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169</v>
      </c>
      <c r="C3774" s="79" t="s">
        <v>182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169</v>
      </c>
      <c r="C3775" s="79" t="s">
        <v>177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169</v>
      </c>
      <c r="C3776" s="79" t="s">
        <v>131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169</v>
      </c>
      <c r="C3777" s="79" t="s">
        <v>138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169</v>
      </c>
      <c r="C3778" s="79" t="s">
        <v>178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169</v>
      </c>
      <c r="C3779" s="79" t="s">
        <v>128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169</v>
      </c>
      <c r="C3780" s="79" t="s">
        <v>183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169</v>
      </c>
      <c r="C3781" s="79" t="s">
        <v>182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169</v>
      </c>
      <c r="C3782" s="79" t="s">
        <v>177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169</v>
      </c>
      <c r="C3783" s="79" t="s">
        <v>131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169</v>
      </c>
      <c r="C3784" s="79" t="s">
        <v>138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169</v>
      </c>
      <c r="C3785" s="79" t="s">
        <v>178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169</v>
      </c>
      <c r="C3786" s="79" t="s">
        <v>128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169</v>
      </c>
      <c r="C3787" s="79" t="s">
        <v>183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169</v>
      </c>
      <c r="C3788" s="79" t="s">
        <v>182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169</v>
      </c>
      <c r="C3789" s="79" t="s">
        <v>177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169</v>
      </c>
      <c r="C3790" s="79" t="s">
        <v>131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169</v>
      </c>
      <c r="C3791" s="79" t="s">
        <v>138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169</v>
      </c>
      <c r="C3792" s="79" t="s">
        <v>178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169</v>
      </c>
      <c r="C3793" s="79" t="s">
        <v>128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169</v>
      </c>
      <c r="C3794" s="79" t="s">
        <v>183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169</v>
      </c>
      <c r="C3795" s="79" t="s">
        <v>182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169</v>
      </c>
      <c r="C3796" s="79" t="s">
        <v>177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169</v>
      </c>
      <c r="C3797" s="79" t="s">
        <v>131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169</v>
      </c>
      <c r="C3798" s="79" t="s">
        <v>138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169</v>
      </c>
      <c r="C3799" s="79" t="s">
        <v>178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169</v>
      </c>
      <c r="C3800" s="79" t="s">
        <v>128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169</v>
      </c>
      <c r="C3801" s="79" t="s">
        <v>183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169</v>
      </c>
      <c r="C3802" s="79" t="s">
        <v>182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169</v>
      </c>
      <c r="C3803" s="79" t="s">
        <v>178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169</v>
      </c>
      <c r="C3804" s="79" t="s">
        <v>183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157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157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157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157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157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157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157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157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157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157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157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157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83</v>
      </c>
      <c r="C3817" s="79" t="s">
        <v>72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1IF-ELPO/SJ</v>
      </c>
    </row>
    <row r="3818" spans="1:8">
      <c r="A3818" s="80">
        <v>37165</v>
      </c>
      <c r="B3818" s="79" t="s">
        <v>83</v>
      </c>
      <c r="C3818" s="79" t="s">
        <v>75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1NGI-SOBDR-PG&amp;E</v>
      </c>
    </row>
    <row r="3819" spans="1:8">
      <c r="A3819" s="80">
        <v>37165</v>
      </c>
      <c r="B3819" s="79" t="s">
        <v>83</v>
      </c>
      <c r="C3819" s="79" t="s">
        <v>46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1NGI-SOCAL</v>
      </c>
    </row>
    <row r="3820" spans="1:8">
      <c r="A3820" s="80">
        <v>37196</v>
      </c>
      <c r="B3820" s="79" t="s">
        <v>83</v>
      </c>
      <c r="C3820" s="79" t="s">
        <v>92</v>
      </c>
      <c r="D3820" s="85">
        <v>0</v>
      </c>
      <c r="E3820" s="85">
        <v>0</v>
      </c>
      <c r="F3820" s="210">
        <f t="shared" si="177"/>
        <v>2</v>
      </c>
      <c r="G3820" s="79" t="str">
        <f t="shared" si="178"/>
        <v>D</v>
      </c>
      <c r="H3820" s="79" t="str">
        <f t="shared" si="179"/>
        <v>2IF-ELPO/PERMIAN</v>
      </c>
    </row>
    <row r="3821" spans="1:8">
      <c r="A3821" s="80">
        <v>37196</v>
      </c>
      <c r="B3821" s="79" t="s">
        <v>83</v>
      </c>
      <c r="C3821" s="79" t="s">
        <v>72</v>
      </c>
      <c r="D3821" s="85">
        <v>2248409.1546999998</v>
      </c>
      <c r="E3821" s="85">
        <v>-224840.91547000001</v>
      </c>
      <c r="F3821" s="210">
        <f t="shared" si="177"/>
        <v>2</v>
      </c>
      <c r="G3821" s="79" t="str">
        <f t="shared" si="178"/>
        <v>D</v>
      </c>
      <c r="H3821" s="79" t="str">
        <f t="shared" si="179"/>
        <v>2IF-ELPO/SJ</v>
      </c>
    </row>
    <row r="3822" spans="1:8">
      <c r="A3822" s="80">
        <v>37196</v>
      </c>
      <c r="B3822" s="79" t="s">
        <v>83</v>
      </c>
      <c r="C3822" s="79" t="s">
        <v>95</v>
      </c>
      <c r="D3822" s="85">
        <v>-1049257.6052000001</v>
      </c>
      <c r="E3822" s="85">
        <v>104925.76052</v>
      </c>
      <c r="F3822" s="210">
        <f t="shared" si="177"/>
        <v>2</v>
      </c>
      <c r="G3822" s="79" t="str">
        <f t="shared" si="178"/>
        <v>D</v>
      </c>
      <c r="H3822" s="79" t="str">
        <f t="shared" si="179"/>
        <v>2IF-NTHWST/CANBR</v>
      </c>
    </row>
    <row r="3823" spans="1:8">
      <c r="A3823" s="80">
        <v>37196</v>
      </c>
      <c r="B3823" s="79" t="s">
        <v>83</v>
      </c>
      <c r="C3823" s="79" t="s">
        <v>68</v>
      </c>
      <c r="D3823" s="85">
        <v>-1199151.5489000001</v>
      </c>
      <c r="E3823" s="85">
        <v>11991.515488999999</v>
      </c>
      <c r="F3823" s="210">
        <f t="shared" si="177"/>
        <v>2</v>
      </c>
      <c r="G3823" s="79" t="str">
        <f t="shared" si="178"/>
        <v>D</v>
      </c>
      <c r="H3823" s="79" t="str">
        <f t="shared" si="179"/>
        <v>2NGI-MALIN</v>
      </c>
    </row>
    <row r="3824" spans="1:8">
      <c r="A3824" s="80">
        <v>37196</v>
      </c>
      <c r="B3824" s="79" t="s">
        <v>83</v>
      </c>
      <c r="C3824" s="79" t="s">
        <v>74</v>
      </c>
      <c r="D3824" s="85">
        <v>-3522507.6749</v>
      </c>
      <c r="E3824" s="85">
        <v>0</v>
      </c>
      <c r="F3824" s="210">
        <f t="shared" si="177"/>
        <v>2</v>
      </c>
      <c r="G3824" s="79" t="str">
        <f t="shared" si="178"/>
        <v>D</v>
      </c>
      <c r="H3824" s="79" t="str">
        <f t="shared" si="179"/>
        <v>2NGI-PGE/CG</v>
      </c>
    </row>
    <row r="3825" spans="1:8">
      <c r="A3825" s="80">
        <v>37196</v>
      </c>
      <c r="B3825" s="79" t="s">
        <v>83</v>
      </c>
      <c r="C3825" s="79" t="s">
        <v>75</v>
      </c>
      <c r="D3825" s="85">
        <v>1E-4</v>
      </c>
      <c r="E3825" s="85">
        <v>0</v>
      </c>
      <c r="F3825" s="210">
        <f t="shared" si="177"/>
        <v>2</v>
      </c>
      <c r="G3825" s="79" t="str">
        <f t="shared" si="178"/>
        <v>D</v>
      </c>
      <c r="H3825" s="79" t="str">
        <f t="shared" si="179"/>
        <v>2NGI-SOBDR-PG&amp;E</v>
      </c>
    </row>
    <row r="3826" spans="1:8">
      <c r="A3826" s="80">
        <v>37196</v>
      </c>
      <c r="B3826" s="79" t="s">
        <v>83</v>
      </c>
      <c r="C3826" s="79" t="s">
        <v>46</v>
      </c>
      <c r="D3826" s="85">
        <v>-449681.83100000001</v>
      </c>
      <c r="E3826" s="85">
        <v>44968.183100000002</v>
      </c>
      <c r="F3826" s="210">
        <f t="shared" si="177"/>
        <v>2</v>
      </c>
      <c r="G3826" s="79" t="str">
        <f t="shared" si="178"/>
        <v>D</v>
      </c>
      <c r="H3826" s="79" t="str">
        <f t="shared" si="179"/>
        <v>2NGI-SOCAL</v>
      </c>
    </row>
    <row r="3827" spans="1:8">
      <c r="A3827" s="80">
        <v>37226</v>
      </c>
      <c r="B3827" s="79" t="s">
        <v>83</v>
      </c>
      <c r="C3827" s="79" t="s">
        <v>92</v>
      </c>
      <c r="D3827" s="85">
        <v>0</v>
      </c>
      <c r="E3827" s="85">
        <v>0</v>
      </c>
      <c r="F3827" s="210">
        <f t="shared" si="177"/>
        <v>3</v>
      </c>
      <c r="G3827" s="79" t="str">
        <f t="shared" si="178"/>
        <v>D</v>
      </c>
      <c r="H3827" s="79" t="str">
        <f t="shared" si="179"/>
        <v>3IF-ELPO/PERMIAN</v>
      </c>
    </row>
    <row r="3828" spans="1:8">
      <c r="A3828" s="80">
        <v>37226</v>
      </c>
      <c r="B3828" s="79" t="s">
        <v>83</v>
      </c>
      <c r="C3828" s="79" t="s">
        <v>72</v>
      </c>
      <c r="D3828" s="85">
        <v>2318757.969</v>
      </c>
      <c r="E3828" s="85">
        <v>-231875.79689999999</v>
      </c>
      <c r="F3828" s="210">
        <f t="shared" si="177"/>
        <v>3</v>
      </c>
      <c r="G3828" s="79" t="str">
        <f t="shared" si="178"/>
        <v>D</v>
      </c>
      <c r="H3828" s="79" t="str">
        <f t="shared" si="179"/>
        <v>3IF-ELPO/SJ</v>
      </c>
    </row>
    <row r="3829" spans="1:8">
      <c r="A3829" s="80">
        <v>37226</v>
      </c>
      <c r="B3829" s="79" t="s">
        <v>83</v>
      </c>
      <c r="C3829" s="79" t="s">
        <v>95</v>
      </c>
      <c r="D3829" s="85">
        <v>-1082087.0522</v>
      </c>
      <c r="E3829" s="85">
        <v>108208.70522</v>
      </c>
      <c r="F3829" s="210">
        <f t="shared" si="177"/>
        <v>3</v>
      </c>
      <c r="G3829" s="79" t="str">
        <f t="shared" si="178"/>
        <v>D</v>
      </c>
      <c r="H3829" s="79" t="str">
        <f t="shared" si="179"/>
        <v>3IF-NTHWST/CANBR</v>
      </c>
    </row>
    <row r="3830" spans="1:8">
      <c r="A3830" s="80">
        <v>37226</v>
      </c>
      <c r="B3830" s="79" t="s">
        <v>83</v>
      </c>
      <c r="C3830" s="79" t="s">
        <v>68</v>
      </c>
      <c r="D3830" s="85">
        <v>-1236670.9168</v>
      </c>
      <c r="E3830" s="85">
        <v>12366.709167999999</v>
      </c>
      <c r="F3830" s="210">
        <f t="shared" si="177"/>
        <v>3</v>
      </c>
      <c r="G3830" s="79" t="str">
        <f t="shared" si="178"/>
        <v>D</v>
      </c>
      <c r="H3830" s="79" t="str">
        <f t="shared" si="179"/>
        <v>3NGI-MALIN</v>
      </c>
    </row>
    <row r="3831" spans="1:8">
      <c r="A3831" s="80">
        <v>37226</v>
      </c>
      <c r="B3831" s="79" t="s">
        <v>83</v>
      </c>
      <c r="C3831" s="79" t="s">
        <v>74</v>
      </c>
      <c r="D3831" s="85">
        <v>-3632720.8180999998</v>
      </c>
      <c r="E3831" s="85">
        <v>0</v>
      </c>
      <c r="F3831" s="210">
        <f t="shared" si="177"/>
        <v>3</v>
      </c>
      <c r="G3831" s="79" t="str">
        <f t="shared" si="178"/>
        <v>D</v>
      </c>
      <c r="H3831" s="79" t="str">
        <f t="shared" si="179"/>
        <v>3NGI-PGE/CG</v>
      </c>
    </row>
    <row r="3832" spans="1:8">
      <c r="A3832" s="80">
        <v>37226</v>
      </c>
      <c r="B3832" s="79" t="s">
        <v>83</v>
      </c>
      <c r="C3832" s="79" t="s">
        <v>75</v>
      </c>
      <c r="D3832" s="85">
        <v>1E-4</v>
      </c>
      <c r="E3832" s="85">
        <v>0</v>
      </c>
      <c r="F3832" s="210">
        <f t="shared" si="177"/>
        <v>3</v>
      </c>
      <c r="G3832" s="79" t="str">
        <f t="shared" si="178"/>
        <v>D</v>
      </c>
      <c r="H3832" s="79" t="str">
        <f t="shared" si="179"/>
        <v>3NGI-SOBDR-PG&amp;E</v>
      </c>
    </row>
    <row r="3833" spans="1:8">
      <c r="A3833" s="80">
        <v>37226</v>
      </c>
      <c r="B3833" s="79" t="s">
        <v>83</v>
      </c>
      <c r="C3833" s="79" t="s">
        <v>46</v>
      </c>
      <c r="D3833" s="85">
        <v>-463751.59379999997</v>
      </c>
      <c r="E3833" s="85">
        <v>46375.159379999997</v>
      </c>
      <c r="F3833" s="210">
        <f t="shared" si="177"/>
        <v>3</v>
      </c>
      <c r="G3833" s="79" t="str">
        <f t="shared" si="178"/>
        <v>D</v>
      </c>
      <c r="H3833" s="79" t="str">
        <f t="shared" si="179"/>
        <v>3NGI-SOCAL</v>
      </c>
    </row>
    <row r="3834" spans="1:8">
      <c r="A3834" s="80">
        <v>37257</v>
      </c>
      <c r="B3834" s="79" t="s">
        <v>83</v>
      </c>
      <c r="C3834" s="79" t="s">
        <v>92</v>
      </c>
      <c r="D3834" s="85">
        <v>-1E-4</v>
      </c>
      <c r="E3834" s="85">
        <v>9.9999999999999991E-6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37257</v>
      </c>
      <c r="B3835" s="79" t="s">
        <v>83</v>
      </c>
      <c r="C3835" s="79" t="s">
        <v>72</v>
      </c>
      <c r="D3835" s="85">
        <v>2314178.2559000002</v>
      </c>
      <c r="E3835" s="85">
        <v>-231417.82558999999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37257</v>
      </c>
      <c r="B3836" s="79" t="s">
        <v>83</v>
      </c>
      <c r="C3836" s="79" t="s">
        <v>95</v>
      </c>
      <c r="D3836" s="85">
        <v>-1079949.8528</v>
      </c>
      <c r="E3836" s="85">
        <v>107994.98527999999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3IF-NTHWST/CANBR</v>
      </c>
    </row>
    <row r="3837" spans="1:8">
      <c r="A3837" s="80">
        <v>37257</v>
      </c>
      <c r="B3837" s="79" t="s">
        <v>83</v>
      </c>
      <c r="C3837" s="79" t="s">
        <v>68</v>
      </c>
      <c r="D3837" s="85">
        <v>-1234228.4032999999</v>
      </c>
      <c r="E3837" s="85">
        <v>12342.284033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3NGI-MALIN</v>
      </c>
    </row>
    <row r="3838" spans="1:8">
      <c r="A3838" s="80">
        <v>37257</v>
      </c>
      <c r="B3838" s="79" t="s">
        <v>83</v>
      </c>
      <c r="C3838" s="79" t="s">
        <v>74</v>
      </c>
      <c r="D3838" s="85">
        <v>-3625545.9345999998</v>
      </c>
      <c r="E3838" s="85">
        <v>0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3NGI-PGE/CG</v>
      </c>
    </row>
    <row r="3839" spans="1:8">
      <c r="A3839" s="80">
        <v>37257</v>
      </c>
      <c r="B3839" s="79" t="s">
        <v>83</v>
      </c>
      <c r="C3839" s="79" t="s">
        <v>75</v>
      </c>
      <c r="D3839" s="85">
        <v>1E-4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3NGI-SOBDR-PG&amp;E</v>
      </c>
    </row>
    <row r="3840" spans="1:8">
      <c r="A3840" s="80">
        <v>37257</v>
      </c>
      <c r="B3840" s="79" t="s">
        <v>83</v>
      </c>
      <c r="C3840" s="79" t="s">
        <v>46</v>
      </c>
      <c r="D3840" s="85">
        <v>-154278.55040000001</v>
      </c>
      <c r="E3840" s="85">
        <v>15427.85504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37288</v>
      </c>
      <c r="B3841" s="79" t="s">
        <v>83</v>
      </c>
      <c r="C3841" s="79" t="s">
        <v>92</v>
      </c>
      <c r="D3841" s="85">
        <v>1E-4</v>
      </c>
      <c r="E3841" s="85">
        <v>-9.9999999999999991E-6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37288</v>
      </c>
      <c r="B3842" s="79" t="s">
        <v>83</v>
      </c>
      <c r="C3842" s="79" t="s">
        <v>72</v>
      </c>
      <c r="D3842" s="85">
        <v>2086109.5456000001</v>
      </c>
      <c r="E3842" s="85">
        <v>-208610.95456000001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37288</v>
      </c>
      <c r="B3843" s="79" t="s">
        <v>83</v>
      </c>
      <c r="C3843" s="79" t="s">
        <v>95</v>
      </c>
      <c r="D3843" s="85">
        <v>-973517.7879</v>
      </c>
      <c r="E3843" s="85">
        <v>97351.778789999997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3IF-NTHWST/CANBR</v>
      </c>
    </row>
    <row r="3844" spans="1:8">
      <c r="A3844" s="80">
        <v>37288</v>
      </c>
      <c r="B3844" s="79" t="s">
        <v>83</v>
      </c>
      <c r="C3844" s="79" t="s">
        <v>68</v>
      </c>
      <c r="D3844" s="85">
        <v>-1112591.7577</v>
      </c>
      <c r="E3844" s="85">
        <v>11125.917577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3NGI-MALIN</v>
      </c>
    </row>
    <row r="3845" spans="1:8">
      <c r="A3845" s="80">
        <v>37288</v>
      </c>
      <c r="B3845" s="79" t="s">
        <v>83</v>
      </c>
      <c r="C3845" s="79" t="s">
        <v>74</v>
      </c>
      <c r="D3845" s="85">
        <v>-3268238.2881</v>
      </c>
      <c r="E3845" s="85">
        <v>0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3NGI-PGE/CG</v>
      </c>
    </row>
    <row r="3846" spans="1:8">
      <c r="A3846" s="80">
        <v>37288</v>
      </c>
      <c r="B3846" s="79" t="s">
        <v>83</v>
      </c>
      <c r="C3846" s="79" t="s">
        <v>75</v>
      </c>
      <c r="D3846" s="85">
        <v>0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3NGI-SOBDR-PG&amp;E</v>
      </c>
    </row>
    <row r="3847" spans="1:8">
      <c r="A3847" s="80">
        <v>37288</v>
      </c>
      <c r="B3847" s="79" t="s">
        <v>83</v>
      </c>
      <c r="C3847" s="79" t="s">
        <v>46</v>
      </c>
      <c r="D3847" s="85">
        <v>-139073.96979999999</v>
      </c>
      <c r="E3847" s="85">
        <v>13907.39698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37316</v>
      </c>
      <c r="B3848" s="79" t="s">
        <v>83</v>
      </c>
      <c r="C3848" s="79" t="s">
        <v>92</v>
      </c>
      <c r="D3848" s="85">
        <v>0</v>
      </c>
      <c r="E3848" s="85">
        <v>0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37316</v>
      </c>
      <c r="B3849" s="79" t="s">
        <v>83</v>
      </c>
      <c r="C3849" s="79" t="s">
        <v>72</v>
      </c>
      <c r="D3849" s="85">
        <v>2305635.1379999998</v>
      </c>
      <c r="E3849" s="85">
        <v>-230563.51379999999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37316</v>
      </c>
      <c r="B3850" s="79" t="s">
        <v>83</v>
      </c>
      <c r="C3850" s="79" t="s">
        <v>95</v>
      </c>
      <c r="D3850" s="85">
        <v>-1075963.0644</v>
      </c>
      <c r="E3850" s="85">
        <v>107596.30644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3IF-NTHWST/CANBR</v>
      </c>
    </row>
    <row r="3851" spans="1:8">
      <c r="A3851" s="80">
        <v>37316</v>
      </c>
      <c r="B3851" s="79" t="s">
        <v>83</v>
      </c>
      <c r="C3851" s="79" t="s">
        <v>68</v>
      </c>
      <c r="D3851" s="85">
        <v>-1229672.0737000001</v>
      </c>
      <c r="E3851" s="85">
        <v>12296.720737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3NGI-MALIN</v>
      </c>
    </row>
    <row r="3852" spans="1:8">
      <c r="A3852" s="80">
        <v>37316</v>
      </c>
      <c r="B3852" s="79" t="s">
        <v>83</v>
      </c>
      <c r="C3852" s="79" t="s">
        <v>74</v>
      </c>
      <c r="D3852" s="85">
        <v>-3612161.7163</v>
      </c>
      <c r="E3852" s="85">
        <v>0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3NGI-PGE/CG</v>
      </c>
    </row>
    <row r="3853" spans="1:8">
      <c r="A3853" s="80">
        <v>37316</v>
      </c>
      <c r="B3853" s="79" t="s">
        <v>83</v>
      </c>
      <c r="C3853" s="79" t="s">
        <v>75</v>
      </c>
      <c r="D3853" s="85">
        <v>1E-4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3NGI-SOBDR-PG&amp;E</v>
      </c>
    </row>
    <row r="3854" spans="1:8">
      <c r="A3854" s="80">
        <v>37316</v>
      </c>
      <c r="B3854" s="79" t="s">
        <v>83</v>
      </c>
      <c r="C3854" s="79" t="s">
        <v>46</v>
      </c>
      <c r="D3854" s="85">
        <v>-153709.0092</v>
      </c>
      <c r="E3854" s="85">
        <v>15370.90092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37347</v>
      </c>
      <c r="B3855" s="79" t="s">
        <v>83</v>
      </c>
      <c r="C3855" s="79" t="s">
        <v>92</v>
      </c>
      <c r="D3855" s="85">
        <v>-1086634.3108000001</v>
      </c>
      <c r="E3855" s="85">
        <v>108663.43107999999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4IF-ELPO/PERMIAN</v>
      </c>
    </row>
    <row r="3856" spans="1:8">
      <c r="A3856" s="80">
        <v>37347</v>
      </c>
      <c r="B3856" s="79" t="s">
        <v>83</v>
      </c>
      <c r="C3856" s="79" t="s">
        <v>72</v>
      </c>
      <c r="D3856" s="85">
        <v>-2438322.5514000002</v>
      </c>
      <c r="E3856" s="85">
        <v>243832.25513999999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4IF-ELPO/SJ</v>
      </c>
    </row>
    <row r="3857" spans="1:8">
      <c r="A3857" s="80">
        <v>37347</v>
      </c>
      <c r="B3857" s="79" t="s">
        <v>83</v>
      </c>
      <c r="C3857" s="79" t="s">
        <v>68</v>
      </c>
      <c r="D3857" s="85">
        <v>-4305739.4634999996</v>
      </c>
      <c r="E3857" s="85">
        <v>43057.394634999997</v>
      </c>
      <c r="F3857" s="210">
        <f t="shared" si="180"/>
        <v>4</v>
      </c>
      <c r="G3857" s="79" t="str">
        <f t="shared" si="181"/>
        <v>D</v>
      </c>
      <c r="H3857" s="79" t="str">
        <f t="shared" si="182"/>
        <v>4NGI-MALIN</v>
      </c>
    </row>
    <row r="3858" spans="1:8">
      <c r="A3858" s="80">
        <v>37347</v>
      </c>
      <c r="B3858" s="79" t="s">
        <v>83</v>
      </c>
      <c r="C3858" s="79" t="s">
        <v>74</v>
      </c>
      <c r="D3858" s="85">
        <v>-1393557.9264</v>
      </c>
      <c r="E3858" s="85">
        <v>0</v>
      </c>
      <c r="F3858" s="210">
        <f t="shared" si="180"/>
        <v>4</v>
      </c>
      <c r="G3858" s="79" t="str">
        <f t="shared" si="181"/>
        <v>D</v>
      </c>
      <c r="H3858" s="79" t="str">
        <f t="shared" si="182"/>
        <v>4NGI-PGE/CG</v>
      </c>
    </row>
    <row r="3859" spans="1:8">
      <c r="A3859" s="80">
        <v>37347</v>
      </c>
      <c r="B3859" s="79" t="s">
        <v>83</v>
      </c>
      <c r="C3859" s="79" t="s">
        <v>75</v>
      </c>
      <c r="D3859" s="85">
        <v>6747519.2358999997</v>
      </c>
      <c r="E3859" s="85">
        <v>0</v>
      </c>
      <c r="F3859" s="210">
        <f t="shared" si="180"/>
        <v>4</v>
      </c>
      <c r="G3859" s="79" t="str">
        <f t="shared" si="181"/>
        <v>D</v>
      </c>
      <c r="H3859" s="79" t="str">
        <f t="shared" si="182"/>
        <v>4NGI-SOBDR-PG&amp;E</v>
      </c>
    </row>
    <row r="3860" spans="1:8">
      <c r="A3860" s="80">
        <v>37347</v>
      </c>
      <c r="B3860" s="79" t="s">
        <v>83</v>
      </c>
      <c r="C3860" s="79" t="s">
        <v>46</v>
      </c>
      <c r="D3860" s="85">
        <v>-1342498.3478000001</v>
      </c>
      <c r="E3860" s="85">
        <v>134249.83478</v>
      </c>
      <c r="F3860" s="210">
        <f t="shared" si="180"/>
        <v>4</v>
      </c>
      <c r="G3860" s="79" t="str">
        <f t="shared" si="181"/>
        <v>D</v>
      </c>
      <c r="H3860" s="79" t="str">
        <f t="shared" si="182"/>
        <v>4NGI-SOCAL</v>
      </c>
    </row>
    <row r="3861" spans="1:8">
      <c r="A3861" s="80">
        <v>37377</v>
      </c>
      <c r="B3861" s="79" t="s">
        <v>83</v>
      </c>
      <c r="C3861" s="79" t="s">
        <v>92</v>
      </c>
      <c r="D3861" s="85">
        <v>-1120666.5448</v>
      </c>
      <c r="E3861" s="85">
        <v>112066.65448</v>
      </c>
      <c r="F3861" s="210">
        <f t="shared" si="180"/>
        <v>4</v>
      </c>
      <c r="G3861" s="79" t="str">
        <f t="shared" si="181"/>
        <v>D</v>
      </c>
      <c r="H3861" s="79" t="str">
        <f t="shared" si="182"/>
        <v>4IF-ELPO/PERMIAN</v>
      </c>
    </row>
    <row r="3862" spans="1:8">
      <c r="A3862" s="80">
        <v>37377</v>
      </c>
      <c r="B3862" s="79" t="s">
        <v>83</v>
      </c>
      <c r="C3862" s="79" t="s">
        <v>72</v>
      </c>
      <c r="D3862" s="85">
        <v>-2442481.4295999999</v>
      </c>
      <c r="E3862" s="85">
        <v>244248.14296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4IF-ELPO/SJ</v>
      </c>
    </row>
    <row r="3863" spans="1:8">
      <c r="A3863" s="80">
        <v>37377</v>
      </c>
      <c r="B3863" s="79" t="s">
        <v>83</v>
      </c>
      <c r="C3863" s="79" t="s">
        <v>68</v>
      </c>
      <c r="D3863" s="85">
        <v>-4440590.6528000003</v>
      </c>
      <c r="E3863" s="85">
        <v>44405.906528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4NGI-MALIN</v>
      </c>
    </row>
    <row r="3864" spans="1:8">
      <c r="A3864" s="80">
        <v>37377</v>
      </c>
      <c r="B3864" s="79" t="s">
        <v>83</v>
      </c>
      <c r="C3864" s="79" t="s">
        <v>74</v>
      </c>
      <c r="D3864" s="85">
        <v>-1321867.2409999999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4NGI-PGE/CG</v>
      </c>
    </row>
    <row r="3865" spans="1:8">
      <c r="A3865" s="80">
        <v>37377</v>
      </c>
      <c r="B3865" s="79" t="s">
        <v>83</v>
      </c>
      <c r="C3865" s="79" t="s">
        <v>75</v>
      </c>
      <c r="D3865" s="85">
        <v>6958844.3755000001</v>
      </c>
      <c r="E3865" s="85">
        <v>0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4NGI-SOBDR-PG&amp;E</v>
      </c>
    </row>
    <row r="3866" spans="1:8">
      <c r="A3866" s="80">
        <v>37377</v>
      </c>
      <c r="B3866" s="79" t="s">
        <v>83</v>
      </c>
      <c r="C3866" s="79" t="s">
        <v>46</v>
      </c>
      <c r="D3866" s="85">
        <v>-618046.10340000002</v>
      </c>
      <c r="E3866" s="85">
        <v>61804.610339999999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4NGI-SOCAL</v>
      </c>
    </row>
    <row r="3867" spans="1:8">
      <c r="A3867" s="80">
        <v>37408</v>
      </c>
      <c r="B3867" s="79" t="s">
        <v>83</v>
      </c>
      <c r="C3867" s="79" t="s">
        <v>92</v>
      </c>
      <c r="D3867" s="85">
        <v>-1082319.7145</v>
      </c>
      <c r="E3867" s="85">
        <v>108231.97145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4IF-ELPO/PERMIAN</v>
      </c>
    </row>
    <row r="3868" spans="1:8">
      <c r="A3868" s="80">
        <v>37408</v>
      </c>
      <c r="B3868" s="79" t="s">
        <v>83</v>
      </c>
      <c r="C3868" s="79" t="s">
        <v>72</v>
      </c>
      <c r="D3868" s="85">
        <v>-2343032.7071000002</v>
      </c>
      <c r="E3868" s="85">
        <v>234303.27071000001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4IF-ELPO/SJ</v>
      </c>
    </row>
    <row r="3869" spans="1:8">
      <c r="A3869" s="80">
        <v>37408</v>
      </c>
      <c r="B3869" s="79" t="s">
        <v>83</v>
      </c>
      <c r="C3869" s="79" t="s">
        <v>68</v>
      </c>
      <c r="D3869" s="85">
        <v>-4288643.0725999996</v>
      </c>
      <c r="E3869" s="85">
        <v>42886.430725999999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4NGI-MALIN</v>
      </c>
    </row>
    <row r="3870" spans="1:8">
      <c r="A3870" s="80">
        <v>37408</v>
      </c>
      <c r="B3870" s="79" t="s">
        <v>83</v>
      </c>
      <c r="C3870" s="79" t="s">
        <v>74</v>
      </c>
      <c r="D3870" s="85">
        <v>-1335282.9162999999</v>
      </c>
      <c r="E3870" s="85">
        <v>0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4NGI-PGE/CG</v>
      </c>
    </row>
    <row r="3871" spans="1:8">
      <c r="A3871" s="80">
        <v>37408</v>
      </c>
      <c r="B3871" s="79" t="s">
        <v>83</v>
      </c>
      <c r="C3871" s="79" t="s">
        <v>75</v>
      </c>
      <c r="D3871" s="85">
        <v>6720727.5016000001</v>
      </c>
      <c r="E3871" s="85">
        <v>0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4NGI-SOBDR-PG&amp;E</v>
      </c>
    </row>
    <row r="3872" spans="1:8">
      <c r="A3872" s="80">
        <v>37408</v>
      </c>
      <c r="B3872" s="79" t="s">
        <v>83</v>
      </c>
      <c r="C3872" s="79" t="s">
        <v>46</v>
      </c>
      <c r="D3872" s="85">
        <v>-596471.65150000004</v>
      </c>
      <c r="E3872" s="85">
        <v>59647.165150000001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4NGI-SOCAL</v>
      </c>
    </row>
    <row r="3873" spans="1:8">
      <c r="A3873" s="80">
        <v>37438</v>
      </c>
      <c r="B3873" s="79" t="s">
        <v>83</v>
      </c>
      <c r="C3873" s="79" t="s">
        <v>92</v>
      </c>
      <c r="D3873" s="85">
        <v>-964830.51800000004</v>
      </c>
      <c r="E3873" s="85">
        <v>96483.051800000001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4IF-ELPO/PERMIAN</v>
      </c>
    </row>
    <row r="3874" spans="1:8">
      <c r="A3874" s="80">
        <v>37438</v>
      </c>
      <c r="B3874" s="79" t="s">
        <v>83</v>
      </c>
      <c r="C3874" s="79" t="s">
        <v>72</v>
      </c>
      <c r="D3874" s="85">
        <v>-2251494.8612000002</v>
      </c>
      <c r="E3874" s="85">
        <v>225149.48611999999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4IF-ELPO/SJ</v>
      </c>
    </row>
    <row r="3875" spans="1:8">
      <c r="A3875" s="80">
        <v>37438</v>
      </c>
      <c r="B3875" s="79" t="s">
        <v>83</v>
      </c>
      <c r="C3875" s="79" t="s">
        <v>68</v>
      </c>
      <c r="D3875" s="85">
        <v>-3965090.3426000001</v>
      </c>
      <c r="E3875" s="85">
        <v>39650.903425999997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4NGI-MALIN</v>
      </c>
    </row>
    <row r="3876" spans="1:8">
      <c r="A3876" s="80">
        <v>37438</v>
      </c>
      <c r="B3876" s="79" t="s">
        <v>83</v>
      </c>
      <c r="C3876" s="79" t="s">
        <v>74</v>
      </c>
      <c r="D3876" s="85">
        <v>-1329432.8677999999</v>
      </c>
      <c r="E3876" s="85">
        <v>0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4NGI-PGE/CG</v>
      </c>
    </row>
    <row r="3877" spans="1:8">
      <c r="A3877" s="80">
        <v>37438</v>
      </c>
      <c r="B3877" s="79" t="s">
        <v>83</v>
      </c>
      <c r="C3877" s="79" t="s">
        <v>75</v>
      </c>
      <c r="D3877" s="85">
        <v>6638514.6117000002</v>
      </c>
      <c r="E3877" s="85">
        <v>0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4NGI-SOBDR-PG&amp;E</v>
      </c>
    </row>
    <row r="3878" spans="1:8">
      <c r="A3878" s="80">
        <v>37438</v>
      </c>
      <c r="B3878" s="79" t="s">
        <v>83</v>
      </c>
      <c r="C3878" s="79" t="s">
        <v>46</v>
      </c>
      <c r="D3878" s="85">
        <v>-729217.4902</v>
      </c>
      <c r="E3878" s="85">
        <v>72921.749020000003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4NGI-SOCAL</v>
      </c>
    </row>
    <row r="3879" spans="1:8">
      <c r="A3879" s="80">
        <v>37469</v>
      </c>
      <c r="B3879" s="79" t="s">
        <v>83</v>
      </c>
      <c r="C3879" s="79" t="s">
        <v>92</v>
      </c>
      <c r="D3879" s="85">
        <v>-962652.95700000005</v>
      </c>
      <c r="E3879" s="85">
        <v>0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4IF-ELPO/PERMIAN</v>
      </c>
    </row>
    <row r="3880" spans="1:8">
      <c r="A3880" s="80">
        <v>37469</v>
      </c>
      <c r="B3880" s="79" t="s">
        <v>83</v>
      </c>
      <c r="C3880" s="79" t="s">
        <v>72</v>
      </c>
      <c r="D3880" s="85">
        <v>-2236214.5857000002</v>
      </c>
      <c r="E3880" s="85">
        <v>0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4IF-ELPO/SJ</v>
      </c>
    </row>
    <row r="3881" spans="1:8">
      <c r="A3881" s="80">
        <v>37469</v>
      </c>
      <c r="B3881" s="79" t="s">
        <v>83</v>
      </c>
      <c r="C3881" s="79" t="s">
        <v>68</v>
      </c>
      <c r="D3881" s="85">
        <v>-3956141.3879</v>
      </c>
      <c r="E3881" s="85">
        <v>39561.413879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4NGI-MALIN</v>
      </c>
    </row>
    <row r="3882" spans="1:8">
      <c r="A3882" s="80">
        <v>37469</v>
      </c>
      <c r="B3882" s="79" t="s">
        <v>83</v>
      </c>
      <c r="C3882" s="79" t="s">
        <v>74</v>
      </c>
      <c r="D3882" s="85">
        <v>-1329779.6697</v>
      </c>
      <c r="E3882" s="85">
        <v>0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4NGI-PGE/CG</v>
      </c>
    </row>
    <row r="3883" spans="1:8">
      <c r="A3883" s="80">
        <v>37469</v>
      </c>
      <c r="B3883" s="79" t="s">
        <v>83</v>
      </c>
      <c r="C3883" s="79" t="s">
        <v>75</v>
      </c>
      <c r="D3883" s="85">
        <v>6623531.9100000001</v>
      </c>
      <c r="E3883" s="85">
        <v>0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4NGI-SOBDR-PG&amp;E</v>
      </c>
    </row>
    <row r="3884" spans="1:8">
      <c r="A3884" s="80">
        <v>37469</v>
      </c>
      <c r="B3884" s="79" t="s">
        <v>83</v>
      </c>
      <c r="C3884" s="79" t="s">
        <v>46</v>
      </c>
      <c r="D3884" s="85">
        <v>-285948.12599999999</v>
      </c>
      <c r="E3884" s="85">
        <v>0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4NGI-SOCAL</v>
      </c>
    </row>
    <row r="3885" spans="1:8">
      <c r="A3885" s="80">
        <v>37500</v>
      </c>
      <c r="B3885" s="79" t="s">
        <v>83</v>
      </c>
      <c r="C3885" s="79" t="s">
        <v>92</v>
      </c>
      <c r="D3885" s="85">
        <v>-929445.69550000003</v>
      </c>
      <c r="E3885" s="85">
        <v>92944.56955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4IF-ELPO/PERMIAN</v>
      </c>
    </row>
    <row r="3886" spans="1:8">
      <c r="A3886" s="80">
        <v>37500</v>
      </c>
      <c r="B3886" s="79" t="s">
        <v>83</v>
      </c>
      <c r="C3886" s="79" t="s">
        <v>72</v>
      </c>
      <c r="D3886" s="85">
        <v>-2129063.4353</v>
      </c>
      <c r="E3886" s="85">
        <v>212906.34353000001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4IF-ELPO/SJ</v>
      </c>
    </row>
    <row r="3887" spans="1:8">
      <c r="A3887" s="80">
        <v>37500</v>
      </c>
      <c r="B3887" s="79" t="s">
        <v>83</v>
      </c>
      <c r="C3887" s="79" t="s">
        <v>68</v>
      </c>
      <c r="D3887" s="85">
        <v>-3819672.0416000001</v>
      </c>
      <c r="E3887" s="85">
        <v>38196.720415999996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37500</v>
      </c>
      <c r="B3888" s="79" t="s">
        <v>83</v>
      </c>
      <c r="C3888" s="79" t="s">
        <v>74</v>
      </c>
      <c r="D3888" s="85">
        <v>-1264312.1311999999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37500</v>
      </c>
      <c r="B3889" s="79" t="s">
        <v>83</v>
      </c>
      <c r="C3889" s="79" t="s">
        <v>75</v>
      </c>
      <c r="D3889" s="85">
        <v>6395049.4111000001</v>
      </c>
      <c r="E3889" s="85">
        <v>0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4NGI-SOBDR-PG&amp;E</v>
      </c>
    </row>
    <row r="3890" spans="1:8">
      <c r="A3890" s="80">
        <v>37500</v>
      </c>
      <c r="B3890" s="79" t="s">
        <v>83</v>
      </c>
      <c r="C3890" s="79" t="s">
        <v>46</v>
      </c>
      <c r="D3890" s="85">
        <v>-519210.19569999998</v>
      </c>
      <c r="E3890" s="85">
        <v>51921.019569999997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4NGI-SOCAL</v>
      </c>
    </row>
    <row r="3891" spans="1:8">
      <c r="A3891" s="80">
        <v>37530</v>
      </c>
      <c r="B3891" s="79" t="s">
        <v>83</v>
      </c>
      <c r="C3891" s="79" t="s">
        <v>92</v>
      </c>
      <c r="D3891" s="85">
        <v>-958159.37820000004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4IF-ELPO/PERMIAN</v>
      </c>
    </row>
    <row r="3892" spans="1:8">
      <c r="A3892" s="80">
        <v>37530</v>
      </c>
      <c r="B3892" s="79" t="s">
        <v>83</v>
      </c>
      <c r="C3892" s="79" t="s">
        <v>72</v>
      </c>
      <c r="D3892" s="85">
        <v>-2195488.6606999999</v>
      </c>
      <c r="E3892" s="85">
        <v>0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4IF-ELPO/SJ</v>
      </c>
    </row>
    <row r="3893" spans="1:8">
      <c r="A3893" s="80">
        <v>37530</v>
      </c>
      <c r="B3893" s="79" t="s">
        <v>83</v>
      </c>
      <c r="C3893" s="79" t="s">
        <v>68</v>
      </c>
      <c r="D3893" s="85">
        <v>-3937674.4712</v>
      </c>
      <c r="E3893" s="85">
        <v>39376.744712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4NGI-MALIN</v>
      </c>
    </row>
    <row r="3894" spans="1:8">
      <c r="A3894" s="80">
        <v>37530</v>
      </c>
      <c r="B3894" s="79" t="s">
        <v>83</v>
      </c>
      <c r="C3894" s="79" t="s">
        <v>74</v>
      </c>
      <c r="D3894" s="85">
        <v>-1294556.9761999999</v>
      </c>
      <c r="E3894" s="85">
        <v>0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4NGI-PGE/CG</v>
      </c>
    </row>
    <row r="3895" spans="1:8">
      <c r="A3895" s="80">
        <v>37530</v>
      </c>
      <c r="B3895" s="79" t="s">
        <v>83</v>
      </c>
      <c r="C3895" s="79" t="s">
        <v>75</v>
      </c>
      <c r="D3895" s="85">
        <v>6592613.8510999996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4NGI-SOBDR-PG&amp;E</v>
      </c>
    </row>
    <row r="3896" spans="1:8">
      <c r="A3896" s="80">
        <v>37530</v>
      </c>
      <c r="B3896" s="79" t="s">
        <v>83</v>
      </c>
      <c r="C3896" s="79" t="s">
        <v>46</v>
      </c>
      <c r="D3896" s="85">
        <v>-532970.63089999999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37561</v>
      </c>
      <c r="B3897" s="79" t="s">
        <v>83</v>
      </c>
      <c r="C3897" s="79" t="s">
        <v>92</v>
      </c>
      <c r="D3897" s="85">
        <v>-3394169.2954000002</v>
      </c>
      <c r="E3897" s="85">
        <v>339416.92953999998</v>
      </c>
      <c r="F3897" s="210">
        <f t="shared" si="180"/>
        <v>5</v>
      </c>
      <c r="G3897" s="79" t="str">
        <f t="shared" si="181"/>
        <v>D</v>
      </c>
      <c r="H3897" s="79" t="str">
        <f t="shared" si="182"/>
        <v>5IF-ELPO/PERMIAN</v>
      </c>
    </row>
    <row r="3898" spans="1:8">
      <c r="A3898" s="80">
        <v>37561</v>
      </c>
      <c r="B3898" s="79" t="s">
        <v>83</v>
      </c>
      <c r="C3898" s="79" t="s">
        <v>72</v>
      </c>
      <c r="D3898" s="85">
        <v>-3930062.8114</v>
      </c>
      <c r="E3898" s="85">
        <v>393006.28113999998</v>
      </c>
      <c r="F3898" s="210">
        <f t="shared" si="180"/>
        <v>5</v>
      </c>
      <c r="G3898" s="79" t="str">
        <f t="shared" si="181"/>
        <v>D</v>
      </c>
      <c r="H3898" s="79" t="str">
        <f t="shared" si="182"/>
        <v>5IF-ELPO/SJ</v>
      </c>
    </row>
    <row r="3899" spans="1:8">
      <c r="A3899" s="80">
        <v>37561</v>
      </c>
      <c r="B3899" s="79" t="s">
        <v>83</v>
      </c>
      <c r="C3899" s="79" t="s">
        <v>68</v>
      </c>
      <c r="D3899" s="85">
        <v>-1031481.4942</v>
      </c>
      <c r="E3899" s="85">
        <v>10314.814942000001</v>
      </c>
      <c r="F3899" s="210">
        <f t="shared" si="180"/>
        <v>5</v>
      </c>
      <c r="G3899" s="79" t="str">
        <f t="shared" si="181"/>
        <v>D</v>
      </c>
      <c r="H3899" s="79" t="str">
        <f t="shared" si="182"/>
        <v>5NGI-MALIN</v>
      </c>
    </row>
    <row r="3900" spans="1:8">
      <c r="A3900" s="80">
        <v>37561</v>
      </c>
      <c r="B3900" s="79" t="s">
        <v>83</v>
      </c>
      <c r="C3900" s="79" t="s">
        <v>74</v>
      </c>
      <c r="D3900" s="85">
        <v>-48625.461800000005</v>
      </c>
      <c r="E3900" s="85">
        <v>0</v>
      </c>
      <c r="F3900" s="210">
        <f t="shared" si="180"/>
        <v>5</v>
      </c>
      <c r="G3900" s="79" t="str">
        <f t="shared" si="181"/>
        <v>D</v>
      </c>
      <c r="H3900" s="79" t="str">
        <f t="shared" si="182"/>
        <v>5NGI-PGE/CG</v>
      </c>
    </row>
    <row r="3901" spans="1:8">
      <c r="A3901" s="80">
        <v>37561</v>
      </c>
      <c r="B3901" s="79" t="s">
        <v>83</v>
      </c>
      <c r="C3901" s="79" t="s">
        <v>75</v>
      </c>
      <c r="D3901" s="85">
        <v>6327644.0102000004</v>
      </c>
      <c r="E3901" s="85">
        <v>0</v>
      </c>
      <c r="F3901" s="210">
        <f t="shared" si="180"/>
        <v>5</v>
      </c>
      <c r="G3901" s="79" t="str">
        <f t="shared" si="181"/>
        <v>D</v>
      </c>
      <c r="H3901" s="79" t="str">
        <f t="shared" si="182"/>
        <v>5NGI-SOBDR-PG&amp;E</v>
      </c>
    </row>
    <row r="3902" spans="1:8">
      <c r="A3902" s="80">
        <v>37561</v>
      </c>
      <c r="B3902" s="79" t="s">
        <v>83</v>
      </c>
      <c r="C3902" s="79" t="s">
        <v>46</v>
      </c>
      <c r="D3902" s="85">
        <v>-60523.595800000003</v>
      </c>
      <c r="E3902" s="85">
        <v>6052.3595800000003</v>
      </c>
      <c r="F3902" s="210">
        <f t="shared" si="180"/>
        <v>5</v>
      </c>
      <c r="G3902" s="79" t="str">
        <f t="shared" si="181"/>
        <v>D</v>
      </c>
      <c r="H3902" s="79" t="str">
        <f t="shared" si="182"/>
        <v>5NGI-SOCAL</v>
      </c>
    </row>
    <row r="3903" spans="1:8">
      <c r="A3903" s="80">
        <v>37591</v>
      </c>
      <c r="B3903" s="79" t="s">
        <v>83</v>
      </c>
      <c r="C3903" s="79" t="s">
        <v>92</v>
      </c>
      <c r="D3903" s="85">
        <v>-3498135.6005000002</v>
      </c>
      <c r="E3903" s="85">
        <v>349813.56004999997</v>
      </c>
      <c r="F3903" s="210">
        <f t="shared" si="180"/>
        <v>5</v>
      </c>
      <c r="G3903" s="79" t="str">
        <f t="shared" si="181"/>
        <v>D</v>
      </c>
      <c r="H3903" s="79" t="str">
        <f t="shared" si="182"/>
        <v>5IF-ELPO/PERMIAN</v>
      </c>
    </row>
    <row r="3904" spans="1:8">
      <c r="A3904" s="80">
        <v>37591</v>
      </c>
      <c r="B3904" s="79" t="s">
        <v>83</v>
      </c>
      <c r="C3904" s="79" t="s">
        <v>72</v>
      </c>
      <c r="D3904" s="85">
        <v>-4051091.9325999999</v>
      </c>
      <c r="E3904" s="85">
        <v>405109.19325999997</v>
      </c>
      <c r="F3904" s="210">
        <f t="shared" si="180"/>
        <v>5</v>
      </c>
      <c r="G3904" s="79" t="str">
        <f t="shared" si="181"/>
        <v>D</v>
      </c>
      <c r="H3904" s="79" t="str">
        <f t="shared" si="182"/>
        <v>5IF-ELPO/SJ</v>
      </c>
    </row>
    <row r="3905" spans="1:8">
      <c r="A3905" s="80">
        <v>37591</v>
      </c>
      <c r="B3905" s="79" t="s">
        <v>83</v>
      </c>
      <c r="C3905" s="79" t="s">
        <v>68</v>
      </c>
      <c r="D3905" s="85">
        <v>-966240.50040000002</v>
      </c>
      <c r="E3905" s="85">
        <v>9662.4050040000002</v>
      </c>
      <c r="F3905" s="210">
        <f t="shared" si="180"/>
        <v>5</v>
      </c>
      <c r="G3905" s="79" t="str">
        <f t="shared" si="181"/>
        <v>D</v>
      </c>
      <c r="H3905" s="79" t="str">
        <f t="shared" si="182"/>
        <v>5NGI-MALIN</v>
      </c>
    </row>
    <row r="3906" spans="1:8">
      <c r="A3906" s="80">
        <v>37591</v>
      </c>
      <c r="B3906" s="79" t="s">
        <v>83</v>
      </c>
      <c r="C3906" s="79" t="s">
        <v>74</v>
      </c>
      <c r="D3906" s="85">
        <v>-46137.523000000001</v>
      </c>
      <c r="E3906" s="85">
        <v>0</v>
      </c>
      <c r="F3906" s="210">
        <f t="shared" si="180"/>
        <v>5</v>
      </c>
      <c r="G3906" s="79" t="str">
        <f t="shared" si="181"/>
        <v>D</v>
      </c>
      <c r="H3906" s="79" t="str">
        <f t="shared" si="182"/>
        <v>5NGI-PGE/CG</v>
      </c>
    </row>
    <row r="3907" spans="1:8">
      <c r="A3907" s="80">
        <v>37591</v>
      </c>
      <c r="B3907" s="79" t="s">
        <v>83</v>
      </c>
      <c r="C3907" s="79" t="s">
        <v>75</v>
      </c>
      <c r="D3907" s="85">
        <v>6521465.1519999998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5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5NGI-SOBDR-PG&amp;E</v>
      </c>
    </row>
    <row r="3908" spans="1:8">
      <c r="A3908" s="80">
        <v>37591</v>
      </c>
      <c r="B3908" s="79" t="s">
        <v>83</v>
      </c>
      <c r="C3908" s="79" t="s">
        <v>46</v>
      </c>
      <c r="D3908" s="85">
        <v>1106.0332000000001</v>
      </c>
      <c r="E3908" s="85">
        <v>-110.60332</v>
      </c>
      <c r="F3908" s="210">
        <f t="shared" si="183"/>
        <v>5</v>
      </c>
      <c r="G3908" s="79" t="str">
        <f t="shared" si="184"/>
        <v>D</v>
      </c>
      <c r="H3908" s="79" t="str">
        <f t="shared" si="185"/>
        <v>5NGI-SOCAL</v>
      </c>
    </row>
    <row r="3909" spans="1:8">
      <c r="A3909" s="80">
        <v>37622</v>
      </c>
      <c r="B3909" s="79" t="s">
        <v>83</v>
      </c>
      <c r="C3909" s="79" t="s">
        <v>92</v>
      </c>
      <c r="D3909" s="85">
        <v>-742354.68810000003</v>
      </c>
      <c r="E3909" s="85">
        <v>74235.468810000006</v>
      </c>
      <c r="F3909" s="210">
        <f t="shared" si="183"/>
        <v>5</v>
      </c>
      <c r="G3909" s="79" t="str">
        <f t="shared" si="184"/>
        <v>D</v>
      </c>
      <c r="H3909" s="79" t="str">
        <f t="shared" si="185"/>
        <v>5IF-ELPO/PERMIAN</v>
      </c>
    </row>
    <row r="3910" spans="1:8">
      <c r="A3910" s="80">
        <v>37622</v>
      </c>
      <c r="B3910" s="79" t="s">
        <v>83</v>
      </c>
      <c r="C3910" s="79" t="s">
        <v>72</v>
      </c>
      <c r="D3910" s="85">
        <v>-4222985.2264</v>
      </c>
      <c r="E3910" s="85">
        <v>422298.52263999998</v>
      </c>
      <c r="F3910" s="210">
        <f t="shared" si="183"/>
        <v>5</v>
      </c>
      <c r="G3910" s="79" t="str">
        <f t="shared" si="184"/>
        <v>D</v>
      </c>
      <c r="H3910" s="79" t="str">
        <f t="shared" si="185"/>
        <v>5IF-ELPO/SJ</v>
      </c>
    </row>
    <row r="3911" spans="1:8">
      <c r="A3911" s="80">
        <v>37622</v>
      </c>
      <c r="B3911" s="79" t="s">
        <v>83</v>
      </c>
      <c r="C3911" s="79" t="s">
        <v>68</v>
      </c>
      <c r="D3911" s="85">
        <v>-878003.5368</v>
      </c>
      <c r="E3911" s="85">
        <v>8780.0353680000007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5NGI-MALIN</v>
      </c>
    </row>
    <row r="3912" spans="1:8">
      <c r="A3912" s="80">
        <v>37622</v>
      </c>
      <c r="B3912" s="79" t="s">
        <v>83</v>
      </c>
      <c r="C3912" s="79" t="s">
        <v>74</v>
      </c>
      <c r="D3912" s="85">
        <v>-221128.30989999999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5NGI-PGE/CG</v>
      </c>
    </row>
    <row r="3913" spans="1:8">
      <c r="A3913" s="80">
        <v>37622</v>
      </c>
      <c r="B3913" s="79" t="s">
        <v>83</v>
      </c>
      <c r="C3913" s="79" t="s">
        <v>75</v>
      </c>
      <c r="D3913" s="85">
        <v>6276974.7391999997</v>
      </c>
      <c r="E3913" s="85">
        <v>0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5NGI-SOBDR-PG&amp;E</v>
      </c>
    </row>
    <row r="3914" spans="1:8">
      <c r="A3914" s="80">
        <v>37622</v>
      </c>
      <c r="B3914" s="79" t="s">
        <v>83</v>
      </c>
      <c r="C3914" s="79" t="s">
        <v>46</v>
      </c>
      <c r="D3914" s="85">
        <v>-926847.1433</v>
      </c>
      <c r="E3914" s="85">
        <v>92684.714330000003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5NGI-SOCAL</v>
      </c>
    </row>
    <row r="3915" spans="1:8">
      <c r="A3915" s="80">
        <v>37653</v>
      </c>
      <c r="B3915" s="79" t="s">
        <v>83</v>
      </c>
      <c r="C3915" s="79" t="s">
        <v>92</v>
      </c>
      <c r="D3915" s="85">
        <v>-668482.31810000003</v>
      </c>
      <c r="E3915" s="85">
        <v>66848.231809999997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5IF-ELPO/PERMIAN</v>
      </c>
    </row>
    <row r="3916" spans="1:8">
      <c r="A3916" s="80">
        <v>37653</v>
      </c>
      <c r="B3916" s="79" t="s">
        <v>83</v>
      </c>
      <c r="C3916" s="79" t="s">
        <v>72</v>
      </c>
      <c r="D3916" s="85">
        <v>-3800882.1721000001</v>
      </c>
      <c r="E3916" s="85">
        <v>380088.21720999997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5IF-ELPO/SJ</v>
      </c>
    </row>
    <row r="3917" spans="1:8">
      <c r="A3917" s="80">
        <v>37653</v>
      </c>
      <c r="B3917" s="79" t="s">
        <v>83</v>
      </c>
      <c r="C3917" s="79" t="s">
        <v>68</v>
      </c>
      <c r="D3917" s="85">
        <v>-794044.13359999994</v>
      </c>
      <c r="E3917" s="85">
        <v>7940.4413359999999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5NGI-MALIN</v>
      </c>
    </row>
    <row r="3918" spans="1:8">
      <c r="A3918" s="80">
        <v>37653</v>
      </c>
      <c r="B3918" s="79" t="s">
        <v>83</v>
      </c>
      <c r="C3918" s="79" t="s">
        <v>74</v>
      </c>
      <c r="D3918" s="85">
        <v>-202863.77350000001</v>
      </c>
      <c r="E3918" s="85">
        <v>0</v>
      </c>
      <c r="F3918" s="210">
        <f t="shared" si="183"/>
        <v>5</v>
      </c>
      <c r="G3918" s="79" t="str">
        <f t="shared" si="184"/>
        <v>D</v>
      </c>
      <c r="H3918" s="79" t="str">
        <f t="shared" si="185"/>
        <v>5NGI-PGE/CG</v>
      </c>
    </row>
    <row r="3919" spans="1:8">
      <c r="A3919" s="80">
        <v>37653</v>
      </c>
      <c r="B3919" s="79" t="s">
        <v>83</v>
      </c>
      <c r="C3919" s="79" t="s">
        <v>75</v>
      </c>
      <c r="D3919" s="85">
        <v>5652347.4446</v>
      </c>
      <c r="E3919" s="85">
        <v>0</v>
      </c>
      <c r="F3919" s="210">
        <f t="shared" si="183"/>
        <v>5</v>
      </c>
      <c r="G3919" s="79" t="str">
        <f t="shared" si="184"/>
        <v>D</v>
      </c>
      <c r="H3919" s="79" t="str">
        <f t="shared" si="185"/>
        <v>5NGI-SOBDR-PG&amp;E</v>
      </c>
    </row>
    <row r="3920" spans="1:8">
      <c r="A3920" s="80">
        <v>37653</v>
      </c>
      <c r="B3920" s="79" t="s">
        <v>83</v>
      </c>
      <c r="C3920" s="79" t="s">
        <v>46</v>
      </c>
      <c r="D3920" s="85">
        <v>-836205.32440000004</v>
      </c>
      <c r="E3920" s="85">
        <v>83620.532439999995</v>
      </c>
      <c r="F3920" s="210">
        <f t="shared" si="183"/>
        <v>5</v>
      </c>
      <c r="G3920" s="79" t="str">
        <f t="shared" si="184"/>
        <v>D</v>
      </c>
      <c r="H3920" s="79" t="str">
        <f t="shared" si="185"/>
        <v>5NGI-SOCAL</v>
      </c>
    </row>
    <row r="3921" spans="1:8">
      <c r="A3921" s="80">
        <v>37681</v>
      </c>
      <c r="B3921" s="79" t="s">
        <v>83</v>
      </c>
      <c r="C3921" s="79" t="s">
        <v>92</v>
      </c>
      <c r="D3921" s="85">
        <v>-738012.00710000005</v>
      </c>
      <c r="E3921" s="85">
        <v>73801.200710000005</v>
      </c>
      <c r="F3921" s="210">
        <f t="shared" si="183"/>
        <v>5</v>
      </c>
      <c r="G3921" s="79" t="str">
        <f t="shared" si="184"/>
        <v>D</v>
      </c>
      <c r="H3921" s="79" t="str">
        <f t="shared" si="185"/>
        <v>5IF-ELPO/PERMIAN</v>
      </c>
    </row>
    <row r="3922" spans="1:8">
      <c r="A3922" s="80">
        <v>37681</v>
      </c>
      <c r="B3922" s="79" t="s">
        <v>83</v>
      </c>
      <c r="C3922" s="79" t="s">
        <v>72</v>
      </c>
      <c r="D3922" s="85">
        <v>-4198281.2982999999</v>
      </c>
      <c r="E3922" s="85">
        <v>419828.12982999999</v>
      </c>
      <c r="F3922" s="210">
        <f t="shared" si="183"/>
        <v>5</v>
      </c>
      <c r="G3922" s="79" t="str">
        <f t="shared" si="184"/>
        <v>D</v>
      </c>
      <c r="H3922" s="79" t="str">
        <f t="shared" si="185"/>
        <v>5IF-ELPO/SJ</v>
      </c>
    </row>
    <row r="3923" spans="1:8">
      <c r="A3923" s="80">
        <v>37681</v>
      </c>
      <c r="B3923" s="79" t="s">
        <v>83</v>
      </c>
      <c r="C3923" s="79" t="s">
        <v>68</v>
      </c>
      <c r="D3923" s="85">
        <v>-871603.2561</v>
      </c>
      <c r="E3923" s="85">
        <v>8716.032561</v>
      </c>
      <c r="F3923" s="210">
        <f t="shared" si="183"/>
        <v>5</v>
      </c>
      <c r="G3923" s="79" t="str">
        <f t="shared" si="184"/>
        <v>D</v>
      </c>
      <c r="H3923" s="79" t="str">
        <f t="shared" si="185"/>
        <v>5NGI-MALIN</v>
      </c>
    </row>
    <row r="3924" spans="1:8">
      <c r="A3924" s="80">
        <v>37681</v>
      </c>
      <c r="B3924" s="79" t="s">
        <v>83</v>
      </c>
      <c r="C3924" s="79" t="s">
        <v>74</v>
      </c>
      <c r="D3924" s="85">
        <v>-219834.73730000001</v>
      </c>
      <c r="E3924" s="85">
        <v>0</v>
      </c>
      <c r="F3924" s="210">
        <f t="shared" si="183"/>
        <v>5</v>
      </c>
      <c r="G3924" s="79" t="str">
        <f t="shared" si="184"/>
        <v>D</v>
      </c>
      <c r="H3924" s="79" t="str">
        <f t="shared" si="185"/>
        <v>5NGI-PGE/CG</v>
      </c>
    </row>
    <row r="3925" spans="1:8">
      <c r="A3925" s="80">
        <v>37681</v>
      </c>
      <c r="B3925" s="79" t="s">
        <v>83</v>
      </c>
      <c r="C3925" s="79" t="s">
        <v>75</v>
      </c>
      <c r="D3925" s="85">
        <v>6240255.233</v>
      </c>
      <c r="E3925" s="85">
        <v>0</v>
      </c>
      <c r="F3925" s="210">
        <f t="shared" si="183"/>
        <v>5</v>
      </c>
      <c r="G3925" s="79" t="str">
        <f t="shared" si="184"/>
        <v>D</v>
      </c>
      <c r="H3925" s="79" t="str">
        <f t="shared" si="185"/>
        <v>5NGI-SOBDR-PG&amp;E</v>
      </c>
    </row>
    <row r="3926" spans="1:8">
      <c r="A3926" s="80">
        <v>37681</v>
      </c>
      <c r="B3926" s="79" t="s">
        <v>83</v>
      </c>
      <c r="C3926" s="79" t="s">
        <v>46</v>
      </c>
      <c r="D3926" s="85">
        <v>-954183.15339999995</v>
      </c>
      <c r="E3926" s="85">
        <v>95418.315340000001</v>
      </c>
      <c r="F3926" s="210">
        <f t="shared" si="183"/>
        <v>5</v>
      </c>
      <c r="G3926" s="79" t="str">
        <f t="shared" si="184"/>
        <v>D</v>
      </c>
      <c r="H3926" s="79" t="str">
        <f t="shared" si="185"/>
        <v>5NGI-SOCAL</v>
      </c>
    </row>
    <row r="3927" spans="1:8">
      <c r="A3927" s="80">
        <v>37712</v>
      </c>
      <c r="B3927" s="79" t="s">
        <v>83</v>
      </c>
      <c r="C3927" s="79" t="s">
        <v>92</v>
      </c>
      <c r="D3927" s="85">
        <v>-711899.70380000002</v>
      </c>
      <c r="E3927" s="85">
        <v>71189.970379999999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6IF-ELPO/PERMIAN</v>
      </c>
    </row>
    <row r="3928" spans="1:8">
      <c r="A3928" s="80">
        <v>37712</v>
      </c>
      <c r="B3928" s="79" t="s">
        <v>83</v>
      </c>
      <c r="C3928" s="79" t="s">
        <v>72</v>
      </c>
      <c r="D3928" s="85">
        <v>-4049118.3369999998</v>
      </c>
      <c r="E3928" s="85">
        <v>404911.83370000002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6IF-ELPO/SJ</v>
      </c>
    </row>
    <row r="3929" spans="1:8">
      <c r="A3929" s="80">
        <v>37712</v>
      </c>
      <c r="B3929" s="79" t="s">
        <v>83</v>
      </c>
      <c r="C3929" s="79" t="s">
        <v>74</v>
      </c>
      <c r="D3929" s="85">
        <v>-213295.72870000001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6NGI-PGE/CG</v>
      </c>
    </row>
    <row r="3930" spans="1:8">
      <c r="A3930" s="80">
        <v>37712</v>
      </c>
      <c r="B3930" s="79" t="s">
        <v>83</v>
      </c>
      <c r="C3930" s="79" t="s">
        <v>75</v>
      </c>
      <c r="D3930" s="85">
        <v>6019462.8403000003</v>
      </c>
      <c r="E3930" s="85">
        <v>0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6NGI-SOBDR-PG&amp;E</v>
      </c>
    </row>
    <row r="3931" spans="1:8">
      <c r="A3931" s="80">
        <v>37712</v>
      </c>
      <c r="B3931" s="79" t="s">
        <v>83</v>
      </c>
      <c r="C3931" s="79" t="s">
        <v>46</v>
      </c>
      <c r="D3931" s="85">
        <v>-1122717.2652</v>
      </c>
      <c r="E3931" s="85">
        <v>112271.72652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6NGI-SOCAL</v>
      </c>
    </row>
    <row r="3932" spans="1:8">
      <c r="A3932" s="80">
        <v>37742</v>
      </c>
      <c r="B3932" s="79" t="s">
        <v>83</v>
      </c>
      <c r="C3932" s="79" t="s">
        <v>92</v>
      </c>
      <c r="D3932" s="85">
        <v>-733270.77910000004</v>
      </c>
      <c r="E3932" s="85">
        <v>73327.077910000007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6IF-ELPO/PERMIAN</v>
      </c>
    </row>
    <row r="3933" spans="1:8">
      <c r="A3933" s="80">
        <v>37742</v>
      </c>
      <c r="B3933" s="79" t="s">
        <v>83</v>
      </c>
      <c r="C3933" s="79" t="s">
        <v>72</v>
      </c>
      <c r="D3933" s="85">
        <v>-4171310.1801999998</v>
      </c>
      <c r="E3933" s="85">
        <v>417131.01802000002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6IF-ELPO/SJ</v>
      </c>
    </row>
    <row r="3934" spans="1:8">
      <c r="A3934" s="80">
        <v>37742</v>
      </c>
      <c r="B3934" s="79" t="s">
        <v>83</v>
      </c>
      <c r="C3934" s="79" t="s">
        <v>74</v>
      </c>
      <c r="D3934" s="85">
        <v>-218422.44779999999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6NGI-PGE/CG</v>
      </c>
    </row>
    <row r="3935" spans="1:8">
      <c r="A3935" s="80">
        <v>37742</v>
      </c>
      <c r="B3935" s="79" t="s">
        <v>83</v>
      </c>
      <c r="C3935" s="79" t="s">
        <v>75</v>
      </c>
      <c r="D3935" s="85">
        <v>6200165.8130999999</v>
      </c>
      <c r="E3935" s="85">
        <v>0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6NGI-SOBDR-PG&amp;E</v>
      </c>
    </row>
    <row r="3936" spans="1:8">
      <c r="A3936" s="80">
        <v>37742</v>
      </c>
      <c r="B3936" s="79" t="s">
        <v>83</v>
      </c>
      <c r="C3936" s="79" t="s">
        <v>46</v>
      </c>
      <c r="D3936" s="85">
        <v>-1111269.3149999999</v>
      </c>
      <c r="E3936" s="85">
        <v>111126.93150000001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6NGI-SOCAL</v>
      </c>
    </row>
    <row r="3937" spans="1:8">
      <c r="A3937" s="80">
        <v>37773</v>
      </c>
      <c r="B3937" s="79" t="s">
        <v>83</v>
      </c>
      <c r="C3937" s="79" t="s">
        <v>92</v>
      </c>
      <c r="D3937" s="85">
        <v>-707193.31680000003</v>
      </c>
      <c r="E3937" s="85">
        <v>70719.331680000003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6IF-ELPO/PERMIAN</v>
      </c>
    </row>
    <row r="3938" spans="1:8">
      <c r="A3938" s="80">
        <v>37773</v>
      </c>
      <c r="B3938" s="79" t="s">
        <v>83</v>
      </c>
      <c r="C3938" s="79" t="s">
        <v>72</v>
      </c>
      <c r="D3938" s="85">
        <v>-4022349.5120999999</v>
      </c>
      <c r="E3938" s="85">
        <v>402234.95121000003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6IF-ELPO/SJ</v>
      </c>
    </row>
    <row r="3939" spans="1:8">
      <c r="A3939" s="80">
        <v>37773</v>
      </c>
      <c r="B3939" s="79" t="s">
        <v>83</v>
      </c>
      <c r="C3939" s="79" t="s">
        <v>74</v>
      </c>
      <c r="D3939" s="85">
        <v>-211885.62520000001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6NGI-PGE/CG</v>
      </c>
    </row>
    <row r="3940" spans="1:8">
      <c r="A3940" s="80">
        <v>37773</v>
      </c>
      <c r="B3940" s="79" t="s">
        <v>83</v>
      </c>
      <c r="C3940" s="79" t="s">
        <v>75</v>
      </c>
      <c r="D3940" s="85">
        <v>5979668.0177999996</v>
      </c>
      <c r="E3940" s="85">
        <v>0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6NGI-SOBDR-PG&amp;E</v>
      </c>
    </row>
    <row r="3941" spans="1:8">
      <c r="A3941" s="80">
        <v>37773</v>
      </c>
      <c r="B3941" s="79" t="s">
        <v>83</v>
      </c>
      <c r="C3941" s="79" t="s">
        <v>46</v>
      </c>
      <c r="D3941" s="85">
        <v>-1055192.3215000001</v>
      </c>
      <c r="E3941" s="85">
        <v>105519.23215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6NGI-SOCAL</v>
      </c>
    </row>
    <row r="3942" spans="1:8">
      <c r="A3942" s="80">
        <v>37803</v>
      </c>
      <c r="B3942" s="79" t="s">
        <v>83</v>
      </c>
      <c r="C3942" s="79" t="s">
        <v>92</v>
      </c>
      <c r="D3942" s="85">
        <v>-728279.31140000001</v>
      </c>
      <c r="E3942" s="85">
        <v>72827.931140000001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6IF-ELPO/PERMIAN</v>
      </c>
    </row>
    <row r="3943" spans="1:8">
      <c r="A3943" s="80">
        <v>37803</v>
      </c>
      <c r="B3943" s="79" t="s">
        <v>83</v>
      </c>
      <c r="C3943" s="79" t="s">
        <v>72</v>
      </c>
      <c r="D3943" s="85">
        <v>-4142915.5391000002</v>
      </c>
      <c r="E3943" s="85">
        <v>414291.55391000002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6IF-ELPO/SJ</v>
      </c>
    </row>
    <row r="3944" spans="1:8">
      <c r="A3944" s="80">
        <v>37803</v>
      </c>
      <c r="B3944" s="79" t="s">
        <v>83</v>
      </c>
      <c r="C3944" s="79" t="s">
        <v>74</v>
      </c>
      <c r="D3944" s="85">
        <v>-216935.6183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6NGI-PGE/CG</v>
      </c>
    </row>
    <row r="3945" spans="1:8">
      <c r="A3945" s="80">
        <v>37803</v>
      </c>
      <c r="B3945" s="79" t="s">
        <v>83</v>
      </c>
      <c r="C3945" s="79" t="s">
        <v>75</v>
      </c>
      <c r="D3945" s="85">
        <v>6157960.4928000001</v>
      </c>
      <c r="E3945" s="85">
        <v>0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6NGI-SOBDR-PG&amp;E</v>
      </c>
    </row>
    <row r="3946" spans="1:8">
      <c r="A3946" s="80">
        <v>37803</v>
      </c>
      <c r="B3946" s="79" t="s">
        <v>83</v>
      </c>
      <c r="C3946" s="79" t="s">
        <v>46</v>
      </c>
      <c r="D3946" s="85">
        <v>-1074231.1063999999</v>
      </c>
      <c r="E3946" s="85">
        <v>107423.11064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6NGI-SOCAL</v>
      </c>
    </row>
    <row r="3947" spans="1:8">
      <c r="A3947" s="80">
        <v>37834</v>
      </c>
      <c r="B3947" s="79" t="s">
        <v>83</v>
      </c>
      <c r="C3947" s="79" t="s">
        <v>92</v>
      </c>
      <c r="D3947" s="85">
        <v>-725644.59979999997</v>
      </c>
      <c r="E3947" s="85">
        <v>72564.45998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6IF-ELPO/PERMIAN</v>
      </c>
    </row>
    <row r="3948" spans="1:8">
      <c r="A3948" s="80">
        <v>37834</v>
      </c>
      <c r="B3948" s="79" t="s">
        <v>83</v>
      </c>
      <c r="C3948" s="79" t="s">
        <v>72</v>
      </c>
      <c r="D3948" s="85">
        <v>-4127927.6260000002</v>
      </c>
      <c r="E3948" s="85">
        <v>412792.76260000002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6IF-ELPO/SJ</v>
      </c>
    </row>
    <row r="3949" spans="1:8">
      <c r="A3949" s="80">
        <v>37834</v>
      </c>
      <c r="B3949" s="79" t="s">
        <v>83</v>
      </c>
      <c r="C3949" s="79" t="s">
        <v>74</v>
      </c>
      <c r="D3949" s="85">
        <v>-216150.8057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6NGI-PGE/CG</v>
      </c>
    </row>
    <row r="3950" spans="1:8">
      <c r="A3950" s="80">
        <v>37834</v>
      </c>
      <c r="B3950" s="79" t="s">
        <v>83</v>
      </c>
      <c r="C3950" s="79" t="s">
        <v>75</v>
      </c>
      <c r="D3950" s="85">
        <v>6135682.7089999998</v>
      </c>
      <c r="E3950" s="85">
        <v>0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6NGI-SOBDR-PG&amp;E</v>
      </c>
    </row>
    <row r="3951" spans="1:8">
      <c r="A3951" s="80">
        <v>37834</v>
      </c>
      <c r="B3951" s="79" t="s">
        <v>83</v>
      </c>
      <c r="C3951" s="79" t="s">
        <v>46</v>
      </c>
      <c r="D3951" s="85">
        <v>-1070344.8378999999</v>
      </c>
      <c r="E3951" s="85">
        <v>107034.48379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6NGI-SOCAL</v>
      </c>
    </row>
    <row r="3952" spans="1:8">
      <c r="A3952" s="80">
        <v>37865</v>
      </c>
      <c r="B3952" s="79" t="s">
        <v>83</v>
      </c>
      <c r="C3952" s="79" t="s">
        <v>92</v>
      </c>
      <c r="D3952" s="85">
        <v>-699623.65749999997</v>
      </c>
      <c r="E3952" s="85">
        <v>69962.365749999997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6IF-ELPO/PERMIAN</v>
      </c>
    </row>
    <row r="3953" spans="1:8">
      <c r="A3953" s="80">
        <v>37865</v>
      </c>
      <c r="B3953" s="79" t="s">
        <v>83</v>
      </c>
      <c r="C3953" s="79" t="s">
        <v>72</v>
      </c>
      <c r="D3953" s="85">
        <v>-3979295.0677</v>
      </c>
      <c r="E3953" s="85">
        <v>397929.50676999998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6IF-ELPO/SJ</v>
      </c>
    </row>
    <row r="3954" spans="1:8">
      <c r="A3954" s="80">
        <v>37865</v>
      </c>
      <c r="B3954" s="79" t="s">
        <v>83</v>
      </c>
      <c r="C3954" s="79" t="s">
        <v>74</v>
      </c>
      <c r="D3954" s="85">
        <v>-188665.31650000002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6NGI-PGE/CG</v>
      </c>
    </row>
    <row r="3955" spans="1:8">
      <c r="A3955" s="80">
        <v>37865</v>
      </c>
      <c r="B3955" s="79" t="s">
        <v>83</v>
      </c>
      <c r="C3955" s="79" t="s">
        <v>75</v>
      </c>
      <c r="D3955" s="85">
        <v>5915662.8179000001</v>
      </c>
      <c r="E3955" s="85">
        <v>0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6NGI-SOBDR-PG&amp;E</v>
      </c>
    </row>
    <row r="3956" spans="1:8">
      <c r="A3956" s="80">
        <v>37865</v>
      </c>
      <c r="B3956" s="79" t="s">
        <v>83</v>
      </c>
      <c r="C3956" s="79" t="s">
        <v>46</v>
      </c>
      <c r="D3956" s="85">
        <v>-1004258.2124</v>
      </c>
      <c r="E3956" s="85">
        <v>100425.82124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6NGI-SOCAL</v>
      </c>
    </row>
    <row r="3957" spans="1:8">
      <c r="A3957" s="80">
        <v>37895</v>
      </c>
      <c r="B3957" s="79" t="s">
        <v>83</v>
      </c>
      <c r="C3957" s="79" t="s">
        <v>92</v>
      </c>
      <c r="D3957" s="85">
        <v>-469198.52500000002</v>
      </c>
      <c r="E3957" s="85">
        <v>46919.852500000001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6IF-ELPO/PERMIAN</v>
      </c>
    </row>
    <row r="3958" spans="1:8">
      <c r="A3958" s="80">
        <v>37895</v>
      </c>
      <c r="B3958" s="79" t="s">
        <v>83</v>
      </c>
      <c r="C3958" s="79" t="s">
        <v>72</v>
      </c>
      <c r="D3958" s="85">
        <v>-3846338.8220000002</v>
      </c>
      <c r="E3958" s="85">
        <v>384633.88219999999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6IF-ELPO/SJ</v>
      </c>
    </row>
    <row r="3959" spans="1:8">
      <c r="A3959" s="80">
        <v>37895</v>
      </c>
      <c r="B3959" s="79" t="s">
        <v>83</v>
      </c>
      <c r="C3959" s="79" t="s">
        <v>74</v>
      </c>
      <c r="D3959" s="85">
        <v>-192982.4546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6NGI-PGE/CG</v>
      </c>
    </row>
    <row r="3960" spans="1:8">
      <c r="A3960" s="80">
        <v>37895</v>
      </c>
      <c r="B3960" s="79" t="s">
        <v>83</v>
      </c>
      <c r="C3960" s="79" t="s">
        <v>75</v>
      </c>
      <c r="D3960" s="85">
        <v>5830001.5514000002</v>
      </c>
      <c r="E3960" s="85">
        <v>0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6NGI-SOBDR-PG&amp;E</v>
      </c>
    </row>
    <row r="3961" spans="1:8">
      <c r="A3961" s="80">
        <v>37895</v>
      </c>
      <c r="B3961" s="79" t="s">
        <v>83</v>
      </c>
      <c r="C3961" s="79" t="s">
        <v>46</v>
      </c>
      <c r="D3961" s="85">
        <v>-1279544.2921</v>
      </c>
      <c r="E3961" s="85">
        <v>127954.42921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6NGI-SOCAL</v>
      </c>
    </row>
    <row r="3962" spans="1:8">
      <c r="A3962" s="80">
        <v>37926</v>
      </c>
      <c r="B3962" s="79" t="s">
        <v>83</v>
      </c>
      <c r="C3962" s="79" t="s">
        <v>92</v>
      </c>
      <c r="D3962" s="85">
        <v>-452299.92879999999</v>
      </c>
      <c r="E3962" s="85">
        <v>45229.992879999998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6IF-ELPO/PERMIAN</v>
      </c>
    </row>
    <row r="3963" spans="1:8">
      <c r="A3963" s="80">
        <v>37926</v>
      </c>
      <c r="B3963" s="79" t="s">
        <v>83</v>
      </c>
      <c r="C3963" s="79" t="s">
        <v>72</v>
      </c>
      <c r="D3963" s="85">
        <v>-3707205.2546000001</v>
      </c>
      <c r="E3963" s="85">
        <v>370720.52545999998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6IF-ELPO/SJ</v>
      </c>
    </row>
    <row r="3964" spans="1:8">
      <c r="A3964" s="80">
        <v>37926</v>
      </c>
      <c r="B3964" s="79" t="s">
        <v>83</v>
      </c>
      <c r="C3964" s="79" t="s">
        <v>74</v>
      </c>
      <c r="D3964" s="85">
        <v>-190134.94560000001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6NGI-PGE/CG</v>
      </c>
    </row>
    <row r="3965" spans="1:8">
      <c r="A3965" s="80">
        <v>37926</v>
      </c>
      <c r="B3965" s="79" t="s">
        <v>83</v>
      </c>
      <c r="C3965" s="79" t="s">
        <v>75</v>
      </c>
      <c r="D3965" s="85">
        <v>5620028.9369000001</v>
      </c>
      <c r="E3965" s="85">
        <v>0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6NGI-SOBDR-PG&amp;E</v>
      </c>
    </row>
    <row r="3966" spans="1:8">
      <c r="A3966" s="80">
        <v>37926</v>
      </c>
      <c r="B3966" s="79" t="s">
        <v>83</v>
      </c>
      <c r="C3966" s="79" t="s">
        <v>46</v>
      </c>
      <c r="D3966" s="85">
        <v>-1232659.6802999999</v>
      </c>
      <c r="E3966" s="85">
        <v>123265.96803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6NGI-SOCAL</v>
      </c>
    </row>
    <row r="3967" spans="1:8">
      <c r="A3967" s="80">
        <v>37956</v>
      </c>
      <c r="B3967" s="79" t="s">
        <v>83</v>
      </c>
      <c r="C3967" s="79" t="s">
        <v>92</v>
      </c>
      <c r="D3967" s="85">
        <v>-465575.75420000002</v>
      </c>
      <c r="E3967" s="85">
        <v>46557.575420000001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6IF-ELPO/PERMIAN</v>
      </c>
    </row>
    <row r="3968" spans="1:8">
      <c r="A3968" s="80">
        <v>37956</v>
      </c>
      <c r="B3968" s="79" t="s">
        <v>83</v>
      </c>
      <c r="C3968" s="79" t="s">
        <v>72</v>
      </c>
      <c r="D3968" s="85">
        <v>-3816640.5117000001</v>
      </c>
      <c r="E3968" s="85">
        <v>381664.05116999999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6IF-ELPO/SJ</v>
      </c>
    </row>
    <row r="3969" spans="1:8">
      <c r="A3969" s="80">
        <v>37956</v>
      </c>
      <c r="B3969" s="79" t="s">
        <v>83</v>
      </c>
      <c r="C3969" s="79" t="s">
        <v>74</v>
      </c>
      <c r="D3969" s="85">
        <v>-205260.66959999999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6NGI-PGE/CG</v>
      </c>
    </row>
    <row r="3970" spans="1:8">
      <c r="A3970" s="80">
        <v>37956</v>
      </c>
      <c r="B3970" s="79" t="s">
        <v>83</v>
      </c>
      <c r="C3970" s="79" t="s">
        <v>75</v>
      </c>
      <c r="D3970" s="85">
        <v>5784987.0055999998</v>
      </c>
      <c r="E3970" s="85">
        <v>0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6NGI-SOBDR-PG&amp;E</v>
      </c>
    </row>
    <row r="3971" spans="1:8">
      <c r="A3971" s="80">
        <v>37956</v>
      </c>
      <c r="B3971" s="79" t="s">
        <v>83</v>
      </c>
      <c r="C3971" s="79" t="s">
        <v>46</v>
      </c>
      <c r="D3971" s="85">
        <v>-1268600.9971</v>
      </c>
      <c r="E3971" s="85">
        <v>126860.09970999999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6NGI-SOCAL</v>
      </c>
    </row>
    <row r="3972" spans="1:8">
      <c r="A3972" s="80">
        <v>37987</v>
      </c>
      <c r="B3972" s="79" t="s">
        <v>83</v>
      </c>
      <c r="C3972" s="79" t="s">
        <v>92</v>
      </c>
      <c r="D3972" s="85">
        <v>-535701.94039999996</v>
      </c>
      <c r="E3972" s="85">
        <v>53570.194040000002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6IF-ELPO/PERMIAN</v>
      </c>
    </row>
    <row r="3973" spans="1:8">
      <c r="A3973" s="80">
        <v>37987</v>
      </c>
      <c r="B3973" s="79" t="s">
        <v>83</v>
      </c>
      <c r="C3973" s="79" t="s">
        <v>72</v>
      </c>
      <c r="D3973" s="85">
        <v>-2984299.9851000002</v>
      </c>
      <c r="E3973" s="85">
        <v>298429.99851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6IF-ELPO/SJ</v>
      </c>
    </row>
    <row r="3974" spans="1:8">
      <c r="A3974" s="80">
        <v>37987</v>
      </c>
      <c r="B3974" s="79" t="s">
        <v>83</v>
      </c>
      <c r="C3974" s="79" t="s">
        <v>74</v>
      </c>
      <c r="D3974" s="85">
        <v>279710.31599999999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6NGI-PGE/CG</v>
      </c>
    </row>
    <row r="3975" spans="1:8">
      <c r="A3975" s="80">
        <v>37987</v>
      </c>
      <c r="B3975" s="79" t="s">
        <v>83</v>
      </c>
      <c r="C3975" s="79" t="s">
        <v>75</v>
      </c>
      <c r="D3975" s="85">
        <v>5761474.9457999999</v>
      </c>
      <c r="E3975" s="85">
        <v>0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6NGI-SOBDR-PG&amp;E</v>
      </c>
    </row>
    <row r="3976" spans="1:8">
      <c r="A3976" s="80">
        <v>37987</v>
      </c>
      <c r="B3976" s="79" t="s">
        <v>83</v>
      </c>
      <c r="C3976" s="79" t="s">
        <v>46</v>
      </c>
      <c r="D3976" s="85">
        <v>-1101115.4354000001</v>
      </c>
      <c r="E3976" s="85">
        <v>110111.54354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6NGI-SOCAL</v>
      </c>
    </row>
    <row r="3977" spans="1:8">
      <c r="A3977" s="80">
        <v>38018</v>
      </c>
      <c r="B3977" s="79" t="s">
        <v>83</v>
      </c>
      <c r="C3977" s="79" t="s">
        <v>92</v>
      </c>
      <c r="D3977" s="85">
        <v>-499062.71230000001</v>
      </c>
      <c r="E3977" s="85">
        <v>49906.271229999998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6IF-ELPO/PERMIAN</v>
      </c>
    </row>
    <row r="3978" spans="1:8">
      <c r="A3978" s="80">
        <v>38018</v>
      </c>
      <c r="B3978" s="79" t="s">
        <v>83</v>
      </c>
      <c r="C3978" s="79" t="s">
        <v>72</v>
      </c>
      <c r="D3978" s="85">
        <v>-2780189.3790000002</v>
      </c>
      <c r="E3978" s="85">
        <v>278018.93790000002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6IF-ELPO/SJ</v>
      </c>
    </row>
    <row r="3979" spans="1:8">
      <c r="A3979" s="80">
        <v>38018</v>
      </c>
      <c r="B3979" s="79" t="s">
        <v>83</v>
      </c>
      <c r="C3979" s="79" t="s">
        <v>74</v>
      </c>
      <c r="D3979" s="85">
        <v>285028.51079999999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6NGI-PGE/CG</v>
      </c>
    </row>
    <row r="3980" spans="1:8">
      <c r="A3980" s="80">
        <v>38018</v>
      </c>
      <c r="B3980" s="79" t="s">
        <v>83</v>
      </c>
      <c r="C3980" s="79" t="s">
        <v>75</v>
      </c>
      <c r="D3980" s="85">
        <v>5367420.0088</v>
      </c>
      <c r="E3980" s="85">
        <v>0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6NGI-SOBDR-PG&amp;E</v>
      </c>
    </row>
    <row r="3981" spans="1:8">
      <c r="A3981" s="80">
        <v>38018</v>
      </c>
      <c r="B3981" s="79" t="s">
        <v>83</v>
      </c>
      <c r="C3981" s="79" t="s">
        <v>46</v>
      </c>
      <c r="D3981" s="85">
        <v>-1008704.7948</v>
      </c>
      <c r="E3981" s="85">
        <v>100870.47947999999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6NGI-SOCAL</v>
      </c>
    </row>
    <row r="3982" spans="1:8">
      <c r="A3982" s="80">
        <v>38047</v>
      </c>
      <c r="B3982" s="79" t="s">
        <v>83</v>
      </c>
      <c r="C3982" s="79" t="s">
        <v>92</v>
      </c>
      <c r="D3982" s="85">
        <v>-531364.37490000005</v>
      </c>
      <c r="E3982" s="85">
        <v>53136.437489999997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6IF-ELPO/PERMIAN</v>
      </c>
    </row>
    <row r="3983" spans="1:8">
      <c r="A3983" s="80">
        <v>38047</v>
      </c>
      <c r="B3983" s="79" t="s">
        <v>83</v>
      </c>
      <c r="C3983" s="79" t="s">
        <v>72</v>
      </c>
      <c r="D3983" s="85">
        <v>-2960136.1806999999</v>
      </c>
      <c r="E3983" s="85">
        <v>296013.61807000003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6IF-ELPO/SJ</v>
      </c>
    </row>
    <row r="3984" spans="1:8">
      <c r="A3984" s="80">
        <v>38047</v>
      </c>
      <c r="B3984" s="79" t="s">
        <v>83</v>
      </c>
      <c r="C3984" s="79" t="s">
        <v>74</v>
      </c>
      <c r="D3984" s="85">
        <v>306019.63040000002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6NGI-PGE/CG</v>
      </c>
    </row>
    <row r="3985" spans="1:8">
      <c r="A3985" s="80">
        <v>38047</v>
      </c>
      <c r="B3985" s="79" t="s">
        <v>83</v>
      </c>
      <c r="C3985" s="79" t="s">
        <v>75</v>
      </c>
      <c r="D3985" s="85">
        <v>5714824.4231000002</v>
      </c>
      <c r="E3985" s="85">
        <v>0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6NGI-SOBDR-PG&amp;E</v>
      </c>
    </row>
    <row r="3986" spans="1:8">
      <c r="A3986" s="80">
        <v>38047</v>
      </c>
      <c r="B3986" s="79" t="s">
        <v>83</v>
      </c>
      <c r="C3986" s="79" t="s">
        <v>46</v>
      </c>
      <c r="D3986" s="85">
        <v>-1075677.4357</v>
      </c>
      <c r="E3986" s="85">
        <v>107567.74357000001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6NGI-SOCAL</v>
      </c>
    </row>
    <row r="3987" spans="1:8">
      <c r="A3987" s="80">
        <v>38078</v>
      </c>
      <c r="B3987" s="79" t="s">
        <v>83</v>
      </c>
      <c r="C3987" s="79" t="s">
        <v>92</v>
      </c>
      <c r="D3987" s="85">
        <v>-512036.56180000002</v>
      </c>
      <c r="E3987" s="85">
        <v>51203.656179999998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6IF-ELPO/PERMIAN</v>
      </c>
    </row>
    <row r="3988" spans="1:8">
      <c r="A3988" s="80">
        <v>38078</v>
      </c>
      <c r="B3988" s="79" t="s">
        <v>83</v>
      </c>
      <c r="C3988" s="79" t="s">
        <v>72</v>
      </c>
      <c r="D3988" s="85">
        <v>-2852464.3807999999</v>
      </c>
      <c r="E3988" s="85">
        <v>285246.43807999999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6IF-ELPO/SJ</v>
      </c>
    </row>
    <row r="3989" spans="1:8">
      <c r="A3989" s="80">
        <v>38078</v>
      </c>
      <c r="B3989" s="79" t="s">
        <v>83</v>
      </c>
      <c r="C3989" s="79" t="s">
        <v>74</v>
      </c>
      <c r="D3989" s="85">
        <v>293704.20130000002</v>
      </c>
      <c r="E3989" s="85">
        <v>0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6NGI-PGE/CG</v>
      </c>
    </row>
    <row r="3990" spans="1:8">
      <c r="A3990" s="80">
        <v>38078</v>
      </c>
      <c r="B3990" s="79" t="s">
        <v>83</v>
      </c>
      <c r="C3990" s="79" t="s">
        <v>75</v>
      </c>
      <c r="D3990" s="85">
        <v>5506953.7734000003</v>
      </c>
      <c r="E3990" s="85">
        <v>0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6NGI-SOBDR-PG&amp;E</v>
      </c>
    </row>
    <row r="3991" spans="1:8">
      <c r="A3991" s="80">
        <v>38078</v>
      </c>
      <c r="B3991" s="79" t="s">
        <v>83</v>
      </c>
      <c r="C3991" s="79" t="s">
        <v>46</v>
      </c>
      <c r="D3991" s="85">
        <v>-1037142.9607000001</v>
      </c>
      <c r="E3991" s="85">
        <v>103714.29607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6NGI-SOCAL</v>
      </c>
    </row>
    <row r="3992" spans="1:8">
      <c r="A3992" s="80">
        <v>38108</v>
      </c>
      <c r="B3992" s="79" t="s">
        <v>83</v>
      </c>
      <c r="C3992" s="79" t="s">
        <v>92</v>
      </c>
      <c r="D3992" s="85">
        <v>-526926.3223</v>
      </c>
      <c r="E3992" s="85">
        <v>52692.632230000003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6IF-ELPO/PERMIAN</v>
      </c>
    </row>
    <row r="3993" spans="1:8">
      <c r="A3993" s="80">
        <v>38108</v>
      </c>
      <c r="B3993" s="79" t="s">
        <v>83</v>
      </c>
      <c r="C3993" s="79" t="s">
        <v>72</v>
      </c>
      <c r="D3993" s="85">
        <v>-2935412.5819999999</v>
      </c>
      <c r="E3993" s="85">
        <v>293541.25819999998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6IF-ELPO/SJ</v>
      </c>
    </row>
    <row r="3994" spans="1:8">
      <c r="A3994" s="80">
        <v>38108</v>
      </c>
      <c r="B3994" s="79" t="s">
        <v>83</v>
      </c>
      <c r="C3994" s="79" t="s">
        <v>74</v>
      </c>
      <c r="D3994" s="85">
        <v>303463.6985</v>
      </c>
      <c r="E3994" s="85">
        <v>0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6NGI-PGE/CG</v>
      </c>
    </row>
    <row r="3995" spans="1:8">
      <c r="A3995" s="80">
        <v>38108</v>
      </c>
      <c r="B3995" s="79" t="s">
        <v>83</v>
      </c>
      <c r="C3995" s="79" t="s">
        <v>75</v>
      </c>
      <c r="D3995" s="85">
        <v>5667093.1646999996</v>
      </c>
      <c r="E3995" s="85">
        <v>0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6NGI-SOBDR-PG&amp;E</v>
      </c>
    </row>
    <row r="3996" spans="1:8">
      <c r="A3996" s="80">
        <v>38108</v>
      </c>
      <c r="B3996" s="79" t="s">
        <v>83</v>
      </c>
      <c r="C3996" s="79" t="s">
        <v>46</v>
      </c>
      <c r="D3996" s="85">
        <v>-1066693.1810999999</v>
      </c>
      <c r="E3996" s="85">
        <v>106669.31810999999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6NGI-SOCAL</v>
      </c>
    </row>
    <row r="3997" spans="1:8">
      <c r="A3997" s="80">
        <v>38139</v>
      </c>
      <c r="B3997" s="79" t="s">
        <v>83</v>
      </c>
      <c r="C3997" s="79" t="s">
        <v>92</v>
      </c>
      <c r="D3997" s="85">
        <v>-507716.77250000002</v>
      </c>
      <c r="E3997" s="85">
        <v>50771.677250000001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6IF-ELPO/PERMIAN</v>
      </c>
    </row>
    <row r="3998" spans="1:8">
      <c r="A3998" s="80">
        <v>38139</v>
      </c>
      <c r="B3998" s="79" t="s">
        <v>83</v>
      </c>
      <c r="C3998" s="79" t="s">
        <v>72</v>
      </c>
      <c r="D3998" s="85">
        <v>-2828399.6050999998</v>
      </c>
      <c r="E3998" s="85">
        <v>282839.96051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6IF-ELPO/SJ</v>
      </c>
    </row>
    <row r="3999" spans="1:8">
      <c r="A3999" s="80">
        <v>38139</v>
      </c>
      <c r="B3999" s="79" t="s">
        <v>83</v>
      </c>
      <c r="C3999" s="79" t="s">
        <v>74</v>
      </c>
      <c r="D3999" s="85">
        <v>291226.36989999999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6NGI-PGE/CG</v>
      </c>
    </row>
    <row r="4000" spans="1:8">
      <c r="A4000" s="80">
        <v>38139</v>
      </c>
      <c r="B4000" s="79" t="s">
        <v>83</v>
      </c>
      <c r="C4000" s="79" t="s">
        <v>75</v>
      </c>
      <c r="D4000" s="85">
        <v>5460494.4353999998</v>
      </c>
      <c r="E4000" s="85">
        <v>0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6NGI-SOBDR-PG&amp;E</v>
      </c>
    </row>
    <row r="4001" spans="1:8">
      <c r="A4001" s="80">
        <v>38139</v>
      </c>
      <c r="B4001" s="79" t="s">
        <v>83</v>
      </c>
      <c r="C4001" s="79" t="s">
        <v>46</v>
      </c>
      <c r="D4001" s="85">
        <v>-1028393.1188000001</v>
      </c>
      <c r="E4001" s="85">
        <v>102839.31187999999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6NGI-SOCAL</v>
      </c>
    </row>
    <row r="4002" spans="1:8">
      <c r="A4002" s="80">
        <v>38169</v>
      </c>
      <c r="B4002" s="79" t="s">
        <v>83</v>
      </c>
      <c r="C4002" s="79" t="s">
        <v>92</v>
      </c>
      <c r="D4002" s="85">
        <v>-522421.41190000001</v>
      </c>
      <c r="E4002" s="85">
        <v>52242.141190000002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6IF-ELPO/PERMIAN</v>
      </c>
    </row>
    <row r="4003" spans="1:8">
      <c r="A4003" s="80">
        <v>38169</v>
      </c>
      <c r="B4003" s="79" t="s">
        <v>83</v>
      </c>
      <c r="C4003" s="79" t="s">
        <v>72</v>
      </c>
      <c r="D4003" s="85">
        <v>-2910316.5295000002</v>
      </c>
      <c r="E4003" s="85">
        <v>291031.65295000002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6IF-ELPO/SJ</v>
      </c>
    </row>
    <row r="4004" spans="1:8">
      <c r="A4004" s="80">
        <v>38169</v>
      </c>
      <c r="B4004" s="79" t="s">
        <v>83</v>
      </c>
      <c r="C4004" s="79" t="s">
        <v>74</v>
      </c>
      <c r="D4004" s="85">
        <v>300869.2622</v>
      </c>
      <c r="E4004" s="85">
        <v>0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6NGI-PGE/CG</v>
      </c>
    </row>
    <row r="4005" spans="1:8">
      <c r="A4005" s="80">
        <v>38169</v>
      </c>
      <c r="B4005" s="79" t="s">
        <v>83</v>
      </c>
      <c r="C4005" s="79" t="s">
        <v>75</v>
      </c>
      <c r="D4005" s="85">
        <v>5618642.8485000003</v>
      </c>
      <c r="E4005" s="85">
        <v>0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6NGI-SOBDR-PG&amp;E</v>
      </c>
    </row>
    <row r="4006" spans="1:8">
      <c r="A4006" s="80">
        <v>38169</v>
      </c>
      <c r="B4006" s="79" t="s">
        <v>83</v>
      </c>
      <c r="C4006" s="79" t="s">
        <v>46</v>
      </c>
      <c r="D4006" s="85">
        <v>-1084823.9990999999</v>
      </c>
      <c r="E4006" s="85">
        <v>108482.39990999999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6NGI-SOCAL</v>
      </c>
    </row>
    <row r="4007" spans="1:8">
      <c r="A4007" s="80">
        <v>38200</v>
      </c>
      <c r="B4007" s="79" t="s">
        <v>83</v>
      </c>
      <c r="C4007" s="79" t="s">
        <v>92</v>
      </c>
      <c r="D4007" s="85">
        <v>-520124.99349999998</v>
      </c>
      <c r="E4007" s="85">
        <v>52012.499349999998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6IF-ELPO/PERMIAN</v>
      </c>
    </row>
    <row r="4008" spans="1:8">
      <c r="A4008" s="80">
        <v>38200</v>
      </c>
      <c r="B4008" s="79" t="s">
        <v>83</v>
      </c>
      <c r="C4008" s="79" t="s">
        <v>72</v>
      </c>
      <c r="D4008" s="85">
        <v>-2897523.5906000002</v>
      </c>
      <c r="E4008" s="85">
        <v>289752.35905999999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6IF-ELPO/SJ</v>
      </c>
    </row>
    <row r="4009" spans="1:8">
      <c r="A4009" s="80">
        <v>38200</v>
      </c>
      <c r="B4009" s="79" t="s">
        <v>83</v>
      </c>
      <c r="C4009" s="79" t="s">
        <v>74</v>
      </c>
      <c r="D4009" s="85">
        <v>299546.72490000003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6NGI-PGE/CG</v>
      </c>
    </row>
    <row r="4010" spans="1:8">
      <c r="A4010" s="80">
        <v>38200</v>
      </c>
      <c r="B4010" s="79" t="s">
        <v>83</v>
      </c>
      <c r="C4010" s="79" t="s">
        <v>75</v>
      </c>
      <c r="D4010" s="85">
        <v>5593944.8633000003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6NGI-SOBDR-PG&amp;E</v>
      </c>
    </row>
    <row r="4011" spans="1:8">
      <c r="A4011" s="80">
        <v>38200</v>
      </c>
      <c r="B4011" s="79" t="s">
        <v>83</v>
      </c>
      <c r="C4011" s="79" t="s">
        <v>46</v>
      </c>
      <c r="D4011" s="85">
        <v>-940206.79399999999</v>
      </c>
      <c r="E4011" s="85">
        <v>94020.679399999994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6NGI-SOCAL</v>
      </c>
    </row>
    <row r="4012" spans="1:8">
      <c r="A4012" s="80">
        <v>38231</v>
      </c>
      <c r="B4012" s="79" t="s">
        <v>83</v>
      </c>
      <c r="C4012" s="79" t="s">
        <v>92</v>
      </c>
      <c r="D4012" s="85">
        <v>-501094.50890000002</v>
      </c>
      <c r="E4012" s="85">
        <v>50109.45089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6IF-ELPO/PERMIAN</v>
      </c>
    </row>
    <row r="4013" spans="1:8">
      <c r="A4013" s="80">
        <v>38231</v>
      </c>
      <c r="B4013" s="79" t="s">
        <v>83</v>
      </c>
      <c r="C4013" s="79" t="s">
        <v>72</v>
      </c>
      <c r="D4013" s="85">
        <v>-2791508.1549</v>
      </c>
      <c r="E4013" s="85">
        <v>279150.81549000001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6IF-ELPO/SJ</v>
      </c>
    </row>
    <row r="4014" spans="1:8">
      <c r="A4014" s="80">
        <v>38231</v>
      </c>
      <c r="B4014" s="79" t="s">
        <v>83</v>
      </c>
      <c r="C4014" s="79" t="s">
        <v>74</v>
      </c>
      <c r="D4014" s="85">
        <v>287427.83899999998</v>
      </c>
      <c r="E4014" s="85">
        <v>0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6NGI-PGE/CG</v>
      </c>
    </row>
    <row r="4015" spans="1:8">
      <c r="A4015" s="80">
        <v>38231</v>
      </c>
      <c r="B4015" s="79" t="s">
        <v>83</v>
      </c>
      <c r="C4015" s="79" t="s">
        <v>75</v>
      </c>
      <c r="D4015" s="85">
        <v>5389271.9819999998</v>
      </c>
      <c r="E4015" s="85">
        <v>0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6NGI-SOBDR-PG&amp;E</v>
      </c>
    </row>
    <row r="4016" spans="1:8">
      <c r="A4016" s="80">
        <v>38231</v>
      </c>
      <c r="B4016" s="79" t="s">
        <v>83</v>
      </c>
      <c r="C4016" s="79" t="s">
        <v>46</v>
      </c>
      <c r="D4016" s="85">
        <v>-880247.75710000005</v>
      </c>
      <c r="E4016" s="85">
        <v>88024.775710000002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6NGI-SOCAL</v>
      </c>
    </row>
    <row r="4017" spans="1:8">
      <c r="A4017" s="80">
        <v>38261</v>
      </c>
      <c r="B4017" s="79" t="s">
        <v>83</v>
      </c>
      <c r="C4017" s="79" t="s">
        <v>92</v>
      </c>
      <c r="D4017" s="85">
        <v>-515544.26620000001</v>
      </c>
      <c r="E4017" s="85">
        <v>51554.426619999998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6IF-ELPO/PERMIAN</v>
      </c>
    </row>
    <row r="4018" spans="1:8">
      <c r="A4018" s="80">
        <v>38261</v>
      </c>
      <c r="B4018" s="79" t="s">
        <v>83</v>
      </c>
      <c r="C4018" s="79" t="s">
        <v>72</v>
      </c>
      <c r="D4018" s="85">
        <v>-2872005.1762000001</v>
      </c>
      <c r="E4018" s="85">
        <v>287200.51762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6IF-ELPO/SJ</v>
      </c>
    </row>
    <row r="4019" spans="1:8">
      <c r="A4019" s="80">
        <v>38261</v>
      </c>
      <c r="B4019" s="79" t="s">
        <v>83</v>
      </c>
      <c r="C4019" s="79" t="s">
        <v>74</v>
      </c>
      <c r="D4019" s="85">
        <v>296908.62479999999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6NGI-PGE/CG</v>
      </c>
    </row>
    <row r="4020" spans="1:8">
      <c r="A4020" s="80">
        <v>38261</v>
      </c>
      <c r="B4020" s="79" t="s">
        <v>83</v>
      </c>
      <c r="C4020" s="79" t="s">
        <v>75</v>
      </c>
      <c r="D4020" s="85">
        <v>5544679.1374000004</v>
      </c>
      <c r="E4020" s="85">
        <v>0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6NGI-SOBDR-PG&amp;E</v>
      </c>
    </row>
    <row r="4021" spans="1:8">
      <c r="A4021" s="80">
        <v>38261</v>
      </c>
      <c r="B4021" s="79" t="s">
        <v>83</v>
      </c>
      <c r="C4021" s="79" t="s">
        <v>46</v>
      </c>
      <c r="D4021" s="85">
        <v>-905034.72369999997</v>
      </c>
      <c r="E4021" s="85">
        <v>90503.472370000003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6NGI-SOCAL</v>
      </c>
    </row>
    <row r="4022" spans="1:8">
      <c r="A4022" s="80">
        <v>38292</v>
      </c>
      <c r="B4022" s="79" t="s">
        <v>83</v>
      </c>
      <c r="C4022" s="79" t="s">
        <v>92</v>
      </c>
      <c r="D4022" s="85">
        <v>-496659.7573</v>
      </c>
      <c r="E4022" s="85">
        <v>49665.975729999998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6IF-ELPO/PERMIAN</v>
      </c>
    </row>
    <row r="4023" spans="1:8">
      <c r="A4023" s="80">
        <v>38292</v>
      </c>
      <c r="B4023" s="79" t="s">
        <v>83</v>
      </c>
      <c r="C4023" s="79" t="s">
        <v>72</v>
      </c>
      <c r="D4023" s="85">
        <v>-2766802.9452999998</v>
      </c>
      <c r="E4023" s="85">
        <v>276680.29453000001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6IF-ELPO/SJ</v>
      </c>
    </row>
    <row r="4024" spans="1:8">
      <c r="A4024" s="80">
        <v>38292</v>
      </c>
      <c r="B4024" s="79" t="s">
        <v>83</v>
      </c>
      <c r="C4024" s="79" t="s">
        <v>74</v>
      </c>
      <c r="D4024" s="85">
        <v>284884.06540000002</v>
      </c>
      <c r="E4024" s="85">
        <v>0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6NGI-PGE/CG</v>
      </c>
    </row>
    <row r="4025" spans="1:8">
      <c r="A4025" s="80">
        <v>38292</v>
      </c>
      <c r="B4025" s="79" t="s">
        <v>83</v>
      </c>
      <c r="C4025" s="79" t="s">
        <v>75</v>
      </c>
      <c r="D4025" s="85">
        <v>5341576.2259</v>
      </c>
      <c r="E4025" s="85">
        <v>0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6NGI-SOBDR-PG&amp;E</v>
      </c>
    </row>
    <row r="4026" spans="1:8">
      <c r="A4026" s="80">
        <v>38292</v>
      </c>
      <c r="B4026" s="79" t="s">
        <v>83</v>
      </c>
      <c r="C4026" s="79" t="s">
        <v>46</v>
      </c>
      <c r="D4026" s="85">
        <v>-872457.45030000003</v>
      </c>
      <c r="E4026" s="85">
        <v>87245.745030000005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6NGI-SOCAL</v>
      </c>
    </row>
    <row r="4027" spans="1:8">
      <c r="A4027" s="80">
        <v>38322</v>
      </c>
      <c r="B4027" s="79" t="s">
        <v>83</v>
      </c>
      <c r="C4027" s="79" t="s">
        <v>92</v>
      </c>
      <c r="D4027" s="85">
        <v>-510935.55790000001</v>
      </c>
      <c r="E4027" s="85">
        <v>51093.555789999999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6IF-ELPO/PERMIAN</v>
      </c>
    </row>
    <row r="4028" spans="1:8">
      <c r="A4028" s="80">
        <v>38322</v>
      </c>
      <c r="B4028" s="79" t="s">
        <v>83</v>
      </c>
      <c r="C4028" s="79" t="s">
        <v>72</v>
      </c>
      <c r="D4028" s="85">
        <v>-2846330.8838</v>
      </c>
      <c r="E4028" s="85">
        <v>284633.08837999997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6IF-ELPO/SJ</v>
      </c>
    </row>
    <row r="4029" spans="1:8">
      <c r="A4029" s="80">
        <v>38322</v>
      </c>
      <c r="B4029" s="79" t="s">
        <v>83</v>
      </c>
      <c r="C4029" s="79" t="s">
        <v>74</v>
      </c>
      <c r="D4029" s="85">
        <v>294254.40990000003</v>
      </c>
      <c r="E4029" s="85">
        <v>0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6NGI-PGE/CG</v>
      </c>
    </row>
    <row r="4030" spans="1:8">
      <c r="A4030" s="80">
        <v>38322</v>
      </c>
      <c r="B4030" s="79" t="s">
        <v>83</v>
      </c>
      <c r="C4030" s="79" t="s">
        <v>75</v>
      </c>
      <c r="D4030" s="85">
        <v>5495112.4741000002</v>
      </c>
      <c r="E4030" s="85">
        <v>0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6NGI-SOBDR-PG&amp;E</v>
      </c>
    </row>
    <row r="4031" spans="1:8">
      <c r="A4031" s="80">
        <v>38322</v>
      </c>
      <c r="B4031" s="79" t="s">
        <v>83</v>
      </c>
      <c r="C4031" s="79" t="s">
        <v>46</v>
      </c>
      <c r="D4031" s="85">
        <v>-894285.23990000004</v>
      </c>
      <c r="E4031" s="85">
        <v>89428.523990000002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6NGI-SOCAL</v>
      </c>
    </row>
    <row r="4032" spans="1:8">
      <c r="A4032" s="80">
        <v>38353</v>
      </c>
      <c r="B4032" s="79" t="s">
        <v>83</v>
      </c>
      <c r="C4032" s="79" t="s">
        <v>92</v>
      </c>
      <c r="D4032" s="85">
        <v>38397.286999999997</v>
      </c>
      <c r="E4032" s="85">
        <v>-3839.7287000000001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6IF-ELPO/PERMIAN</v>
      </c>
    </row>
    <row r="4033" spans="1:8">
      <c r="A4033" s="80">
        <v>38353</v>
      </c>
      <c r="B4033" s="79" t="s">
        <v>83</v>
      </c>
      <c r="C4033" s="79" t="s">
        <v>72</v>
      </c>
      <c r="D4033" s="85">
        <v>-2833167.3297999999</v>
      </c>
      <c r="E4033" s="85">
        <v>283316.73297999997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6IF-ELPO/SJ</v>
      </c>
    </row>
    <row r="4034" spans="1:8">
      <c r="A4034" s="80">
        <v>38353</v>
      </c>
      <c r="B4034" s="79" t="s">
        <v>83</v>
      </c>
      <c r="C4034" s="79" t="s">
        <v>74</v>
      </c>
      <c r="D4034" s="85">
        <v>19408.6093</v>
      </c>
      <c r="E4034" s="85">
        <v>0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6NGI-PGE/CG</v>
      </c>
    </row>
    <row r="4035" spans="1:8">
      <c r="A4035" s="80">
        <v>38353</v>
      </c>
      <c r="B4035" s="79" t="s">
        <v>83</v>
      </c>
      <c r="C4035" s="79" t="s">
        <v>75</v>
      </c>
      <c r="D4035" s="85">
        <v>5469698.9813999999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6NGI-SOBDR-PG&amp;E</v>
      </c>
    </row>
    <row r="4036" spans="1:8">
      <c r="A4036" s="80">
        <v>38353</v>
      </c>
      <c r="B4036" s="79" t="s">
        <v>83</v>
      </c>
      <c r="C4036" s="79" t="s">
        <v>46</v>
      </c>
      <c r="D4036" s="85">
        <v>-343179.50069999998</v>
      </c>
      <c r="E4036" s="85">
        <v>34317.950069999999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6NGI-SOCAL</v>
      </c>
    </row>
    <row r="4037" spans="1:8">
      <c r="A4037" s="80">
        <v>38384</v>
      </c>
      <c r="B4037" s="79" t="s">
        <v>83</v>
      </c>
      <c r="C4037" s="79" t="s">
        <v>92</v>
      </c>
      <c r="D4037" s="85">
        <v>34519.633399999999</v>
      </c>
      <c r="E4037" s="85">
        <v>-3451.9633399999998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6IF-ELPO/PERMIAN</v>
      </c>
    </row>
    <row r="4038" spans="1:8">
      <c r="A4038" s="80">
        <v>38384</v>
      </c>
      <c r="B4038" s="79" t="s">
        <v>83</v>
      </c>
      <c r="C4038" s="79" t="s">
        <v>72</v>
      </c>
      <c r="D4038" s="85">
        <v>-2547052.2982000001</v>
      </c>
      <c r="E4038" s="85">
        <v>254705.22982000001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6IF-ELPO/SJ</v>
      </c>
    </row>
    <row r="4039" spans="1:8">
      <c r="A4039" s="80">
        <v>38384</v>
      </c>
      <c r="B4039" s="79" t="s">
        <v>83</v>
      </c>
      <c r="C4039" s="79" t="s">
        <v>74</v>
      </c>
      <c r="D4039" s="85">
        <v>14049.5049</v>
      </c>
      <c r="E4039" s="85">
        <v>0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6NGI-PGE/CG</v>
      </c>
    </row>
    <row r="4040" spans="1:8">
      <c r="A4040" s="80">
        <v>38384</v>
      </c>
      <c r="B4040" s="79" t="s">
        <v>83</v>
      </c>
      <c r="C4040" s="79" t="s">
        <v>75</v>
      </c>
      <c r="D4040" s="85">
        <v>4917326.7013999997</v>
      </c>
      <c r="E4040" s="85">
        <v>0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6NGI-SOBDR-PG&amp;E</v>
      </c>
    </row>
    <row r="4041" spans="1:8">
      <c r="A4041" s="80">
        <v>38384</v>
      </c>
      <c r="B4041" s="79" t="s">
        <v>83</v>
      </c>
      <c r="C4041" s="79" t="s">
        <v>46</v>
      </c>
      <c r="D4041" s="85">
        <v>-309967.201</v>
      </c>
      <c r="E4041" s="85">
        <v>30996.720099999999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6NGI-SOCAL</v>
      </c>
    </row>
    <row r="4042" spans="1:8">
      <c r="A4042" s="80">
        <v>38412</v>
      </c>
      <c r="B4042" s="79" t="s">
        <v>83</v>
      </c>
      <c r="C4042" s="79" t="s">
        <v>92</v>
      </c>
      <c r="D4042" s="85">
        <v>38054.826399999998</v>
      </c>
      <c r="E4042" s="85">
        <v>-3805.4826400000002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6IF-ELPO/PERMIAN</v>
      </c>
    </row>
    <row r="4043" spans="1:8">
      <c r="A4043" s="80">
        <v>38412</v>
      </c>
      <c r="B4043" s="79" t="s">
        <v>83</v>
      </c>
      <c r="C4043" s="79" t="s">
        <v>72</v>
      </c>
      <c r="D4043" s="85">
        <v>-2807898.6784000001</v>
      </c>
      <c r="E4043" s="85">
        <v>280789.86784000002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6IF-ELPO/SJ</v>
      </c>
    </row>
    <row r="4044" spans="1:8">
      <c r="A4044" s="80">
        <v>38412</v>
      </c>
      <c r="B4044" s="79" t="s">
        <v>83</v>
      </c>
      <c r="C4044" s="79" t="s">
        <v>74</v>
      </c>
      <c r="D4044" s="85">
        <v>19235.506399999998</v>
      </c>
      <c r="E4044" s="85">
        <v>0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6NGI-PGE/CG</v>
      </c>
    </row>
    <row r="4045" spans="1:8">
      <c r="A4045" s="80">
        <v>38412</v>
      </c>
      <c r="B4045" s="79" t="s">
        <v>83</v>
      </c>
      <c r="C4045" s="79" t="s">
        <v>75</v>
      </c>
      <c r="D4045" s="85">
        <v>5420915.4466000004</v>
      </c>
      <c r="E4045" s="85">
        <v>0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6NGI-SOBDR-PG&amp;E</v>
      </c>
    </row>
    <row r="4046" spans="1:8">
      <c r="A4046" s="80">
        <v>38412</v>
      </c>
      <c r="B4046" s="79" t="s">
        <v>83</v>
      </c>
      <c r="C4046" s="79" t="s">
        <v>46</v>
      </c>
      <c r="D4046" s="85">
        <v>-342741.75089999998</v>
      </c>
      <c r="E4046" s="85">
        <v>34274.175089999997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6NGI-SOCAL</v>
      </c>
    </row>
    <row r="4047" spans="1:8">
      <c r="A4047" s="80">
        <v>38443</v>
      </c>
      <c r="B4047" s="79" t="s">
        <v>83</v>
      </c>
      <c r="C4047" s="79" t="s">
        <v>92</v>
      </c>
      <c r="D4047" s="85">
        <v>36650.535799999998</v>
      </c>
      <c r="E4047" s="85">
        <v>-3665.0535799999998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6IF-ELPO/PERMIAN</v>
      </c>
    </row>
    <row r="4048" spans="1:8">
      <c r="A4048" s="80">
        <v>38443</v>
      </c>
      <c r="B4048" s="79" t="s">
        <v>83</v>
      </c>
      <c r="C4048" s="79" t="s">
        <v>72</v>
      </c>
      <c r="D4048" s="85">
        <v>-2704282.2330999998</v>
      </c>
      <c r="E4048" s="85">
        <v>270428.22330999997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6IF-ELPO/SJ</v>
      </c>
    </row>
    <row r="4049" spans="1:8">
      <c r="A4049" s="80">
        <v>38443</v>
      </c>
      <c r="B4049" s="79" t="s">
        <v>83</v>
      </c>
      <c r="C4049" s="79" t="s">
        <v>74</v>
      </c>
      <c r="D4049" s="85">
        <v>17402.913500000002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6NGI-PGE/CG</v>
      </c>
    </row>
    <row r="4050" spans="1:8">
      <c r="A4050" s="80">
        <v>38443</v>
      </c>
      <c r="B4050" s="79" t="s">
        <v>83</v>
      </c>
      <c r="C4050" s="79" t="s">
        <v>75</v>
      </c>
      <c r="D4050" s="85">
        <v>5220874.0444999998</v>
      </c>
      <c r="E4050" s="85">
        <v>0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6NGI-SOBDR-PG&amp;E</v>
      </c>
    </row>
    <row r="4051" spans="1:8">
      <c r="A4051" s="80">
        <v>38443</v>
      </c>
      <c r="B4051" s="79" t="s">
        <v>83</v>
      </c>
      <c r="C4051" s="79" t="s">
        <v>46</v>
      </c>
      <c r="D4051" s="85">
        <v>-330655.35609999998</v>
      </c>
      <c r="E4051" s="85">
        <v>33065.535609999999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6NGI-SOCAL</v>
      </c>
    </row>
    <row r="4052" spans="1:8">
      <c r="A4052" s="80">
        <v>38473</v>
      </c>
      <c r="B4052" s="79" t="s">
        <v>83</v>
      </c>
      <c r="C4052" s="79" t="s">
        <v>92</v>
      </c>
      <c r="D4052" s="85">
        <v>37694.087700000004</v>
      </c>
      <c r="E4052" s="85">
        <v>-3769.40877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6IF-ELPO/PERMIAN</v>
      </c>
    </row>
    <row r="4053" spans="1:8">
      <c r="A4053" s="80">
        <v>38473</v>
      </c>
      <c r="B4053" s="79" t="s">
        <v>83</v>
      </c>
      <c r="C4053" s="79" t="s">
        <v>72</v>
      </c>
      <c r="D4053" s="85">
        <v>-2781281.3368000002</v>
      </c>
      <c r="E4053" s="85">
        <v>278128.13368000003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6IF-ELPO/SJ</v>
      </c>
    </row>
    <row r="4054" spans="1:8">
      <c r="A4054" s="80">
        <v>38473</v>
      </c>
      <c r="B4054" s="79" t="s">
        <v>83</v>
      </c>
      <c r="C4054" s="79" t="s">
        <v>74</v>
      </c>
      <c r="D4054" s="85">
        <v>19053.164400000001</v>
      </c>
      <c r="E4054" s="85">
        <v>0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6NGI-PGE/CG</v>
      </c>
    </row>
    <row r="4055" spans="1:8">
      <c r="A4055" s="80">
        <v>38473</v>
      </c>
      <c r="B4055" s="79" t="s">
        <v>83</v>
      </c>
      <c r="C4055" s="79" t="s">
        <v>75</v>
      </c>
      <c r="D4055" s="85">
        <v>5369528.1370999999</v>
      </c>
      <c r="E4055" s="85">
        <v>0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6NGI-SOBDR-PG&amp;E</v>
      </c>
    </row>
    <row r="4056" spans="1:8">
      <c r="A4056" s="80">
        <v>38473</v>
      </c>
      <c r="B4056" s="79" t="s">
        <v>83</v>
      </c>
      <c r="C4056" s="79" t="s">
        <v>46</v>
      </c>
      <c r="D4056" s="85">
        <v>-339492.74670000002</v>
      </c>
      <c r="E4056" s="85">
        <v>33949.274669999999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6NGI-SOCAL</v>
      </c>
    </row>
    <row r="4057" spans="1:8">
      <c r="A4057" s="80">
        <v>38504</v>
      </c>
      <c r="B4057" s="79" t="s">
        <v>83</v>
      </c>
      <c r="C4057" s="79" t="s">
        <v>92</v>
      </c>
      <c r="D4057" s="85">
        <v>36298.399100000002</v>
      </c>
      <c r="E4057" s="85">
        <v>-3629.8399100000001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6IF-ELPO/PERMIAN</v>
      </c>
    </row>
    <row r="4058" spans="1:8">
      <c r="A4058" s="80">
        <v>38504</v>
      </c>
      <c r="B4058" s="79" t="s">
        <v>83</v>
      </c>
      <c r="C4058" s="79" t="s">
        <v>72</v>
      </c>
      <c r="D4058" s="85">
        <v>-2678299.6028999998</v>
      </c>
      <c r="E4058" s="85">
        <v>267829.96029000002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6IF-ELPO/SJ</v>
      </c>
    </row>
    <row r="4059" spans="1:8">
      <c r="A4059" s="80">
        <v>38504</v>
      </c>
      <c r="B4059" s="79" t="s">
        <v>83</v>
      </c>
      <c r="C4059" s="79" t="s">
        <v>74</v>
      </c>
      <c r="D4059" s="85">
        <v>17235.7071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6NGI-PGE/CG</v>
      </c>
    </row>
    <row r="4060" spans="1:8">
      <c r="A4060" s="80">
        <v>38504</v>
      </c>
      <c r="B4060" s="79" t="s">
        <v>83</v>
      </c>
      <c r="C4060" s="79" t="s">
        <v>75</v>
      </c>
      <c r="D4060" s="85">
        <v>5170712.1058</v>
      </c>
      <c r="E4060" s="85">
        <v>0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6NGI-SOBDR-PG&amp;E</v>
      </c>
    </row>
    <row r="4061" spans="1:8">
      <c r="A4061" s="80">
        <v>38504</v>
      </c>
      <c r="B4061" s="79" t="s">
        <v>83</v>
      </c>
      <c r="C4061" s="79" t="s">
        <v>46</v>
      </c>
      <c r="D4061" s="85">
        <v>-327478.43329999998</v>
      </c>
      <c r="E4061" s="85">
        <v>32747.84333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6NGI-SOCAL</v>
      </c>
    </row>
    <row r="4062" spans="1:8">
      <c r="A4062" s="80">
        <v>38534</v>
      </c>
      <c r="B4062" s="79" t="s">
        <v>83</v>
      </c>
      <c r="C4062" s="79" t="s">
        <v>92</v>
      </c>
      <c r="D4062" s="85">
        <v>37332.678700000004</v>
      </c>
      <c r="E4062" s="85">
        <v>-3733.2678700000001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6IF-ELPO/PERMIAN</v>
      </c>
    </row>
    <row r="4063" spans="1:8">
      <c r="A4063" s="80">
        <v>38534</v>
      </c>
      <c r="B4063" s="79" t="s">
        <v>83</v>
      </c>
      <c r="C4063" s="79" t="s">
        <v>72</v>
      </c>
      <c r="D4063" s="85">
        <v>-2754614.5679000001</v>
      </c>
      <c r="E4063" s="85">
        <v>275461.45679000003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6IF-ELPO/SJ</v>
      </c>
    </row>
    <row r="4064" spans="1:8">
      <c r="A4064" s="80">
        <v>38534</v>
      </c>
      <c r="B4064" s="79" t="s">
        <v>83</v>
      </c>
      <c r="C4064" s="79" t="s">
        <v>74</v>
      </c>
      <c r="D4064" s="85">
        <v>18870.483700000001</v>
      </c>
      <c r="E4064" s="85">
        <v>0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6NGI-PGE/CG</v>
      </c>
    </row>
    <row r="4065" spans="1:8">
      <c r="A4065" s="80">
        <v>38534</v>
      </c>
      <c r="B4065" s="79" t="s">
        <v>83</v>
      </c>
      <c r="C4065" s="79" t="s">
        <v>75</v>
      </c>
      <c r="D4065" s="85">
        <v>5318045.4034000002</v>
      </c>
      <c r="E4065" s="85">
        <v>0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6NGI-SOBDR-PG&amp;E</v>
      </c>
    </row>
    <row r="4066" spans="1:8">
      <c r="A4066" s="80">
        <v>38534</v>
      </c>
      <c r="B4066" s="79" t="s">
        <v>83</v>
      </c>
      <c r="C4066" s="79" t="s">
        <v>46</v>
      </c>
      <c r="D4066" s="85">
        <v>-336237.70939999999</v>
      </c>
      <c r="E4066" s="85">
        <v>33623.770940000002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6NGI-SOCAL</v>
      </c>
    </row>
    <row r="4067" spans="1:8">
      <c r="A4067" s="80">
        <v>38565</v>
      </c>
      <c r="B4067" s="79" t="s">
        <v>83</v>
      </c>
      <c r="C4067" s="79" t="s">
        <v>92</v>
      </c>
      <c r="D4067" s="85">
        <v>37155.309000000001</v>
      </c>
      <c r="E4067" s="85">
        <v>-3715.5309000000002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6IF-ELPO/PERMIAN</v>
      </c>
    </row>
    <row r="4068" spans="1:8">
      <c r="A4068" s="80">
        <v>38565</v>
      </c>
      <c r="B4068" s="79" t="s">
        <v>83</v>
      </c>
      <c r="C4068" s="79" t="s">
        <v>72</v>
      </c>
      <c r="D4068" s="85">
        <v>-2741527.2352</v>
      </c>
      <c r="E4068" s="85">
        <v>274152.72352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6IF-ELPO/SJ</v>
      </c>
    </row>
    <row r="4069" spans="1:8">
      <c r="A4069" s="80">
        <v>38565</v>
      </c>
      <c r="B4069" s="79" t="s">
        <v>83</v>
      </c>
      <c r="C4069" s="79" t="s">
        <v>74</v>
      </c>
      <c r="D4069" s="85">
        <v>18780.8289</v>
      </c>
      <c r="E4069" s="85">
        <v>0</v>
      </c>
      <c r="F4069" s="210">
        <f t="shared" si="189"/>
        <v>6</v>
      </c>
      <c r="G4069" s="79" t="str">
        <f t="shared" si="190"/>
        <v>D</v>
      </c>
      <c r="H4069" s="79" t="str">
        <f t="shared" si="191"/>
        <v>6NGI-PGE/CG</v>
      </c>
    </row>
    <row r="4070" spans="1:8">
      <c r="A4070" s="80">
        <v>38565</v>
      </c>
      <c r="B4070" s="79" t="s">
        <v>83</v>
      </c>
      <c r="C4070" s="79" t="s">
        <v>75</v>
      </c>
      <c r="D4070" s="85">
        <v>5292779.0631999997</v>
      </c>
      <c r="E4070" s="85">
        <v>0</v>
      </c>
      <c r="F4070" s="210">
        <f t="shared" si="189"/>
        <v>6</v>
      </c>
      <c r="G4070" s="79" t="str">
        <f t="shared" si="190"/>
        <v>D</v>
      </c>
      <c r="H4070" s="79" t="str">
        <f t="shared" si="191"/>
        <v>6NGI-SOBDR-PG&amp;E</v>
      </c>
    </row>
    <row r="4071" spans="1:8">
      <c r="A4071" s="80">
        <v>38565</v>
      </c>
      <c r="B4071" s="79" t="s">
        <v>83</v>
      </c>
      <c r="C4071" s="79" t="s">
        <v>46</v>
      </c>
      <c r="D4071" s="85">
        <v>-334640.22480000003</v>
      </c>
      <c r="E4071" s="85">
        <v>33464.02248</v>
      </c>
      <c r="F4071" s="210">
        <f t="shared" si="189"/>
        <v>6</v>
      </c>
      <c r="G4071" s="79" t="str">
        <f t="shared" si="190"/>
        <v>D</v>
      </c>
      <c r="H4071" s="79" t="str">
        <f t="shared" si="191"/>
        <v>6NGI-SOCAL</v>
      </c>
    </row>
    <row r="4072" spans="1:8">
      <c r="A4072" s="80">
        <v>38596</v>
      </c>
      <c r="B4072" s="79" t="s">
        <v>83</v>
      </c>
      <c r="C4072" s="79" t="s">
        <v>92</v>
      </c>
      <c r="D4072" s="85">
        <v>35783.940499999997</v>
      </c>
      <c r="E4072" s="85">
        <v>-3578.3940499999999</v>
      </c>
      <c r="F4072" s="210">
        <f t="shared" si="189"/>
        <v>6</v>
      </c>
      <c r="G4072" s="79" t="str">
        <f t="shared" si="190"/>
        <v>D</v>
      </c>
      <c r="H4072" s="79" t="str">
        <f t="shared" si="191"/>
        <v>6IF-ELPO/PERMIAN</v>
      </c>
    </row>
    <row r="4073" spans="1:8">
      <c r="A4073" s="80">
        <v>38596</v>
      </c>
      <c r="B4073" s="79" t="s">
        <v>83</v>
      </c>
      <c r="C4073" s="79" t="s">
        <v>72</v>
      </c>
      <c r="D4073" s="85">
        <v>-2640339.9797</v>
      </c>
      <c r="E4073" s="85">
        <v>264033.99797000003</v>
      </c>
      <c r="F4073" s="210">
        <f t="shared" si="189"/>
        <v>6</v>
      </c>
      <c r="G4073" s="79" t="str">
        <f t="shared" si="190"/>
        <v>D</v>
      </c>
      <c r="H4073" s="79" t="str">
        <f t="shared" si="191"/>
        <v>6IF-ELPO/SJ</v>
      </c>
    </row>
    <row r="4074" spans="1:8">
      <c r="A4074" s="80">
        <v>38596</v>
      </c>
      <c r="B4074" s="79" t="s">
        <v>83</v>
      </c>
      <c r="C4074" s="79" t="s">
        <v>74</v>
      </c>
      <c r="D4074" s="85">
        <v>16991.424800000001</v>
      </c>
      <c r="E4074" s="85">
        <v>0</v>
      </c>
      <c r="F4074" s="210">
        <f t="shared" si="189"/>
        <v>6</v>
      </c>
      <c r="G4074" s="79" t="str">
        <f t="shared" si="190"/>
        <v>D</v>
      </c>
      <c r="H4074" s="79" t="str">
        <f t="shared" si="191"/>
        <v>6NGI-PGE/CG</v>
      </c>
    </row>
    <row r="4075" spans="1:8">
      <c r="A4075" s="80">
        <v>38596</v>
      </c>
      <c r="B4075" s="79" t="s">
        <v>83</v>
      </c>
      <c r="C4075" s="79" t="s">
        <v>75</v>
      </c>
      <c r="D4075" s="85">
        <v>5097427.4428000003</v>
      </c>
      <c r="E4075" s="85">
        <v>0</v>
      </c>
      <c r="F4075" s="210">
        <f t="shared" si="189"/>
        <v>6</v>
      </c>
      <c r="G4075" s="79" t="str">
        <f t="shared" si="190"/>
        <v>D</v>
      </c>
      <c r="H4075" s="79" t="str">
        <f t="shared" si="191"/>
        <v>6NGI-SOBDR-PG&amp;E</v>
      </c>
    </row>
    <row r="4076" spans="1:8">
      <c r="A4076" s="80">
        <v>38596</v>
      </c>
      <c r="B4076" s="79" t="s">
        <v>83</v>
      </c>
      <c r="C4076" s="79" t="s">
        <v>46</v>
      </c>
      <c r="D4076" s="85">
        <v>-322837.07140000002</v>
      </c>
      <c r="E4076" s="85">
        <v>32283.707139999999</v>
      </c>
      <c r="F4076" s="210">
        <f t="shared" si="189"/>
        <v>6</v>
      </c>
      <c r="G4076" s="79" t="str">
        <f t="shared" si="190"/>
        <v>D</v>
      </c>
      <c r="H4076" s="79" t="str">
        <f t="shared" si="191"/>
        <v>6NGI-SOCAL</v>
      </c>
    </row>
    <row r="4077" spans="1:8">
      <c r="A4077" s="80">
        <v>38626</v>
      </c>
      <c r="B4077" s="79" t="s">
        <v>83</v>
      </c>
      <c r="C4077" s="79" t="s">
        <v>92</v>
      </c>
      <c r="D4077" s="85">
        <v>36803.934600000001</v>
      </c>
      <c r="E4077" s="85">
        <v>-3680.3934599999998</v>
      </c>
      <c r="F4077" s="210">
        <f t="shared" si="189"/>
        <v>6</v>
      </c>
      <c r="G4077" s="79" t="str">
        <f t="shared" si="190"/>
        <v>D</v>
      </c>
      <c r="H4077" s="79" t="str">
        <f t="shared" si="191"/>
        <v>6IF-ELPO/PERMIAN</v>
      </c>
    </row>
    <row r="4078" spans="1:8">
      <c r="A4078" s="80">
        <v>38626</v>
      </c>
      <c r="B4078" s="79" t="s">
        <v>83</v>
      </c>
      <c r="C4078" s="79" t="s">
        <v>72</v>
      </c>
      <c r="D4078" s="85">
        <v>-2715600.8590000002</v>
      </c>
      <c r="E4078" s="85">
        <v>271560.08590000001</v>
      </c>
      <c r="F4078" s="210">
        <f t="shared" si="189"/>
        <v>6</v>
      </c>
      <c r="G4078" s="79" t="str">
        <f t="shared" si="190"/>
        <v>D</v>
      </c>
      <c r="H4078" s="79" t="str">
        <f t="shared" si="191"/>
        <v>6IF-ELPO/SJ</v>
      </c>
    </row>
    <row r="4079" spans="1:8">
      <c r="A4079" s="80">
        <v>38626</v>
      </c>
      <c r="B4079" s="79" t="s">
        <v>83</v>
      </c>
      <c r="C4079" s="79" t="s">
        <v>74</v>
      </c>
      <c r="D4079" s="85">
        <v>18603.220300000001</v>
      </c>
      <c r="E4079" s="85">
        <v>0</v>
      </c>
      <c r="F4079" s="210">
        <f t="shared" si="189"/>
        <v>6</v>
      </c>
      <c r="G4079" s="79" t="str">
        <f t="shared" si="190"/>
        <v>D</v>
      </c>
      <c r="H4079" s="79" t="str">
        <f t="shared" si="191"/>
        <v>6NGI-PGE/CG</v>
      </c>
    </row>
    <row r="4080" spans="1:8">
      <c r="A4080" s="80">
        <v>38626</v>
      </c>
      <c r="B4080" s="79" t="s">
        <v>83</v>
      </c>
      <c r="C4080" s="79" t="s">
        <v>75</v>
      </c>
      <c r="D4080" s="85">
        <v>5242725.7282999996</v>
      </c>
      <c r="E4080" s="85">
        <v>0</v>
      </c>
      <c r="F4080" s="210">
        <f t="shared" si="189"/>
        <v>6</v>
      </c>
      <c r="G4080" s="79" t="str">
        <f t="shared" si="190"/>
        <v>D</v>
      </c>
      <c r="H4080" s="79" t="str">
        <f t="shared" si="191"/>
        <v>6NGI-SOBDR-PG&amp;E</v>
      </c>
    </row>
    <row r="4081" spans="1:8">
      <c r="A4081" s="80">
        <v>38626</v>
      </c>
      <c r="B4081" s="79" t="s">
        <v>83</v>
      </c>
      <c r="C4081" s="79" t="s">
        <v>46</v>
      </c>
      <c r="D4081" s="85">
        <v>-331475.56209999998</v>
      </c>
      <c r="E4081" s="85">
        <v>33147.556210000002</v>
      </c>
      <c r="F4081" s="210">
        <f t="shared" si="189"/>
        <v>6</v>
      </c>
      <c r="G4081" s="79" t="str">
        <f t="shared" si="190"/>
        <v>D</v>
      </c>
      <c r="H4081" s="79" t="str">
        <f t="shared" si="191"/>
        <v>6NGI-SOCAL</v>
      </c>
    </row>
    <row r="4082" spans="1:8">
      <c r="A4082" s="80">
        <v>38657</v>
      </c>
      <c r="B4082" s="79" t="s">
        <v>83</v>
      </c>
      <c r="C4082" s="79" t="s">
        <v>92</v>
      </c>
      <c r="D4082" s="85">
        <v>35445.387199999997</v>
      </c>
      <c r="E4082" s="85">
        <v>-3544.53872</v>
      </c>
      <c r="F4082" s="210">
        <f t="shared" si="189"/>
        <v>6</v>
      </c>
      <c r="G4082" s="79" t="str">
        <f t="shared" si="190"/>
        <v>D</v>
      </c>
      <c r="H4082" s="79" t="str">
        <f t="shared" si="191"/>
        <v>6IF-ELPO/PERMIAN</v>
      </c>
    </row>
    <row r="4083" spans="1:8">
      <c r="A4083" s="80">
        <v>38657</v>
      </c>
      <c r="B4083" s="79" t="s">
        <v>83</v>
      </c>
      <c r="C4083" s="79" t="s">
        <v>72</v>
      </c>
      <c r="D4083" s="85">
        <v>-2615359.6030999999</v>
      </c>
      <c r="E4083" s="85">
        <v>261535.96030999999</v>
      </c>
      <c r="F4083" s="210">
        <f t="shared" si="189"/>
        <v>6</v>
      </c>
      <c r="G4083" s="79" t="str">
        <f t="shared" si="190"/>
        <v>D</v>
      </c>
      <c r="H4083" s="79" t="str">
        <f t="shared" si="191"/>
        <v>6IF-ELPO/SJ</v>
      </c>
    </row>
    <row r="4084" spans="1:8">
      <c r="A4084" s="80">
        <v>38657</v>
      </c>
      <c r="B4084" s="79" t="s">
        <v>83</v>
      </c>
      <c r="C4084" s="79" t="s">
        <v>74</v>
      </c>
      <c r="D4084" s="85">
        <v>16830.668100000003</v>
      </c>
      <c r="E4084" s="85">
        <v>0</v>
      </c>
      <c r="F4084" s="210">
        <f t="shared" si="189"/>
        <v>6</v>
      </c>
      <c r="G4084" s="79" t="str">
        <f t="shared" si="190"/>
        <v>D</v>
      </c>
      <c r="H4084" s="79" t="str">
        <f t="shared" si="191"/>
        <v>6NGI-PGE/CG</v>
      </c>
    </row>
    <row r="4085" spans="1:8">
      <c r="A4085" s="80">
        <v>38657</v>
      </c>
      <c r="B4085" s="79" t="s">
        <v>83</v>
      </c>
      <c r="C4085" s="79" t="s">
        <v>75</v>
      </c>
      <c r="D4085" s="85">
        <v>5049200.45</v>
      </c>
      <c r="E4085" s="85">
        <v>0</v>
      </c>
      <c r="F4085" s="210">
        <f t="shared" si="189"/>
        <v>6</v>
      </c>
      <c r="G4085" s="79" t="str">
        <f t="shared" si="190"/>
        <v>D</v>
      </c>
      <c r="H4085" s="79" t="str">
        <f t="shared" si="191"/>
        <v>6NGI-SOBDR-PG&amp;E</v>
      </c>
    </row>
    <row r="4086" spans="1:8">
      <c r="A4086" s="80">
        <v>38657</v>
      </c>
      <c r="B4086" s="79" t="s">
        <v>83</v>
      </c>
      <c r="C4086" s="79" t="s">
        <v>46</v>
      </c>
      <c r="D4086" s="85">
        <v>-319782.69520000002</v>
      </c>
      <c r="E4086" s="85">
        <v>31978.269520000002</v>
      </c>
      <c r="F4086" s="210">
        <f t="shared" si="189"/>
        <v>6</v>
      </c>
      <c r="G4086" s="79" t="str">
        <f t="shared" si="190"/>
        <v>D</v>
      </c>
      <c r="H4086" s="79" t="str">
        <f t="shared" si="191"/>
        <v>6NGI-SOCAL</v>
      </c>
    </row>
    <row r="4087" spans="1:8">
      <c r="A4087" s="80">
        <v>38687</v>
      </c>
      <c r="B4087" s="79" t="s">
        <v>83</v>
      </c>
      <c r="C4087" s="79" t="s">
        <v>92</v>
      </c>
      <c r="D4087" s="85">
        <v>36454.621400000004</v>
      </c>
      <c r="E4087" s="85">
        <v>-3645.4621400000001</v>
      </c>
      <c r="F4087" s="210">
        <f t="shared" si="189"/>
        <v>6</v>
      </c>
      <c r="G4087" s="79" t="str">
        <f t="shared" si="190"/>
        <v>D</v>
      </c>
      <c r="H4087" s="79" t="str">
        <f t="shared" si="191"/>
        <v>6IF-ELPO/PERMIAN</v>
      </c>
    </row>
    <row r="4088" spans="1:8">
      <c r="A4088" s="80">
        <v>38687</v>
      </c>
      <c r="B4088" s="79" t="s">
        <v>83</v>
      </c>
      <c r="C4088" s="79" t="s">
        <v>72</v>
      </c>
      <c r="D4088" s="85">
        <v>-2689826.5617</v>
      </c>
      <c r="E4088" s="85">
        <v>268982.65616999997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6IF-ELPO/SJ</v>
      </c>
    </row>
    <row r="4089" spans="1:8">
      <c r="A4089" s="80">
        <v>38687</v>
      </c>
      <c r="B4089" s="79" t="s">
        <v>83</v>
      </c>
      <c r="C4089" s="79" t="s">
        <v>74</v>
      </c>
      <c r="D4089" s="85">
        <v>18426.6535</v>
      </c>
      <c r="E4089" s="85">
        <v>0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6NGI-PGE/CG</v>
      </c>
    </row>
    <row r="4090" spans="1:8">
      <c r="A4090" s="80">
        <v>38687</v>
      </c>
      <c r="B4090" s="79" t="s">
        <v>83</v>
      </c>
      <c r="C4090" s="79" t="s">
        <v>75</v>
      </c>
      <c r="D4090" s="85">
        <v>5192965.9961000001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6NGI-SOBDR-PG&amp;E</v>
      </c>
    </row>
    <row r="4091" spans="1:8">
      <c r="A4091" s="80">
        <v>38687</v>
      </c>
      <c r="B4091" s="79" t="s">
        <v>83</v>
      </c>
      <c r="C4091" s="79" t="s">
        <v>46</v>
      </c>
      <c r="D4091" s="85">
        <v>-325816.73749999999</v>
      </c>
      <c r="E4091" s="85">
        <v>32581.673750000002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6NGI-SOCAL</v>
      </c>
    </row>
    <row r="4092" spans="1:8">
      <c r="A4092" s="80">
        <v>38718</v>
      </c>
      <c r="B4092" s="79" t="s">
        <v>83</v>
      </c>
      <c r="C4092" s="79" t="s">
        <v>92</v>
      </c>
      <c r="D4092" s="85">
        <v>-2676845.1162</v>
      </c>
      <c r="E4092" s="85">
        <v>267684.51162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6IF-ELPO/PERMIAN</v>
      </c>
    </row>
    <row r="4093" spans="1:8">
      <c r="A4093" s="80">
        <v>38718</v>
      </c>
      <c r="B4093" s="79" t="s">
        <v>83</v>
      </c>
      <c r="C4093" s="79" t="s">
        <v>72</v>
      </c>
      <c r="D4093" s="85">
        <v>-2676819.2771000001</v>
      </c>
      <c r="E4093" s="85">
        <v>267681.92771000002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6IF-ELPO/SJ</v>
      </c>
    </row>
    <row r="4094" spans="1:8">
      <c r="A4094" s="80">
        <v>38718</v>
      </c>
      <c r="B4094" s="79" t="s">
        <v>83</v>
      </c>
      <c r="C4094" s="79" t="s">
        <v>74</v>
      </c>
      <c r="D4094" s="85">
        <v>-33340.9948</v>
      </c>
      <c r="E4094" s="85">
        <v>0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6NGI-PGE/CG</v>
      </c>
    </row>
    <row r="4095" spans="1:8">
      <c r="A4095" s="80">
        <v>38718</v>
      </c>
      <c r="B4095" s="79" t="s">
        <v>83</v>
      </c>
      <c r="C4095" s="79" t="s">
        <v>75</v>
      </c>
      <c r="D4095" s="85">
        <v>5167854.1955000004</v>
      </c>
      <c r="E4095" s="85">
        <v>0</v>
      </c>
      <c r="F4095" s="210">
        <f t="shared" si="189"/>
        <v>6</v>
      </c>
      <c r="G4095" s="79" t="str">
        <f t="shared" si="190"/>
        <v>D</v>
      </c>
      <c r="H4095" s="79" t="str">
        <f t="shared" si="191"/>
        <v>6NGI-SOBDR-PG&amp;E</v>
      </c>
    </row>
    <row r="4096" spans="1:8">
      <c r="A4096" s="80">
        <v>38718</v>
      </c>
      <c r="B4096" s="79" t="s">
        <v>83</v>
      </c>
      <c r="C4096" s="79" t="s">
        <v>46</v>
      </c>
      <c r="D4096" s="85">
        <v>-14169.9228</v>
      </c>
      <c r="E4096" s="85">
        <v>1416.9922799999999</v>
      </c>
      <c r="F4096" s="210">
        <f t="shared" si="189"/>
        <v>6</v>
      </c>
      <c r="G4096" s="79" t="str">
        <f t="shared" si="190"/>
        <v>D</v>
      </c>
      <c r="H4096" s="79" t="str">
        <f t="shared" si="191"/>
        <v>6NGI-SOCAL</v>
      </c>
    </row>
    <row r="4097" spans="1:8">
      <c r="A4097" s="80">
        <v>38749</v>
      </c>
      <c r="B4097" s="79" t="s">
        <v>83</v>
      </c>
      <c r="C4097" s="79" t="s">
        <v>92</v>
      </c>
      <c r="D4097" s="85">
        <v>-2406320.8530000001</v>
      </c>
      <c r="E4097" s="85">
        <v>240632.08530000001</v>
      </c>
      <c r="F4097" s="210">
        <f t="shared" si="189"/>
        <v>6</v>
      </c>
      <c r="G4097" s="79" t="str">
        <f t="shared" si="190"/>
        <v>D</v>
      </c>
      <c r="H4097" s="79" t="str">
        <f t="shared" si="191"/>
        <v>6IF-ELPO/PERMIAN</v>
      </c>
    </row>
    <row r="4098" spans="1:8">
      <c r="A4098" s="80">
        <v>38749</v>
      </c>
      <c r="B4098" s="79" t="s">
        <v>83</v>
      </c>
      <c r="C4098" s="79" t="s">
        <v>72</v>
      </c>
      <c r="D4098" s="85">
        <v>-2406297.6250999998</v>
      </c>
      <c r="E4098" s="85">
        <v>240629.76251</v>
      </c>
      <c r="F4098" s="210">
        <f t="shared" si="189"/>
        <v>6</v>
      </c>
      <c r="G4098" s="79" t="str">
        <f t="shared" si="190"/>
        <v>D</v>
      </c>
      <c r="H4098" s="79" t="str">
        <f t="shared" si="191"/>
        <v>6IF-ELPO/SJ</v>
      </c>
    </row>
    <row r="4099" spans="1:8">
      <c r="A4099" s="80">
        <v>38749</v>
      </c>
      <c r="B4099" s="79" t="s">
        <v>83</v>
      </c>
      <c r="C4099" s="79" t="s">
        <v>74</v>
      </c>
      <c r="D4099" s="85">
        <v>-33182.7601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6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6NGI-PGE/CG</v>
      </c>
    </row>
    <row r="4100" spans="1:8">
      <c r="A4100" s="80">
        <v>38749</v>
      </c>
      <c r="B4100" s="79" t="s">
        <v>83</v>
      </c>
      <c r="C4100" s="79" t="s">
        <v>75</v>
      </c>
      <c r="D4100" s="85">
        <v>4645586.4182000002</v>
      </c>
      <c r="E4100" s="85">
        <v>0</v>
      </c>
      <c r="F4100" s="210">
        <f t="shared" si="192"/>
        <v>6</v>
      </c>
      <c r="G4100" s="79" t="str">
        <f t="shared" si="193"/>
        <v>D</v>
      </c>
      <c r="H4100" s="79" t="str">
        <f t="shared" si="194"/>
        <v>6NGI-SOBDR-PG&amp;E</v>
      </c>
    </row>
    <row r="4101" spans="1:8">
      <c r="A4101" s="80">
        <v>38749</v>
      </c>
      <c r="B4101" s="79" t="s">
        <v>83</v>
      </c>
      <c r="C4101" s="79" t="s">
        <v>46</v>
      </c>
      <c r="D4101" s="85">
        <v>-14102.672999999999</v>
      </c>
      <c r="E4101" s="85">
        <v>1410.2673</v>
      </c>
      <c r="F4101" s="210">
        <f t="shared" si="192"/>
        <v>6</v>
      </c>
      <c r="G4101" s="79" t="str">
        <f t="shared" si="193"/>
        <v>D</v>
      </c>
      <c r="H4101" s="79" t="str">
        <f t="shared" si="194"/>
        <v>6NGI-SOCAL</v>
      </c>
    </row>
    <row r="4102" spans="1:8">
      <c r="A4102" s="80">
        <v>38777</v>
      </c>
      <c r="B4102" s="79" t="s">
        <v>83</v>
      </c>
      <c r="C4102" s="79" t="s">
        <v>92</v>
      </c>
      <c r="D4102" s="85">
        <v>-2652621.3404000001</v>
      </c>
      <c r="E4102" s="85">
        <v>265262.13403999998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6IF-ELPO/PERMIAN</v>
      </c>
    </row>
    <row r="4103" spans="1:8">
      <c r="A4103" s="80">
        <v>38777</v>
      </c>
      <c r="B4103" s="79" t="s">
        <v>83</v>
      </c>
      <c r="C4103" s="79" t="s">
        <v>72</v>
      </c>
      <c r="D4103" s="85">
        <v>-2652595.7351000002</v>
      </c>
      <c r="E4103" s="85">
        <v>265259.57351000002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6IF-ELPO/SJ</v>
      </c>
    </row>
    <row r="4104" spans="1:8">
      <c r="A4104" s="80">
        <v>38777</v>
      </c>
      <c r="B4104" s="79" t="s">
        <v>83</v>
      </c>
      <c r="C4104" s="79" t="s">
        <v>74</v>
      </c>
      <c r="D4104" s="85">
        <v>-33039.279600000002</v>
      </c>
      <c r="E4104" s="85">
        <v>0</v>
      </c>
      <c r="F4104" s="210">
        <f t="shared" si="192"/>
        <v>6</v>
      </c>
      <c r="G4104" s="79" t="str">
        <f t="shared" si="193"/>
        <v>D</v>
      </c>
      <c r="H4104" s="79" t="str">
        <f t="shared" si="194"/>
        <v>6NGI-PGE/CG</v>
      </c>
    </row>
    <row r="4105" spans="1:8">
      <c r="A4105" s="80">
        <v>38777</v>
      </c>
      <c r="B4105" s="79" t="s">
        <v>83</v>
      </c>
      <c r="C4105" s="79" t="s">
        <v>75</v>
      </c>
      <c r="D4105" s="85">
        <v>5121088.3441000003</v>
      </c>
      <c r="E4105" s="85">
        <v>0</v>
      </c>
      <c r="F4105" s="210">
        <f t="shared" si="192"/>
        <v>6</v>
      </c>
      <c r="G4105" s="79" t="str">
        <f t="shared" si="193"/>
        <v>D</v>
      </c>
      <c r="H4105" s="79" t="str">
        <f t="shared" si="194"/>
        <v>6NGI-SOBDR-PG&amp;E</v>
      </c>
    </row>
    <row r="4106" spans="1:8">
      <c r="A4106" s="80">
        <v>38777</v>
      </c>
      <c r="B4106" s="79" t="s">
        <v>83</v>
      </c>
      <c r="C4106" s="79" t="s">
        <v>46</v>
      </c>
      <c r="D4106" s="85">
        <v>-16519.639800000001</v>
      </c>
      <c r="E4106" s="85">
        <v>1651.96398</v>
      </c>
      <c r="F4106" s="210">
        <f t="shared" si="192"/>
        <v>6</v>
      </c>
      <c r="G4106" s="79" t="str">
        <f t="shared" si="193"/>
        <v>D</v>
      </c>
      <c r="H4106" s="79" t="str">
        <f t="shared" si="194"/>
        <v>6NGI-SOCAL</v>
      </c>
    </row>
    <row r="4107" spans="1:8">
      <c r="A4107" s="80">
        <v>38808</v>
      </c>
      <c r="B4107" s="79" t="s">
        <v>83</v>
      </c>
      <c r="C4107" s="79" t="s">
        <v>92</v>
      </c>
      <c r="D4107" s="85">
        <v>-2554663.6083999998</v>
      </c>
      <c r="E4107" s="85">
        <v>255466.36084000001</v>
      </c>
      <c r="F4107" s="210">
        <f t="shared" si="192"/>
        <v>6</v>
      </c>
      <c r="G4107" s="79" t="str">
        <f t="shared" si="193"/>
        <v>D</v>
      </c>
      <c r="H4107" s="79" t="str">
        <f t="shared" si="194"/>
        <v>6IF-ELPO/PERMIAN</v>
      </c>
    </row>
    <row r="4108" spans="1:8">
      <c r="A4108" s="80">
        <v>38808</v>
      </c>
      <c r="B4108" s="79" t="s">
        <v>83</v>
      </c>
      <c r="C4108" s="79" t="s">
        <v>72</v>
      </c>
      <c r="D4108" s="85">
        <v>-2554638.9485999998</v>
      </c>
      <c r="E4108" s="85">
        <v>255463.89486</v>
      </c>
      <c r="F4108" s="210">
        <f t="shared" si="192"/>
        <v>6</v>
      </c>
      <c r="G4108" s="79" t="str">
        <f t="shared" si="193"/>
        <v>D</v>
      </c>
      <c r="H4108" s="79" t="str">
        <f t="shared" si="194"/>
        <v>6IF-ELPO/SJ</v>
      </c>
    </row>
    <row r="4109" spans="1:8">
      <c r="A4109" s="80">
        <v>38808</v>
      </c>
      <c r="B4109" s="79" t="s">
        <v>83</v>
      </c>
      <c r="C4109" s="79" t="s">
        <v>75</v>
      </c>
      <c r="D4109" s="85">
        <v>4931973.4515000004</v>
      </c>
      <c r="E4109" s="85">
        <v>0</v>
      </c>
      <c r="F4109" s="210">
        <f t="shared" si="192"/>
        <v>6</v>
      </c>
      <c r="G4109" s="79" t="str">
        <f t="shared" si="193"/>
        <v>D</v>
      </c>
      <c r="H4109" s="79" t="str">
        <f t="shared" si="194"/>
        <v>6NGI-SOBDR-PG&amp;E</v>
      </c>
    </row>
    <row r="4110" spans="1:8">
      <c r="A4110" s="80">
        <v>38808</v>
      </c>
      <c r="B4110" s="79" t="s">
        <v>83</v>
      </c>
      <c r="C4110" s="79" t="s">
        <v>46</v>
      </c>
      <c r="D4110" s="85">
        <v>-16439.911400000001</v>
      </c>
      <c r="E4110" s="85">
        <v>1643.9911400000001</v>
      </c>
      <c r="F4110" s="210">
        <f t="shared" si="192"/>
        <v>6</v>
      </c>
      <c r="G4110" s="79" t="str">
        <f t="shared" si="193"/>
        <v>D</v>
      </c>
      <c r="H4110" s="79" t="str">
        <f t="shared" si="194"/>
        <v>6NGI-SOCAL</v>
      </c>
    </row>
    <row r="4111" spans="1:8">
      <c r="A4111" s="80">
        <v>38838</v>
      </c>
      <c r="B4111" s="79" t="s">
        <v>83</v>
      </c>
      <c r="C4111" s="79" t="s">
        <v>92</v>
      </c>
      <c r="D4111" s="85">
        <v>-2627382.5323000001</v>
      </c>
      <c r="E4111" s="85">
        <v>262738.25322999997</v>
      </c>
      <c r="F4111" s="210">
        <f t="shared" si="192"/>
        <v>6</v>
      </c>
      <c r="G4111" s="79" t="str">
        <f t="shared" si="193"/>
        <v>D</v>
      </c>
      <c r="H4111" s="79" t="str">
        <f t="shared" si="194"/>
        <v>6IF-ELPO/PERMIAN</v>
      </c>
    </row>
    <row r="4112" spans="1:8">
      <c r="A4112" s="80">
        <v>38838</v>
      </c>
      <c r="B4112" s="79" t="s">
        <v>83</v>
      </c>
      <c r="C4112" s="79" t="s">
        <v>72</v>
      </c>
      <c r="D4112" s="85">
        <v>-2627357.1705</v>
      </c>
      <c r="E4112" s="85">
        <v>262735.71704999998</v>
      </c>
      <c r="F4112" s="210">
        <f t="shared" si="192"/>
        <v>6</v>
      </c>
      <c r="G4112" s="79" t="str">
        <f t="shared" si="193"/>
        <v>D</v>
      </c>
      <c r="H4112" s="79" t="str">
        <f t="shared" si="194"/>
        <v>6IF-ELPO/SJ</v>
      </c>
    </row>
    <row r="4113" spans="1:8">
      <c r="A4113" s="80">
        <v>38838</v>
      </c>
      <c r="B4113" s="79" t="s">
        <v>83</v>
      </c>
      <c r="C4113" s="79" t="s">
        <v>75</v>
      </c>
      <c r="D4113" s="85">
        <v>5072362.8949999996</v>
      </c>
      <c r="E4113" s="85">
        <v>0</v>
      </c>
      <c r="F4113" s="210">
        <f t="shared" si="192"/>
        <v>6</v>
      </c>
      <c r="G4113" s="79" t="str">
        <f t="shared" si="193"/>
        <v>D</v>
      </c>
      <c r="H4113" s="79" t="str">
        <f t="shared" si="194"/>
        <v>6NGI-SOBDR-PG&amp;E</v>
      </c>
    </row>
    <row r="4114" spans="1:8">
      <c r="A4114" s="80">
        <v>38838</v>
      </c>
      <c r="B4114" s="79" t="s">
        <v>83</v>
      </c>
      <c r="C4114" s="79" t="s">
        <v>46</v>
      </c>
      <c r="D4114" s="85">
        <v>-16362.460999999999</v>
      </c>
      <c r="E4114" s="85">
        <v>1636.2461000000001</v>
      </c>
      <c r="F4114" s="210">
        <f t="shared" si="192"/>
        <v>6</v>
      </c>
      <c r="G4114" s="79" t="str">
        <f t="shared" si="193"/>
        <v>D</v>
      </c>
      <c r="H4114" s="79" t="str">
        <f t="shared" si="194"/>
        <v>6NGI-SOCAL</v>
      </c>
    </row>
    <row r="4115" spans="1:8">
      <c r="A4115" s="80">
        <v>37165</v>
      </c>
      <c r="B4115" s="79" t="s">
        <v>88</v>
      </c>
      <c r="C4115" s="79" t="s">
        <v>91</v>
      </c>
      <c r="D4115" s="85">
        <v>0</v>
      </c>
      <c r="E4115" s="85">
        <v>0</v>
      </c>
      <c r="F4115" s="210">
        <f t="shared" si="192"/>
        <v>1</v>
      </c>
      <c r="G4115" s="79" t="str">
        <f t="shared" si="193"/>
        <v>D</v>
      </c>
      <c r="H4115" s="79" t="str">
        <f t="shared" si="194"/>
        <v>1IF-CIG/RKYMTN</v>
      </c>
    </row>
    <row r="4116" spans="1:8">
      <c r="A4116" s="80">
        <v>37165</v>
      </c>
      <c r="B4116" s="79" t="s">
        <v>88</v>
      </c>
      <c r="C4116" s="79" t="s">
        <v>92</v>
      </c>
      <c r="D4116" s="85">
        <v>0</v>
      </c>
      <c r="E4116" s="85">
        <v>0</v>
      </c>
      <c r="F4116" s="210">
        <f t="shared" si="192"/>
        <v>1</v>
      </c>
      <c r="G4116" s="79" t="str">
        <f t="shared" si="193"/>
        <v>D</v>
      </c>
      <c r="H4116" s="79" t="str">
        <f t="shared" si="194"/>
        <v>1IF-ELPO/PERMIAN</v>
      </c>
    </row>
    <row r="4117" spans="1:8">
      <c r="A4117" s="80">
        <v>37165</v>
      </c>
      <c r="B4117" s="79" t="s">
        <v>88</v>
      </c>
      <c r="C4117" s="79" t="s">
        <v>72</v>
      </c>
      <c r="D4117" s="85">
        <v>0</v>
      </c>
      <c r="E4117" s="85">
        <v>0</v>
      </c>
      <c r="F4117" s="210">
        <f t="shared" si="192"/>
        <v>1</v>
      </c>
      <c r="G4117" s="79" t="str">
        <f t="shared" si="193"/>
        <v>D</v>
      </c>
      <c r="H4117" s="79" t="str">
        <f t="shared" si="194"/>
        <v>1IF-ELPO/SJ</v>
      </c>
    </row>
    <row r="4118" spans="1:8">
      <c r="A4118" s="80">
        <v>37165</v>
      </c>
      <c r="B4118" s="79" t="s">
        <v>88</v>
      </c>
      <c r="C4118" s="79" t="s">
        <v>93</v>
      </c>
      <c r="D4118" s="85">
        <v>0</v>
      </c>
      <c r="E4118" s="85">
        <v>0</v>
      </c>
      <c r="F4118" s="210">
        <f t="shared" si="192"/>
        <v>1</v>
      </c>
      <c r="G4118" s="79" t="str">
        <f t="shared" si="193"/>
        <v>D</v>
      </c>
      <c r="H4118" s="79" t="str">
        <f t="shared" si="194"/>
        <v>1IF-HEHUB</v>
      </c>
    </row>
    <row r="4119" spans="1:8">
      <c r="A4119" s="80">
        <v>37165</v>
      </c>
      <c r="B4119" s="79" t="s">
        <v>88</v>
      </c>
      <c r="C4119" s="79" t="s">
        <v>94</v>
      </c>
      <c r="D4119" s="85">
        <v>0</v>
      </c>
      <c r="E4119" s="85">
        <v>0</v>
      </c>
      <c r="F4119" s="210">
        <f t="shared" si="192"/>
        <v>1</v>
      </c>
      <c r="G4119" s="79" t="str">
        <f t="shared" si="193"/>
        <v>D</v>
      </c>
      <c r="H4119" s="79" t="str">
        <f t="shared" si="194"/>
        <v>1IF-HPL/SHPCHAN</v>
      </c>
    </row>
    <row r="4120" spans="1:8">
      <c r="A4120" s="80">
        <v>37165</v>
      </c>
      <c r="B4120" s="79" t="s">
        <v>88</v>
      </c>
      <c r="C4120" s="79" t="s">
        <v>67</v>
      </c>
      <c r="D4120" s="85">
        <v>0</v>
      </c>
      <c r="E4120" s="85">
        <v>0</v>
      </c>
      <c r="F4120" s="210">
        <f t="shared" si="192"/>
        <v>1</v>
      </c>
      <c r="G4120" s="79" t="str">
        <f t="shared" si="193"/>
        <v>D</v>
      </c>
      <c r="H4120" s="79" t="str">
        <f t="shared" si="194"/>
        <v>1IF-NWPL_ROCKY_M</v>
      </c>
    </row>
    <row r="4121" spans="1:8">
      <c r="A4121" s="80">
        <v>37165</v>
      </c>
      <c r="B4121" s="79" t="s">
        <v>88</v>
      </c>
      <c r="C4121" s="79" t="s">
        <v>73</v>
      </c>
      <c r="D4121" s="85">
        <v>0</v>
      </c>
      <c r="E4121" s="85">
        <v>0</v>
      </c>
      <c r="F4121" s="210">
        <f t="shared" si="192"/>
        <v>1</v>
      </c>
      <c r="G4121" s="79" t="str">
        <f t="shared" si="193"/>
        <v>D</v>
      </c>
      <c r="H4121" s="79" t="str">
        <f t="shared" si="194"/>
        <v>1IF-WAHA-TX</v>
      </c>
    </row>
    <row r="4122" spans="1:8">
      <c r="A4122" s="80">
        <v>37165</v>
      </c>
      <c r="B4122" s="79" t="s">
        <v>88</v>
      </c>
      <c r="C4122" s="79" t="s">
        <v>74</v>
      </c>
      <c r="D4122" s="85">
        <v>0</v>
      </c>
      <c r="E4122" s="85">
        <v>0</v>
      </c>
      <c r="F4122" s="210">
        <f t="shared" si="192"/>
        <v>1</v>
      </c>
      <c r="G4122" s="79" t="str">
        <f t="shared" si="193"/>
        <v>D</v>
      </c>
      <c r="H4122" s="79" t="str">
        <f t="shared" si="194"/>
        <v>1NGI-PGE/CG</v>
      </c>
    </row>
    <row r="4123" spans="1:8">
      <c r="A4123" s="80">
        <v>37165</v>
      </c>
      <c r="B4123" s="79" t="s">
        <v>88</v>
      </c>
      <c r="C4123" s="79" t="s">
        <v>75</v>
      </c>
      <c r="D4123" s="85">
        <v>0</v>
      </c>
      <c r="E4123" s="85">
        <v>0</v>
      </c>
      <c r="F4123" s="210">
        <f t="shared" si="192"/>
        <v>1</v>
      </c>
      <c r="G4123" s="79" t="str">
        <f t="shared" si="193"/>
        <v>D</v>
      </c>
      <c r="H4123" s="79" t="str">
        <f t="shared" si="194"/>
        <v>1NGI-SOBDR-PG&amp;E</v>
      </c>
    </row>
    <row r="4124" spans="1:8">
      <c r="A4124" s="80">
        <v>37165</v>
      </c>
      <c r="B4124" s="79" t="s">
        <v>88</v>
      </c>
      <c r="C4124" s="79" t="s">
        <v>46</v>
      </c>
      <c r="D4124" s="85">
        <v>0</v>
      </c>
      <c r="E4124" s="85">
        <v>0</v>
      </c>
      <c r="F4124" s="210">
        <f t="shared" si="192"/>
        <v>1</v>
      </c>
      <c r="G4124" s="79" t="str">
        <f t="shared" si="193"/>
        <v>D</v>
      </c>
      <c r="H4124" s="79" t="str">
        <f t="shared" si="194"/>
        <v>1NGI-SOCAL</v>
      </c>
    </row>
    <row r="4125" spans="1:8">
      <c r="A4125" s="80">
        <v>37196</v>
      </c>
      <c r="B4125" s="79" t="s">
        <v>88</v>
      </c>
      <c r="C4125" s="79" t="s">
        <v>92</v>
      </c>
      <c r="D4125" s="85">
        <v>0</v>
      </c>
      <c r="E4125" s="85">
        <v>0</v>
      </c>
      <c r="F4125" s="210">
        <f t="shared" si="192"/>
        <v>2</v>
      </c>
      <c r="G4125" s="79" t="str">
        <f t="shared" si="193"/>
        <v>D</v>
      </c>
      <c r="H4125" s="79" t="str">
        <f t="shared" si="194"/>
        <v>2IF-ELPO/PERMIAN</v>
      </c>
    </row>
    <row r="4126" spans="1:8">
      <c r="A4126" s="80">
        <v>37196</v>
      </c>
      <c r="B4126" s="79" t="s">
        <v>88</v>
      </c>
      <c r="C4126" s="79" t="s">
        <v>72</v>
      </c>
      <c r="D4126" s="85">
        <v>1903653.0837000001</v>
      </c>
      <c r="E4126" s="85">
        <v>-190365.30837000001</v>
      </c>
      <c r="F4126" s="210">
        <f t="shared" si="192"/>
        <v>2</v>
      </c>
      <c r="G4126" s="79" t="str">
        <f t="shared" si="193"/>
        <v>D</v>
      </c>
      <c r="H4126" s="79" t="str">
        <f t="shared" si="194"/>
        <v>2IF-ELPO/SJ</v>
      </c>
    </row>
    <row r="4127" spans="1:8">
      <c r="A4127" s="80">
        <v>37196</v>
      </c>
      <c r="B4127" s="79" t="s">
        <v>88</v>
      </c>
      <c r="C4127" s="79" t="s">
        <v>94</v>
      </c>
      <c r="D4127" s="85">
        <v>0</v>
      </c>
      <c r="E4127" s="85">
        <v>0</v>
      </c>
      <c r="F4127" s="210">
        <f t="shared" si="192"/>
        <v>2</v>
      </c>
      <c r="G4127" s="79" t="str">
        <f t="shared" si="193"/>
        <v>D</v>
      </c>
      <c r="H4127" s="79" t="str">
        <f t="shared" si="194"/>
        <v>2IF-HPL/SHPCHAN</v>
      </c>
    </row>
    <row r="4128" spans="1:8">
      <c r="A4128" s="80">
        <v>37196</v>
      </c>
      <c r="B4128" s="79" t="s">
        <v>88</v>
      </c>
      <c r="C4128" s="79" t="s">
        <v>67</v>
      </c>
      <c r="D4128" s="85">
        <v>-824416.68980000005</v>
      </c>
      <c r="E4128" s="85">
        <v>82441.668980000002</v>
      </c>
      <c r="F4128" s="210">
        <f t="shared" si="192"/>
        <v>2</v>
      </c>
      <c r="G4128" s="79" t="str">
        <f t="shared" si="193"/>
        <v>D</v>
      </c>
      <c r="H4128" s="79" t="str">
        <f t="shared" si="194"/>
        <v>2IF-NWPL_ROCKY_M</v>
      </c>
    </row>
    <row r="4129" spans="1:8">
      <c r="A4129" s="80">
        <v>37196</v>
      </c>
      <c r="B4129" s="79" t="s">
        <v>88</v>
      </c>
      <c r="C4129" s="79" t="s">
        <v>68</v>
      </c>
      <c r="D4129" s="85">
        <v>3.0000000000000003E-4</v>
      </c>
      <c r="E4129" s="85">
        <v>-3.0000000000000001E-6</v>
      </c>
      <c r="F4129" s="210">
        <f t="shared" si="192"/>
        <v>2</v>
      </c>
      <c r="G4129" s="79" t="str">
        <f t="shared" si="193"/>
        <v>D</v>
      </c>
      <c r="H4129" s="79" t="str">
        <f t="shared" si="194"/>
        <v>2NGI-MALIN</v>
      </c>
    </row>
    <row r="4130" spans="1:8">
      <c r="A4130" s="80">
        <v>37196</v>
      </c>
      <c r="B4130" s="79" t="s">
        <v>88</v>
      </c>
      <c r="C4130" s="79" t="s">
        <v>74</v>
      </c>
      <c r="D4130" s="85">
        <v>-149893.94349999999</v>
      </c>
      <c r="E4130" s="85">
        <v>0</v>
      </c>
      <c r="F4130" s="210">
        <f t="shared" si="192"/>
        <v>2</v>
      </c>
      <c r="G4130" s="79" t="str">
        <f t="shared" si="193"/>
        <v>D</v>
      </c>
      <c r="H4130" s="79" t="str">
        <f t="shared" si="194"/>
        <v>2NGI-PGE/CG</v>
      </c>
    </row>
    <row r="4131" spans="1:8">
      <c r="A4131" s="80">
        <v>37196</v>
      </c>
      <c r="B4131" s="79" t="s">
        <v>88</v>
      </c>
      <c r="C4131" s="79" t="s">
        <v>46</v>
      </c>
      <c r="D4131" s="85">
        <v>-674522.7463</v>
      </c>
      <c r="E4131" s="85">
        <v>67452.27463</v>
      </c>
      <c r="F4131" s="210">
        <f t="shared" si="192"/>
        <v>2</v>
      </c>
      <c r="G4131" s="79" t="str">
        <f t="shared" si="193"/>
        <v>D</v>
      </c>
      <c r="H4131" s="79" t="str">
        <f t="shared" si="194"/>
        <v>2NGI-SOCAL</v>
      </c>
    </row>
    <row r="4132" spans="1:8">
      <c r="A4132" s="80">
        <v>37226</v>
      </c>
      <c r="B4132" s="79" t="s">
        <v>88</v>
      </c>
      <c r="C4132" s="79" t="s">
        <v>92</v>
      </c>
      <c r="D4132" s="85">
        <v>309167.7292</v>
      </c>
      <c r="E4132" s="85">
        <v>-30916.772919999999</v>
      </c>
      <c r="F4132" s="210">
        <f t="shared" si="192"/>
        <v>3</v>
      </c>
      <c r="G4132" s="79" t="str">
        <f t="shared" si="193"/>
        <v>D</v>
      </c>
      <c r="H4132" s="79" t="str">
        <f t="shared" si="194"/>
        <v>3IF-ELPO/PERMIAN</v>
      </c>
    </row>
    <row r="4133" spans="1:8">
      <c r="A4133" s="80">
        <v>37226</v>
      </c>
      <c r="B4133" s="79" t="s">
        <v>88</v>
      </c>
      <c r="C4133" s="79" t="s">
        <v>72</v>
      </c>
      <c r="D4133" s="85">
        <v>3045302.1326000001</v>
      </c>
      <c r="E4133" s="85">
        <v>-304530.21325999999</v>
      </c>
      <c r="F4133" s="210">
        <f t="shared" si="192"/>
        <v>3</v>
      </c>
      <c r="G4133" s="79" t="str">
        <f t="shared" si="193"/>
        <v>D</v>
      </c>
      <c r="H4133" s="79" t="str">
        <f t="shared" si="194"/>
        <v>3IF-ELPO/SJ</v>
      </c>
    </row>
    <row r="4134" spans="1:8">
      <c r="A4134" s="80">
        <v>37226</v>
      </c>
      <c r="B4134" s="79" t="s">
        <v>88</v>
      </c>
      <c r="C4134" s="79" t="s">
        <v>94</v>
      </c>
      <c r="D4134" s="85">
        <v>0</v>
      </c>
      <c r="E4134" s="85">
        <v>0</v>
      </c>
      <c r="F4134" s="210">
        <f t="shared" si="192"/>
        <v>3</v>
      </c>
      <c r="G4134" s="79" t="str">
        <f t="shared" si="193"/>
        <v>D</v>
      </c>
      <c r="H4134" s="79" t="str">
        <f t="shared" si="194"/>
        <v>3IF-HPL/SHPCHAN</v>
      </c>
    </row>
    <row r="4135" spans="1:8">
      <c r="A4135" s="80">
        <v>37226</v>
      </c>
      <c r="B4135" s="79" t="s">
        <v>88</v>
      </c>
      <c r="C4135" s="79" t="s">
        <v>67</v>
      </c>
      <c r="D4135" s="85">
        <v>-2396049.9013</v>
      </c>
      <c r="E4135" s="85">
        <v>239604.99012999999</v>
      </c>
      <c r="F4135" s="210">
        <f t="shared" si="192"/>
        <v>3</v>
      </c>
      <c r="G4135" s="79" t="str">
        <f t="shared" si="193"/>
        <v>D</v>
      </c>
      <c r="H4135" s="79" t="str">
        <f t="shared" si="194"/>
        <v>3IF-NWPL_ROCKY_M</v>
      </c>
    </row>
    <row r="4136" spans="1:8">
      <c r="A4136" s="80">
        <v>37226</v>
      </c>
      <c r="B4136" s="79" t="s">
        <v>88</v>
      </c>
      <c r="C4136" s="79" t="s">
        <v>68</v>
      </c>
      <c r="D4136" s="85">
        <v>-154583.8646</v>
      </c>
      <c r="E4136" s="85">
        <v>1545.8386459999999</v>
      </c>
      <c r="F4136" s="210">
        <f t="shared" si="192"/>
        <v>3</v>
      </c>
      <c r="G4136" s="79" t="str">
        <f t="shared" si="193"/>
        <v>D</v>
      </c>
      <c r="H4136" s="79" t="str">
        <f t="shared" si="194"/>
        <v>3NGI-MALIN</v>
      </c>
    </row>
    <row r="4137" spans="1:8">
      <c r="A4137" s="80">
        <v>37226</v>
      </c>
      <c r="B4137" s="79" t="s">
        <v>88</v>
      </c>
      <c r="C4137" s="79" t="s">
        <v>74</v>
      </c>
      <c r="D4137" s="85">
        <v>-772919.32299999997</v>
      </c>
      <c r="E4137" s="85">
        <v>0</v>
      </c>
      <c r="F4137" s="210">
        <f t="shared" si="192"/>
        <v>3</v>
      </c>
      <c r="G4137" s="79" t="str">
        <f t="shared" si="193"/>
        <v>D</v>
      </c>
      <c r="H4137" s="79" t="str">
        <f t="shared" si="194"/>
        <v>3NGI-PGE/CG</v>
      </c>
    </row>
    <row r="4138" spans="1:8">
      <c r="A4138" s="80">
        <v>37226</v>
      </c>
      <c r="B4138" s="79" t="s">
        <v>88</v>
      </c>
      <c r="C4138" s="79" t="s">
        <v>46</v>
      </c>
      <c r="D4138" s="85">
        <v>-1004795.1199</v>
      </c>
      <c r="E4138" s="85">
        <v>100479.51199</v>
      </c>
      <c r="F4138" s="210">
        <f t="shared" si="192"/>
        <v>3</v>
      </c>
      <c r="G4138" s="79" t="str">
        <f t="shared" si="193"/>
        <v>D</v>
      </c>
      <c r="H4138" s="79" t="str">
        <f t="shared" si="194"/>
        <v>3NGI-SOCAL</v>
      </c>
    </row>
    <row r="4139" spans="1:8">
      <c r="A4139" s="80">
        <v>37257</v>
      </c>
      <c r="B4139" s="79" t="s">
        <v>88</v>
      </c>
      <c r="C4139" s="79" t="s">
        <v>92</v>
      </c>
      <c r="D4139" s="85">
        <v>308557.10080000001</v>
      </c>
      <c r="E4139" s="85">
        <v>-30855.710080000001</v>
      </c>
      <c r="F4139" s="210">
        <f t="shared" si="192"/>
        <v>3</v>
      </c>
      <c r="G4139" s="79" t="str">
        <f t="shared" si="193"/>
        <v>D</v>
      </c>
      <c r="H4139" s="79" t="str">
        <f t="shared" si="194"/>
        <v>3IF-ELPO/PERMIAN</v>
      </c>
    </row>
    <row r="4140" spans="1:8">
      <c r="A4140" s="80">
        <v>37257</v>
      </c>
      <c r="B4140" s="79" t="s">
        <v>88</v>
      </c>
      <c r="C4140" s="79" t="s">
        <v>72</v>
      </c>
      <c r="D4140" s="85">
        <v>2730730.3421999998</v>
      </c>
      <c r="E4140" s="85">
        <v>-273073.03421999997</v>
      </c>
      <c r="F4140" s="210">
        <f t="shared" si="192"/>
        <v>3</v>
      </c>
      <c r="G4140" s="79" t="str">
        <f t="shared" si="193"/>
        <v>D</v>
      </c>
      <c r="H4140" s="79" t="str">
        <f t="shared" si="194"/>
        <v>3IF-ELPO/SJ</v>
      </c>
    </row>
    <row r="4141" spans="1:8">
      <c r="A4141" s="80">
        <v>37257</v>
      </c>
      <c r="B4141" s="79" t="s">
        <v>88</v>
      </c>
      <c r="C4141" s="79" t="s">
        <v>94</v>
      </c>
      <c r="D4141" s="85">
        <v>0</v>
      </c>
      <c r="E4141" s="85">
        <v>0</v>
      </c>
      <c r="F4141" s="210">
        <f t="shared" si="192"/>
        <v>3</v>
      </c>
      <c r="G4141" s="79" t="str">
        <f t="shared" si="193"/>
        <v>D</v>
      </c>
      <c r="H4141" s="79" t="str">
        <f t="shared" si="194"/>
        <v>3IF-HPL/SHPCHAN</v>
      </c>
    </row>
    <row r="4142" spans="1:8">
      <c r="A4142" s="80">
        <v>37257</v>
      </c>
      <c r="B4142" s="79" t="s">
        <v>88</v>
      </c>
      <c r="C4142" s="79" t="s">
        <v>67</v>
      </c>
      <c r="D4142" s="85">
        <v>-2391317.5312000001</v>
      </c>
      <c r="E4142" s="85">
        <v>239131.75312000001</v>
      </c>
      <c r="F4142" s="210">
        <f t="shared" si="192"/>
        <v>3</v>
      </c>
      <c r="G4142" s="79" t="str">
        <f t="shared" si="193"/>
        <v>D</v>
      </c>
      <c r="H4142" s="79" t="str">
        <f t="shared" si="194"/>
        <v>3IF-NWPL_ROCKY_M</v>
      </c>
    </row>
    <row r="4143" spans="1:8">
      <c r="A4143" s="80">
        <v>37257</v>
      </c>
      <c r="B4143" s="79" t="s">
        <v>88</v>
      </c>
      <c r="C4143" s="79" t="s">
        <v>68</v>
      </c>
      <c r="D4143" s="85">
        <v>-154278.55050000001</v>
      </c>
      <c r="E4143" s="85">
        <v>1542.7855050000001</v>
      </c>
      <c r="F4143" s="210">
        <f t="shared" si="192"/>
        <v>3</v>
      </c>
      <c r="G4143" s="79" t="str">
        <f t="shared" si="193"/>
        <v>D</v>
      </c>
      <c r="H4143" s="79" t="str">
        <f t="shared" si="194"/>
        <v>3NGI-MALIN</v>
      </c>
    </row>
    <row r="4144" spans="1:8">
      <c r="A4144" s="80">
        <v>37257</v>
      </c>
      <c r="B4144" s="79" t="s">
        <v>88</v>
      </c>
      <c r="C4144" s="79" t="s">
        <v>74</v>
      </c>
      <c r="D4144" s="85">
        <v>-771392.75199999998</v>
      </c>
      <c r="E4144" s="85">
        <v>0</v>
      </c>
      <c r="F4144" s="210">
        <f t="shared" si="192"/>
        <v>3</v>
      </c>
      <c r="G4144" s="79" t="str">
        <f t="shared" si="193"/>
        <v>D</v>
      </c>
      <c r="H4144" s="79" t="str">
        <f t="shared" si="194"/>
        <v>3NGI-PGE/CG</v>
      </c>
    </row>
    <row r="4145" spans="1:8">
      <c r="A4145" s="80">
        <v>37257</v>
      </c>
      <c r="B4145" s="79" t="s">
        <v>88</v>
      </c>
      <c r="C4145" s="79" t="s">
        <v>46</v>
      </c>
      <c r="D4145" s="85">
        <v>-925671.30240000004</v>
      </c>
      <c r="E4145" s="85">
        <v>92567.130239999999</v>
      </c>
      <c r="F4145" s="210">
        <f t="shared" si="192"/>
        <v>3</v>
      </c>
      <c r="G4145" s="79" t="str">
        <f t="shared" si="193"/>
        <v>D</v>
      </c>
      <c r="H4145" s="79" t="str">
        <f t="shared" si="194"/>
        <v>3NGI-SOCAL</v>
      </c>
    </row>
    <row r="4146" spans="1:8">
      <c r="A4146" s="80">
        <v>37288</v>
      </c>
      <c r="B4146" s="79" t="s">
        <v>88</v>
      </c>
      <c r="C4146" s="79" t="s">
        <v>92</v>
      </c>
      <c r="D4146" s="85">
        <v>278147.93939999997</v>
      </c>
      <c r="E4146" s="85">
        <v>-27814.79394</v>
      </c>
      <c r="F4146" s="210">
        <f t="shared" si="192"/>
        <v>3</v>
      </c>
      <c r="G4146" s="79" t="str">
        <f t="shared" si="193"/>
        <v>D</v>
      </c>
      <c r="H4146" s="79" t="str">
        <f t="shared" si="194"/>
        <v>3IF-ELPO/PERMIAN</v>
      </c>
    </row>
    <row r="4147" spans="1:8">
      <c r="A4147" s="80">
        <v>37288</v>
      </c>
      <c r="B4147" s="79" t="s">
        <v>88</v>
      </c>
      <c r="C4147" s="79" t="s">
        <v>72</v>
      </c>
      <c r="D4147" s="85">
        <v>2183461.3243999998</v>
      </c>
      <c r="E4147" s="85">
        <v>-218346.13243999999</v>
      </c>
      <c r="F4147" s="210">
        <f t="shared" si="192"/>
        <v>3</v>
      </c>
      <c r="G4147" s="79" t="str">
        <f t="shared" si="193"/>
        <v>D</v>
      </c>
      <c r="H4147" s="79" t="str">
        <f t="shared" si="194"/>
        <v>3IF-ELPO/SJ</v>
      </c>
    </row>
    <row r="4148" spans="1:8">
      <c r="A4148" s="80">
        <v>37288</v>
      </c>
      <c r="B4148" s="79" t="s">
        <v>88</v>
      </c>
      <c r="C4148" s="79" t="s">
        <v>94</v>
      </c>
      <c r="D4148" s="85">
        <v>0</v>
      </c>
      <c r="E4148" s="85">
        <v>0</v>
      </c>
      <c r="F4148" s="210">
        <f t="shared" si="192"/>
        <v>3</v>
      </c>
      <c r="G4148" s="79" t="str">
        <f t="shared" si="193"/>
        <v>D</v>
      </c>
      <c r="H4148" s="79" t="str">
        <f t="shared" si="194"/>
        <v>3IF-HPL/SHPCHAN</v>
      </c>
    </row>
    <row r="4149" spans="1:8">
      <c r="A4149" s="80">
        <v>37288</v>
      </c>
      <c r="B4149" s="79" t="s">
        <v>88</v>
      </c>
      <c r="C4149" s="79" t="s">
        <v>67</v>
      </c>
      <c r="D4149" s="85">
        <v>-2155646.5304999999</v>
      </c>
      <c r="E4149" s="85">
        <v>215564.65304999999</v>
      </c>
      <c r="F4149" s="210">
        <f t="shared" si="192"/>
        <v>3</v>
      </c>
      <c r="G4149" s="79" t="str">
        <f t="shared" si="193"/>
        <v>D</v>
      </c>
      <c r="H4149" s="79" t="str">
        <f t="shared" si="194"/>
        <v>3IF-NWPL_ROCKY_M</v>
      </c>
    </row>
    <row r="4150" spans="1:8">
      <c r="A4150" s="80">
        <v>37288</v>
      </c>
      <c r="B4150" s="79" t="s">
        <v>88</v>
      </c>
      <c r="C4150" s="79" t="s">
        <v>68</v>
      </c>
      <c r="D4150" s="85">
        <v>-139073.96979999999</v>
      </c>
      <c r="E4150" s="85">
        <v>1390.7396980000001</v>
      </c>
      <c r="F4150" s="210">
        <f t="shared" si="192"/>
        <v>3</v>
      </c>
      <c r="G4150" s="79" t="str">
        <f t="shared" si="193"/>
        <v>D</v>
      </c>
      <c r="H4150" s="79" t="str">
        <f t="shared" si="194"/>
        <v>3NGI-MALIN</v>
      </c>
    </row>
    <row r="4151" spans="1:8">
      <c r="A4151" s="80">
        <v>37288</v>
      </c>
      <c r="B4151" s="79" t="s">
        <v>88</v>
      </c>
      <c r="C4151" s="79" t="s">
        <v>74</v>
      </c>
      <c r="D4151" s="85">
        <v>-695369.84849999996</v>
      </c>
      <c r="E4151" s="85">
        <v>0</v>
      </c>
      <c r="F4151" s="210">
        <f t="shared" si="192"/>
        <v>3</v>
      </c>
      <c r="G4151" s="79" t="str">
        <f t="shared" si="193"/>
        <v>D</v>
      </c>
      <c r="H4151" s="79" t="str">
        <f t="shared" si="194"/>
        <v>3NGI-PGE/CG</v>
      </c>
    </row>
    <row r="4152" spans="1:8">
      <c r="A4152" s="80">
        <v>37288</v>
      </c>
      <c r="B4152" s="79" t="s">
        <v>88</v>
      </c>
      <c r="C4152" s="79" t="s">
        <v>46</v>
      </c>
      <c r="D4152" s="85">
        <v>-625832.86360000004</v>
      </c>
      <c r="E4152" s="85">
        <v>62583.286359999998</v>
      </c>
      <c r="F4152" s="210">
        <f t="shared" si="192"/>
        <v>3</v>
      </c>
      <c r="G4152" s="79" t="str">
        <f t="shared" si="193"/>
        <v>D</v>
      </c>
      <c r="H4152" s="79" t="str">
        <f t="shared" si="194"/>
        <v>3NGI-SOCAL</v>
      </c>
    </row>
    <row r="4153" spans="1:8">
      <c r="A4153" s="80">
        <v>37316</v>
      </c>
      <c r="B4153" s="79" t="s">
        <v>88</v>
      </c>
      <c r="C4153" s="79" t="s">
        <v>92</v>
      </c>
      <c r="D4153" s="85">
        <v>307418.0184</v>
      </c>
      <c r="E4153" s="85">
        <v>-30741.80184</v>
      </c>
      <c r="F4153" s="210">
        <f t="shared" si="192"/>
        <v>3</v>
      </c>
      <c r="G4153" s="79" t="str">
        <f t="shared" si="193"/>
        <v>D</v>
      </c>
      <c r="H4153" s="79" t="str">
        <f t="shared" si="194"/>
        <v>3IF-ELPO/PERMIAN</v>
      </c>
    </row>
    <row r="4154" spans="1:8">
      <c r="A4154" s="80">
        <v>37316</v>
      </c>
      <c r="B4154" s="79" t="s">
        <v>88</v>
      </c>
      <c r="C4154" s="79" t="s">
        <v>72</v>
      </c>
      <c r="D4154" s="85">
        <v>2413231.4445000002</v>
      </c>
      <c r="E4154" s="85">
        <v>-241323.14444999999</v>
      </c>
      <c r="F4154" s="210">
        <f t="shared" si="192"/>
        <v>3</v>
      </c>
      <c r="G4154" s="79" t="str">
        <f t="shared" si="193"/>
        <v>D</v>
      </c>
      <c r="H4154" s="79" t="str">
        <f t="shared" si="194"/>
        <v>3IF-ELPO/SJ</v>
      </c>
    </row>
    <row r="4155" spans="1:8">
      <c r="A4155" s="80">
        <v>37316</v>
      </c>
      <c r="B4155" s="79" t="s">
        <v>88</v>
      </c>
      <c r="C4155" s="79" t="s">
        <v>94</v>
      </c>
      <c r="D4155" s="85">
        <v>0</v>
      </c>
      <c r="E4155" s="85">
        <v>0</v>
      </c>
      <c r="F4155" s="210">
        <f t="shared" si="192"/>
        <v>3</v>
      </c>
      <c r="G4155" s="79" t="str">
        <f t="shared" si="193"/>
        <v>D</v>
      </c>
      <c r="H4155" s="79" t="str">
        <f t="shared" si="194"/>
        <v>3IF-HPL/SHPCHAN</v>
      </c>
    </row>
    <row r="4156" spans="1:8">
      <c r="A4156" s="80">
        <v>37316</v>
      </c>
      <c r="B4156" s="79" t="s">
        <v>88</v>
      </c>
      <c r="C4156" s="79" t="s">
        <v>67</v>
      </c>
      <c r="D4156" s="85">
        <v>-2382489.6425999999</v>
      </c>
      <c r="E4156" s="85">
        <v>238248.96426000001</v>
      </c>
      <c r="F4156" s="210">
        <f t="shared" si="192"/>
        <v>3</v>
      </c>
      <c r="G4156" s="79" t="str">
        <f t="shared" si="193"/>
        <v>D</v>
      </c>
      <c r="H4156" s="79" t="str">
        <f t="shared" si="194"/>
        <v>3IF-NWPL_ROCKY_M</v>
      </c>
    </row>
    <row r="4157" spans="1:8">
      <c r="A4157" s="80">
        <v>37316</v>
      </c>
      <c r="B4157" s="79" t="s">
        <v>88</v>
      </c>
      <c r="C4157" s="79" t="s">
        <v>68</v>
      </c>
      <c r="D4157" s="85">
        <v>-153709.00930000001</v>
      </c>
      <c r="E4157" s="85">
        <v>1537.090093</v>
      </c>
      <c r="F4157" s="210">
        <f t="shared" si="192"/>
        <v>3</v>
      </c>
      <c r="G4157" s="79" t="str">
        <f t="shared" si="193"/>
        <v>D</v>
      </c>
      <c r="H4157" s="79" t="str">
        <f t="shared" si="194"/>
        <v>3NGI-MALIN</v>
      </c>
    </row>
    <row r="4158" spans="1:8">
      <c r="A4158" s="80">
        <v>37316</v>
      </c>
      <c r="B4158" s="79" t="s">
        <v>88</v>
      </c>
      <c r="C4158" s="79" t="s">
        <v>74</v>
      </c>
      <c r="D4158" s="85">
        <v>-768545.04599999997</v>
      </c>
      <c r="E4158" s="85">
        <v>0</v>
      </c>
      <c r="F4158" s="210">
        <f t="shared" si="192"/>
        <v>3</v>
      </c>
      <c r="G4158" s="79" t="str">
        <f t="shared" si="193"/>
        <v>D</v>
      </c>
      <c r="H4158" s="79" t="str">
        <f t="shared" si="194"/>
        <v>3NGI-PGE/CG</v>
      </c>
    </row>
    <row r="4159" spans="1:8">
      <c r="A4159" s="80">
        <v>37316</v>
      </c>
      <c r="B4159" s="79" t="s">
        <v>88</v>
      </c>
      <c r="C4159" s="79" t="s">
        <v>46</v>
      </c>
      <c r="D4159" s="85">
        <v>-384272.52299999999</v>
      </c>
      <c r="E4159" s="85">
        <v>38427.2523</v>
      </c>
      <c r="F4159" s="210">
        <f t="shared" si="192"/>
        <v>3</v>
      </c>
      <c r="G4159" s="79" t="str">
        <f t="shared" si="193"/>
        <v>D</v>
      </c>
      <c r="H4159" s="79" t="str">
        <f t="shared" si="194"/>
        <v>3NGI-SOCAL</v>
      </c>
    </row>
    <row r="4160" spans="1:8">
      <c r="A4160" s="80">
        <v>37347</v>
      </c>
      <c r="B4160" s="79" t="s">
        <v>88</v>
      </c>
      <c r="C4160" s="79" t="s">
        <v>92</v>
      </c>
      <c r="D4160" s="85">
        <v>-148463.53580000001</v>
      </c>
      <c r="E4160" s="85">
        <v>14846.353580000001</v>
      </c>
      <c r="F4160" s="210">
        <f t="shared" si="192"/>
        <v>4</v>
      </c>
      <c r="G4160" s="79" t="str">
        <f t="shared" si="193"/>
        <v>D</v>
      </c>
      <c r="H4160" s="79" t="str">
        <f t="shared" si="194"/>
        <v>4IF-ELPO/PERMIAN</v>
      </c>
    </row>
    <row r="4161" spans="1:8">
      <c r="A4161" s="80">
        <v>37347</v>
      </c>
      <c r="B4161" s="79" t="s">
        <v>88</v>
      </c>
      <c r="C4161" s="79" t="s">
        <v>72</v>
      </c>
      <c r="D4161" s="85">
        <v>222695.30369999999</v>
      </c>
      <c r="E4161" s="85">
        <v>-22269.53037</v>
      </c>
      <c r="F4161" s="210">
        <f t="shared" si="192"/>
        <v>4</v>
      </c>
      <c r="G4161" s="79" t="str">
        <f t="shared" si="193"/>
        <v>D</v>
      </c>
      <c r="H4161" s="79" t="str">
        <f t="shared" si="194"/>
        <v>4IF-ELPO/SJ</v>
      </c>
    </row>
    <row r="4162" spans="1:8">
      <c r="A4162" s="80">
        <v>37347</v>
      </c>
      <c r="B4162" s="79" t="s">
        <v>88</v>
      </c>
      <c r="C4162" s="79" t="s">
        <v>95</v>
      </c>
      <c r="D4162" s="85">
        <v>-445390.60720000003</v>
      </c>
      <c r="E4162" s="85">
        <v>44539.060720000001</v>
      </c>
      <c r="F4162" s="210">
        <f t="shared" si="192"/>
        <v>4</v>
      </c>
      <c r="G4162" s="79" t="str">
        <f t="shared" si="193"/>
        <v>D</v>
      </c>
      <c r="H4162" s="79" t="str">
        <f t="shared" si="194"/>
        <v>4IF-NTHWST/CANBR</v>
      </c>
    </row>
    <row r="4163" spans="1:8">
      <c r="A4163" s="80">
        <v>37347</v>
      </c>
      <c r="B4163" s="79" t="s">
        <v>88</v>
      </c>
      <c r="C4163" s="79" t="s">
        <v>67</v>
      </c>
      <c r="D4163" s="85">
        <v>-742317.67870000005</v>
      </c>
      <c r="E4163" s="85">
        <v>74231.767869999996</v>
      </c>
      <c r="F4163" s="210">
        <f t="shared" ref="F4163:F4226" si="195">IF(REF_DT&lt;=LastDay,INDEX(IntraMonth_Buckets,MATCH($A4163,IntraSumMonths,0),1),INDEX(BucketTable,MATCH($A4163,SumMonths,0),1))</f>
        <v>4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4IF-NWPL_ROCKY_M</v>
      </c>
    </row>
    <row r="4164" spans="1:8">
      <c r="A4164" s="80">
        <v>37347</v>
      </c>
      <c r="B4164" s="79" t="s">
        <v>88</v>
      </c>
      <c r="C4164" s="79" t="s">
        <v>68</v>
      </c>
      <c r="D4164" s="85">
        <v>-593854.14289999998</v>
      </c>
      <c r="E4164" s="85">
        <v>5938.5414289999999</v>
      </c>
      <c r="F4164" s="210">
        <f t="shared" si="195"/>
        <v>4</v>
      </c>
      <c r="G4164" s="79" t="str">
        <f t="shared" si="196"/>
        <v>D</v>
      </c>
      <c r="H4164" s="79" t="str">
        <f t="shared" si="197"/>
        <v>4NGI-MALIN</v>
      </c>
    </row>
    <row r="4165" spans="1:8">
      <c r="A4165" s="80">
        <v>37347</v>
      </c>
      <c r="B4165" s="79" t="s">
        <v>88</v>
      </c>
      <c r="C4165" s="79" t="s">
        <v>74</v>
      </c>
      <c r="D4165" s="85">
        <v>445390.60720000003</v>
      </c>
      <c r="E4165" s="85">
        <v>0</v>
      </c>
      <c r="F4165" s="210">
        <f t="shared" si="195"/>
        <v>4</v>
      </c>
      <c r="G4165" s="79" t="str">
        <f t="shared" si="196"/>
        <v>D</v>
      </c>
      <c r="H4165" s="79" t="str">
        <f t="shared" si="197"/>
        <v>4NGI-PGE/CG</v>
      </c>
    </row>
    <row r="4166" spans="1:8">
      <c r="A4166" s="80">
        <v>37347</v>
      </c>
      <c r="B4166" s="79" t="s">
        <v>88</v>
      </c>
      <c r="C4166" s="79" t="s">
        <v>46</v>
      </c>
      <c r="D4166" s="85">
        <v>-296927.07140000002</v>
      </c>
      <c r="E4166" s="85">
        <v>29692.707139999999</v>
      </c>
      <c r="F4166" s="210">
        <f t="shared" si="195"/>
        <v>4</v>
      </c>
      <c r="G4166" s="79" t="str">
        <f t="shared" si="196"/>
        <v>D</v>
      </c>
      <c r="H4166" s="79" t="str">
        <f t="shared" si="197"/>
        <v>4NGI-SOCAL</v>
      </c>
    </row>
    <row r="4167" spans="1:8">
      <c r="A4167" s="80">
        <v>37377</v>
      </c>
      <c r="B4167" s="79" t="s">
        <v>88</v>
      </c>
      <c r="C4167" s="79" t="s">
        <v>92</v>
      </c>
      <c r="D4167" s="85">
        <v>-153113.2561</v>
      </c>
      <c r="E4167" s="85">
        <v>15311.32561</v>
      </c>
      <c r="F4167" s="210">
        <f t="shared" si="195"/>
        <v>4</v>
      </c>
      <c r="G4167" s="79" t="str">
        <f t="shared" si="196"/>
        <v>D</v>
      </c>
      <c r="H4167" s="79" t="str">
        <f t="shared" si="197"/>
        <v>4IF-ELPO/PERMIAN</v>
      </c>
    </row>
    <row r="4168" spans="1:8">
      <c r="A4168" s="80">
        <v>37377</v>
      </c>
      <c r="B4168" s="79" t="s">
        <v>88</v>
      </c>
      <c r="C4168" s="79" t="s">
        <v>72</v>
      </c>
      <c r="D4168" s="85">
        <v>229669.8841</v>
      </c>
      <c r="E4168" s="85">
        <v>-22966.988410000002</v>
      </c>
      <c r="F4168" s="210">
        <f t="shared" si="195"/>
        <v>4</v>
      </c>
      <c r="G4168" s="79" t="str">
        <f t="shared" si="196"/>
        <v>D</v>
      </c>
      <c r="H4168" s="79" t="str">
        <f t="shared" si="197"/>
        <v>4IF-ELPO/SJ</v>
      </c>
    </row>
    <row r="4169" spans="1:8">
      <c r="A4169" s="80">
        <v>37377</v>
      </c>
      <c r="B4169" s="79" t="s">
        <v>88</v>
      </c>
      <c r="C4169" s="79" t="s">
        <v>95</v>
      </c>
      <c r="D4169" s="85">
        <v>-459339.7683</v>
      </c>
      <c r="E4169" s="85">
        <v>45933.97683</v>
      </c>
      <c r="F4169" s="210">
        <f t="shared" si="195"/>
        <v>4</v>
      </c>
      <c r="G4169" s="79" t="str">
        <f t="shared" si="196"/>
        <v>D</v>
      </c>
      <c r="H4169" s="79" t="str">
        <f t="shared" si="197"/>
        <v>4IF-NTHWST/CANBR</v>
      </c>
    </row>
    <row r="4170" spans="1:8">
      <c r="A4170" s="80">
        <v>37377</v>
      </c>
      <c r="B4170" s="79" t="s">
        <v>88</v>
      </c>
      <c r="C4170" s="79" t="s">
        <v>67</v>
      </c>
      <c r="D4170" s="85">
        <v>-765566.28040000005</v>
      </c>
      <c r="E4170" s="85">
        <v>76556.628039999996</v>
      </c>
      <c r="F4170" s="210">
        <f t="shared" si="195"/>
        <v>4</v>
      </c>
      <c r="G4170" s="79" t="str">
        <f t="shared" si="196"/>
        <v>D</v>
      </c>
      <c r="H4170" s="79" t="str">
        <f t="shared" si="197"/>
        <v>4IF-NWPL_ROCKY_M</v>
      </c>
    </row>
    <row r="4171" spans="1:8">
      <c r="A4171" s="80">
        <v>37377</v>
      </c>
      <c r="B4171" s="79" t="s">
        <v>88</v>
      </c>
      <c r="C4171" s="79" t="s">
        <v>68</v>
      </c>
      <c r="D4171" s="85">
        <v>-612453.02439999999</v>
      </c>
      <c r="E4171" s="85">
        <v>6124.5302439999996</v>
      </c>
      <c r="F4171" s="210">
        <f t="shared" si="195"/>
        <v>4</v>
      </c>
      <c r="G4171" s="79" t="str">
        <f t="shared" si="196"/>
        <v>D</v>
      </c>
      <c r="H4171" s="79" t="str">
        <f t="shared" si="197"/>
        <v>4NGI-MALIN</v>
      </c>
    </row>
    <row r="4172" spans="1:8">
      <c r="A4172" s="80">
        <v>37377</v>
      </c>
      <c r="B4172" s="79" t="s">
        <v>88</v>
      </c>
      <c r="C4172" s="79" t="s">
        <v>74</v>
      </c>
      <c r="D4172" s="85">
        <v>459339.7683</v>
      </c>
      <c r="E4172" s="85">
        <v>0</v>
      </c>
      <c r="F4172" s="210">
        <f t="shared" si="195"/>
        <v>4</v>
      </c>
      <c r="G4172" s="79" t="str">
        <f t="shared" si="196"/>
        <v>D</v>
      </c>
      <c r="H4172" s="79" t="str">
        <f t="shared" si="197"/>
        <v>4NGI-PGE/CG</v>
      </c>
    </row>
    <row r="4173" spans="1:8">
      <c r="A4173" s="80">
        <v>37377</v>
      </c>
      <c r="B4173" s="79" t="s">
        <v>88</v>
      </c>
      <c r="C4173" s="79" t="s">
        <v>46</v>
      </c>
      <c r="D4173" s="85">
        <v>-306226.5122</v>
      </c>
      <c r="E4173" s="85">
        <v>30622.65122</v>
      </c>
      <c r="F4173" s="210">
        <f t="shared" si="195"/>
        <v>4</v>
      </c>
      <c r="G4173" s="79" t="str">
        <f t="shared" si="196"/>
        <v>D</v>
      </c>
      <c r="H4173" s="79" t="str">
        <f t="shared" si="197"/>
        <v>4NGI-SOCAL</v>
      </c>
    </row>
    <row r="4174" spans="1:8">
      <c r="A4174" s="80">
        <v>37408</v>
      </c>
      <c r="B4174" s="79" t="s">
        <v>88</v>
      </c>
      <c r="C4174" s="79" t="s">
        <v>92</v>
      </c>
      <c r="D4174" s="85">
        <v>-147874.04560000001</v>
      </c>
      <c r="E4174" s="85">
        <v>14787.404560000001</v>
      </c>
      <c r="F4174" s="210">
        <f t="shared" si="195"/>
        <v>4</v>
      </c>
      <c r="G4174" s="79" t="str">
        <f t="shared" si="196"/>
        <v>D</v>
      </c>
      <c r="H4174" s="79" t="str">
        <f t="shared" si="197"/>
        <v>4IF-ELPO/PERMIAN</v>
      </c>
    </row>
    <row r="4175" spans="1:8">
      <c r="A4175" s="80">
        <v>37408</v>
      </c>
      <c r="B4175" s="79" t="s">
        <v>88</v>
      </c>
      <c r="C4175" s="79" t="s">
        <v>72</v>
      </c>
      <c r="D4175" s="85">
        <v>221811.06839999999</v>
      </c>
      <c r="E4175" s="85">
        <v>-22181.10684</v>
      </c>
      <c r="F4175" s="210">
        <f t="shared" si="195"/>
        <v>4</v>
      </c>
      <c r="G4175" s="79" t="str">
        <f t="shared" si="196"/>
        <v>D</v>
      </c>
      <c r="H4175" s="79" t="str">
        <f t="shared" si="197"/>
        <v>4IF-ELPO/SJ</v>
      </c>
    </row>
    <row r="4176" spans="1:8">
      <c r="A4176" s="80">
        <v>37408</v>
      </c>
      <c r="B4176" s="79" t="s">
        <v>88</v>
      </c>
      <c r="C4176" s="79" t="s">
        <v>95</v>
      </c>
      <c r="D4176" s="85">
        <v>-443622.13699999999</v>
      </c>
      <c r="E4176" s="85">
        <v>44362.2137</v>
      </c>
      <c r="F4176" s="210">
        <f t="shared" si="195"/>
        <v>4</v>
      </c>
      <c r="G4176" s="79" t="str">
        <f t="shared" si="196"/>
        <v>D</v>
      </c>
      <c r="H4176" s="79" t="str">
        <f t="shared" si="197"/>
        <v>4IF-NTHWST/CANBR</v>
      </c>
    </row>
    <row r="4177" spans="1:8">
      <c r="A4177" s="80">
        <v>37408</v>
      </c>
      <c r="B4177" s="79" t="s">
        <v>88</v>
      </c>
      <c r="C4177" s="79" t="s">
        <v>67</v>
      </c>
      <c r="D4177" s="85">
        <v>-739370.22840000002</v>
      </c>
      <c r="E4177" s="85">
        <v>73937.022840000005</v>
      </c>
      <c r="F4177" s="210">
        <f t="shared" si="195"/>
        <v>4</v>
      </c>
      <c r="G4177" s="79" t="str">
        <f t="shared" si="196"/>
        <v>D</v>
      </c>
      <c r="H4177" s="79" t="str">
        <f t="shared" si="197"/>
        <v>4IF-NWPL_ROCKY_M</v>
      </c>
    </row>
    <row r="4178" spans="1:8">
      <c r="A4178" s="80">
        <v>37408</v>
      </c>
      <c r="B4178" s="79" t="s">
        <v>88</v>
      </c>
      <c r="C4178" s="79" t="s">
        <v>68</v>
      </c>
      <c r="D4178" s="85">
        <v>-591496.1827</v>
      </c>
      <c r="E4178" s="85">
        <v>5914.9618270000001</v>
      </c>
      <c r="F4178" s="210">
        <f t="shared" si="195"/>
        <v>4</v>
      </c>
      <c r="G4178" s="79" t="str">
        <f t="shared" si="196"/>
        <v>D</v>
      </c>
      <c r="H4178" s="79" t="str">
        <f t="shared" si="197"/>
        <v>4NGI-MALIN</v>
      </c>
    </row>
    <row r="4179" spans="1:8">
      <c r="A4179" s="80">
        <v>37408</v>
      </c>
      <c r="B4179" s="79" t="s">
        <v>88</v>
      </c>
      <c r="C4179" s="79" t="s">
        <v>74</v>
      </c>
      <c r="D4179" s="85">
        <v>443622.13699999999</v>
      </c>
      <c r="E4179" s="85">
        <v>0</v>
      </c>
      <c r="F4179" s="210">
        <f t="shared" si="195"/>
        <v>4</v>
      </c>
      <c r="G4179" s="79" t="str">
        <f t="shared" si="196"/>
        <v>D</v>
      </c>
      <c r="H4179" s="79" t="str">
        <f t="shared" si="197"/>
        <v>4NGI-PGE/CG</v>
      </c>
    </row>
    <row r="4180" spans="1:8">
      <c r="A4180" s="80">
        <v>37408</v>
      </c>
      <c r="B4180" s="79" t="s">
        <v>88</v>
      </c>
      <c r="C4180" s="79" t="s">
        <v>46</v>
      </c>
      <c r="D4180" s="85">
        <v>-295748.09139999998</v>
      </c>
      <c r="E4180" s="85">
        <v>29574.809140000001</v>
      </c>
      <c r="F4180" s="210">
        <f t="shared" si="195"/>
        <v>4</v>
      </c>
      <c r="G4180" s="79" t="str">
        <f t="shared" si="196"/>
        <v>D</v>
      </c>
      <c r="H4180" s="79" t="str">
        <f t="shared" si="197"/>
        <v>4NGI-SOCAL</v>
      </c>
    </row>
    <row r="4181" spans="1:8">
      <c r="A4181" s="80">
        <v>37438</v>
      </c>
      <c r="B4181" s="79" t="s">
        <v>88</v>
      </c>
      <c r="C4181" s="79" t="s">
        <v>92</v>
      </c>
      <c r="D4181" s="85">
        <v>-152491.74460000001</v>
      </c>
      <c r="E4181" s="85">
        <v>15249.17446</v>
      </c>
      <c r="F4181" s="210">
        <f t="shared" si="195"/>
        <v>4</v>
      </c>
      <c r="G4181" s="79" t="str">
        <f t="shared" si="196"/>
        <v>D</v>
      </c>
      <c r="H4181" s="79" t="str">
        <f t="shared" si="197"/>
        <v>4IF-ELPO/PERMIAN</v>
      </c>
    </row>
    <row r="4182" spans="1:8">
      <c r="A4182" s="80">
        <v>37438</v>
      </c>
      <c r="B4182" s="79" t="s">
        <v>88</v>
      </c>
      <c r="C4182" s="79" t="s">
        <v>72</v>
      </c>
      <c r="D4182" s="85">
        <v>228737.61689999999</v>
      </c>
      <c r="E4182" s="85">
        <v>-22873.761689999999</v>
      </c>
      <c r="F4182" s="210">
        <f t="shared" si="195"/>
        <v>4</v>
      </c>
      <c r="G4182" s="79" t="str">
        <f t="shared" si="196"/>
        <v>D</v>
      </c>
      <c r="H4182" s="79" t="str">
        <f t="shared" si="197"/>
        <v>4IF-ELPO/SJ</v>
      </c>
    </row>
    <row r="4183" spans="1:8">
      <c r="A4183" s="80">
        <v>37438</v>
      </c>
      <c r="B4183" s="79" t="s">
        <v>88</v>
      </c>
      <c r="C4183" s="79" t="s">
        <v>95</v>
      </c>
      <c r="D4183" s="85">
        <v>-457475.23379999999</v>
      </c>
      <c r="E4183" s="85">
        <v>45747.523379999999</v>
      </c>
      <c r="F4183" s="210">
        <f t="shared" si="195"/>
        <v>4</v>
      </c>
      <c r="G4183" s="79" t="str">
        <f t="shared" si="196"/>
        <v>D</v>
      </c>
      <c r="H4183" s="79" t="str">
        <f t="shared" si="197"/>
        <v>4IF-NTHWST/CANBR</v>
      </c>
    </row>
    <row r="4184" spans="1:8">
      <c r="A4184" s="80">
        <v>37438</v>
      </c>
      <c r="B4184" s="79" t="s">
        <v>88</v>
      </c>
      <c r="C4184" s="79" t="s">
        <v>67</v>
      </c>
      <c r="D4184" s="85">
        <v>-762458.72290000005</v>
      </c>
      <c r="E4184" s="85">
        <v>76245.872289999999</v>
      </c>
      <c r="F4184" s="210">
        <f t="shared" si="195"/>
        <v>4</v>
      </c>
      <c r="G4184" s="79" t="str">
        <f t="shared" si="196"/>
        <v>D</v>
      </c>
      <c r="H4184" s="79" t="str">
        <f t="shared" si="197"/>
        <v>4IF-NWPL_ROCKY_M</v>
      </c>
    </row>
    <row r="4185" spans="1:8">
      <c r="A4185" s="80">
        <v>37438</v>
      </c>
      <c r="B4185" s="79" t="s">
        <v>88</v>
      </c>
      <c r="C4185" s="79" t="s">
        <v>68</v>
      </c>
      <c r="D4185" s="85">
        <v>-609966.97840000002</v>
      </c>
      <c r="E4185" s="85">
        <v>6099.6697839999997</v>
      </c>
      <c r="F4185" s="210">
        <f t="shared" si="195"/>
        <v>4</v>
      </c>
      <c r="G4185" s="79" t="str">
        <f t="shared" si="196"/>
        <v>D</v>
      </c>
      <c r="H4185" s="79" t="str">
        <f t="shared" si="197"/>
        <v>4NGI-MALIN</v>
      </c>
    </row>
    <row r="4186" spans="1:8">
      <c r="A4186" s="80">
        <v>37438</v>
      </c>
      <c r="B4186" s="79" t="s">
        <v>88</v>
      </c>
      <c r="C4186" s="79" t="s">
        <v>74</v>
      </c>
      <c r="D4186" s="85">
        <v>457475.23379999999</v>
      </c>
      <c r="E4186" s="85">
        <v>0</v>
      </c>
      <c r="F4186" s="210">
        <f t="shared" si="195"/>
        <v>4</v>
      </c>
      <c r="G4186" s="79" t="str">
        <f t="shared" si="196"/>
        <v>D</v>
      </c>
      <c r="H4186" s="79" t="str">
        <f t="shared" si="197"/>
        <v>4NGI-PGE/CG</v>
      </c>
    </row>
    <row r="4187" spans="1:8">
      <c r="A4187" s="80">
        <v>37438</v>
      </c>
      <c r="B4187" s="79" t="s">
        <v>88</v>
      </c>
      <c r="C4187" s="79" t="s">
        <v>46</v>
      </c>
      <c r="D4187" s="85">
        <v>-304983.48920000001</v>
      </c>
      <c r="E4187" s="85">
        <v>30498.34892</v>
      </c>
      <c r="F4187" s="210">
        <f t="shared" si="195"/>
        <v>4</v>
      </c>
      <c r="G4187" s="79" t="str">
        <f t="shared" si="196"/>
        <v>D</v>
      </c>
      <c r="H4187" s="79" t="str">
        <f t="shared" si="197"/>
        <v>4NGI-SOCAL</v>
      </c>
    </row>
    <row r="4188" spans="1:8">
      <c r="A4188" s="80">
        <v>37469</v>
      </c>
      <c r="B4188" s="79" t="s">
        <v>88</v>
      </c>
      <c r="C4188" s="79" t="s">
        <v>92</v>
      </c>
      <c r="D4188" s="85">
        <v>-152147.58050000001</v>
      </c>
      <c r="E4188" s="85">
        <v>0</v>
      </c>
      <c r="F4188" s="210">
        <f t="shared" si="195"/>
        <v>4</v>
      </c>
      <c r="G4188" s="79" t="str">
        <f t="shared" si="196"/>
        <v>D</v>
      </c>
      <c r="H4188" s="79" t="str">
        <f t="shared" si="197"/>
        <v>4IF-ELPO/PERMIAN</v>
      </c>
    </row>
    <row r="4189" spans="1:8">
      <c r="A4189" s="80">
        <v>37469</v>
      </c>
      <c r="B4189" s="79" t="s">
        <v>88</v>
      </c>
      <c r="C4189" s="79" t="s">
        <v>72</v>
      </c>
      <c r="D4189" s="85">
        <v>228221.3707</v>
      </c>
      <c r="E4189" s="85">
        <v>0</v>
      </c>
      <c r="F4189" s="210">
        <f t="shared" si="195"/>
        <v>4</v>
      </c>
      <c r="G4189" s="79" t="str">
        <f t="shared" si="196"/>
        <v>D</v>
      </c>
      <c r="H4189" s="79" t="str">
        <f t="shared" si="197"/>
        <v>4IF-ELPO/SJ</v>
      </c>
    </row>
    <row r="4190" spans="1:8">
      <c r="A4190" s="80">
        <v>37469</v>
      </c>
      <c r="B4190" s="79" t="s">
        <v>88</v>
      </c>
      <c r="C4190" s="79" t="s">
        <v>95</v>
      </c>
      <c r="D4190" s="85">
        <v>-456442.7415</v>
      </c>
      <c r="E4190" s="85">
        <v>45644.274149999997</v>
      </c>
      <c r="F4190" s="210">
        <f t="shared" si="195"/>
        <v>4</v>
      </c>
      <c r="G4190" s="79" t="str">
        <f t="shared" si="196"/>
        <v>D</v>
      </c>
      <c r="H4190" s="79" t="str">
        <f t="shared" si="197"/>
        <v>4IF-NTHWST/CANBR</v>
      </c>
    </row>
    <row r="4191" spans="1:8">
      <c r="A4191" s="80">
        <v>37469</v>
      </c>
      <c r="B4191" s="79" t="s">
        <v>88</v>
      </c>
      <c r="C4191" s="79" t="s">
        <v>67</v>
      </c>
      <c r="D4191" s="85">
        <v>-760737.90249999997</v>
      </c>
      <c r="E4191" s="85">
        <v>76073.790250000005</v>
      </c>
      <c r="F4191" s="210">
        <f t="shared" si="195"/>
        <v>4</v>
      </c>
      <c r="G4191" s="79" t="str">
        <f t="shared" si="196"/>
        <v>D</v>
      </c>
      <c r="H4191" s="79" t="str">
        <f t="shared" si="197"/>
        <v>4IF-NWPL_ROCKY_M</v>
      </c>
    </row>
    <row r="4192" spans="1:8">
      <c r="A4192" s="80">
        <v>37469</v>
      </c>
      <c r="B4192" s="79" t="s">
        <v>88</v>
      </c>
      <c r="C4192" s="79" t="s">
        <v>68</v>
      </c>
      <c r="D4192" s="85">
        <v>-608590.32200000004</v>
      </c>
      <c r="E4192" s="85">
        <v>6085.9032200000001</v>
      </c>
      <c r="F4192" s="210">
        <f t="shared" si="195"/>
        <v>4</v>
      </c>
      <c r="G4192" s="79" t="str">
        <f t="shared" si="196"/>
        <v>D</v>
      </c>
      <c r="H4192" s="79" t="str">
        <f t="shared" si="197"/>
        <v>4NGI-MALIN</v>
      </c>
    </row>
    <row r="4193" spans="1:8">
      <c r="A4193" s="80">
        <v>37469</v>
      </c>
      <c r="B4193" s="79" t="s">
        <v>88</v>
      </c>
      <c r="C4193" s="79" t="s">
        <v>74</v>
      </c>
      <c r="D4193" s="85">
        <v>456442.7415</v>
      </c>
      <c r="E4193" s="85">
        <v>0</v>
      </c>
      <c r="F4193" s="210">
        <f t="shared" si="195"/>
        <v>4</v>
      </c>
      <c r="G4193" s="79" t="str">
        <f t="shared" si="196"/>
        <v>D</v>
      </c>
      <c r="H4193" s="79" t="str">
        <f t="shared" si="197"/>
        <v>4NGI-PGE/CG</v>
      </c>
    </row>
    <row r="4194" spans="1:8">
      <c r="A4194" s="80">
        <v>37469</v>
      </c>
      <c r="B4194" s="79" t="s">
        <v>88</v>
      </c>
      <c r="C4194" s="79" t="s">
        <v>46</v>
      </c>
      <c r="D4194" s="85">
        <v>-304295.16100000002</v>
      </c>
      <c r="E4194" s="85">
        <v>0</v>
      </c>
      <c r="F4194" s="210">
        <f t="shared" si="195"/>
        <v>4</v>
      </c>
      <c r="G4194" s="79" t="str">
        <f t="shared" si="196"/>
        <v>D</v>
      </c>
      <c r="H4194" s="79" t="str">
        <f t="shared" si="197"/>
        <v>4NGI-SOCAL</v>
      </c>
    </row>
    <row r="4195" spans="1:8">
      <c r="A4195" s="80">
        <v>37500</v>
      </c>
      <c r="B4195" s="79" t="s">
        <v>88</v>
      </c>
      <c r="C4195" s="79" t="s">
        <v>92</v>
      </c>
      <c r="D4195" s="85">
        <v>-146899.16320000001</v>
      </c>
      <c r="E4195" s="85">
        <v>14689.91632</v>
      </c>
      <c r="F4195" s="210">
        <f t="shared" si="195"/>
        <v>4</v>
      </c>
      <c r="G4195" s="79" t="str">
        <f t="shared" si="196"/>
        <v>D</v>
      </c>
      <c r="H4195" s="79" t="str">
        <f t="shared" si="197"/>
        <v>4IF-ELPO/PERMIAN</v>
      </c>
    </row>
    <row r="4196" spans="1:8">
      <c r="A4196" s="80">
        <v>37500</v>
      </c>
      <c r="B4196" s="79" t="s">
        <v>88</v>
      </c>
      <c r="C4196" s="79" t="s">
        <v>72</v>
      </c>
      <c r="D4196" s="85">
        <v>220348.74479999999</v>
      </c>
      <c r="E4196" s="85">
        <v>-22034.874479999999</v>
      </c>
      <c r="F4196" s="210">
        <f t="shared" si="195"/>
        <v>4</v>
      </c>
      <c r="G4196" s="79" t="str">
        <f t="shared" si="196"/>
        <v>D</v>
      </c>
      <c r="H4196" s="79" t="str">
        <f t="shared" si="197"/>
        <v>4IF-ELPO/SJ</v>
      </c>
    </row>
    <row r="4197" spans="1:8">
      <c r="A4197" s="80">
        <v>37500</v>
      </c>
      <c r="B4197" s="79" t="s">
        <v>88</v>
      </c>
      <c r="C4197" s="79" t="s">
        <v>95</v>
      </c>
      <c r="D4197" s="85">
        <v>-440697.48959999997</v>
      </c>
      <c r="E4197" s="85">
        <v>44069.748959999997</v>
      </c>
      <c r="F4197" s="210">
        <f t="shared" si="195"/>
        <v>4</v>
      </c>
      <c r="G4197" s="79" t="str">
        <f t="shared" si="196"/>
        <v>D</v>
      </c>
      <c r="H4197" s="79" t="str">
        <f t="shared" si="197"/>
        <v>4IF-NTHWST/CANBR</v>
      </c>
    </row>
    <row r="4198" spans="1:8">
      <c r="A4198" s="80">
        <v>37500</v>
      </c>
      <c r="B4198" s="79" t="s">
        <v>88</v>
      </c>
      <c r="C4198" s="79" t="s">
        <v>67</v>
      </c>
      <c r="D4198" s="85">
        <v>-734495.81599999999</v>
      </c>
      <c r="E4198" s="85">
        <v>73449.581600000005</v>
      </c>
      <c r="F4198" s="210">
        <f t="shared" si="195"/>
        <v>4</v>
      </c>
      <c r="G4198" s="79" t="str">
        <f t="shared" si="196"/>
        <v>D</v>
      </c>
      <c r="H4198" s="79" t="str">
        <f t="shared" si="197"/>
        <v>4IF-NWPL_ROCKY_M</v>
      </c>
    </row>
    <row r="4199" spans="1:8">
      <c r="A4199" s="80">
        <v>37500</v>
      </c>
      <c r="B4199" s="79" t="s">
        <v>88</v>
      </c>
      <c r="C4199" s="79" t="s">
        <v>68</v>
      </c>
      <c r="D4199" s="85">
        <v>-587596.65280000004</v>
      </c>
      <c r="E4199" s="85">
        <v>5875.9665279999999</v>
      </c>
      <c r="F4199" s="210">
        <f t="shared" si="195"/>
        <v>4</v>
      </c>
      <c r="G4199" s="79" t="str">
        <f t="shared" si="196"/>
        <v>D</v>
      </c>
      <c r="H4199" s="79" t="str">
        <f t="shared" si="197"/>
        <v>4NGI-MALIN</v>
      </c>
    </row>
    <row r="4200" spans="1:8">
      <c r="A4200" s="80">
        <v>37500</v>
      </c>
      <c r="B4200" s="79" t="s">
        <v>88</v>
      </c>
      <c r="C4200" s="79" t="s">
        <v>74</v>
      </c>
      <c r="D4200" s="85">
        <v>440697.48959999997</v>
      </c>
      <c r="E4200" s="85">
        <v>0</v>
      </c>
      <c r="F4200" s="210">
        <f t="shared" si="195"/>
        <v>4</v>
      </c>
      <c r="G4200" s="79" t="str">
        <f t="shared" si="196"/>
        <v>D</v>
      </c>
      <c r="H4200" s="79" t="str">
        <f t="shared" si="197"/>
        <v>4NGI-PGE/CG</v>
      </c>
    </row>
    <row r="4201" spans="1:8">
      <c r="A4201" s="80">
        <v>37500</v>
      </c>
      <c r="B4201" s="79" t="s">
        <v>88</v>
      </c>
      <c r="C4201" s="79" t="s">
        <v>46</v>
      </c>
      <c r="D4201" s="85">
        <v>-293798.32640000002</v>
      </c>
      <c r="E4201" s="85">
        <v>29379.832640000001</v>
      </c>
      <c r="F4201" s="210">
        <f t="shared" si="195"/>
        <v>4</v>
      </c>
      <c r="G4201" s="79" t="str">
        <f t="shared" si="196"/>
        <v>D</v>
      </c>
      <c r="H4201" s="79" t="str">
        <f t="shared" si="197"/>
        <v>4NGI-SOCAL</v>
      </c>
    </row>
    <row r="4202" spans="1:8">
      <c r="A4202" s="80">
        <v>37530</v>
      </c>
      <c r="B4202" s="79" t="s">
        <v>88</v>
      </c>
      <c r="C4202" s="79" t="s">
        <v>92</v>
      </c>
      <c r="D4202" s="85">
        <v>-151437.36910000001</v>
      </c>
      <c r="E4202" s="85">
        <v>0</v>
      </c>
      <c r="F4202" s="210">
        <f t="shared" si="195"/>
        <v>4</v>
      </c>
      <c r="G4202" s="79" t="str">
        <f t="shared" si="196"/>
        <v>D</v>
      </c>
      <c r="H4202" s="79" t="str">
        <f t="shared" si="197"/>
        <v>4IF-ELPO/PERMIAN</v>
      </c>
    </row>
    <row r="4203" spans="1:8">
      <c r="A4203" s="80">
        <v>37530</v>
      </c>
      <c r="B4203" s="79" t="s">
        <v>88</v>
      </c>
      <c r="C4203" s="79" t="s">
        <v>72</v>
      </c>
      <c r="D4203" s="85">
        <v>227156.05360000001</v>
      </c>
      <c r="E4203" s="85">
        <v>0</v>
      </c>
      <c r="F4203" s="210">
        <f t="shared" si="195"/>
        <v>4</v>
      </c>
      <c r="G4203" s="79" t="str">
        <f t="shared" si="196"/>
        <v>D</v>
      </c>
      <c r="H4203" s="79" t="str">
        <f t="shared" si="197"/>
        <v>4IF-ELPO/SJ</v>
      </c>
    </row>
    <row r="4204" spans="1:8">
      <c r="A4204" s="80">
        <v>37530</v>
      </c>
      <c r="B4204" s="79" t="s">
        <v>88</v>
      </c>
      <c r="C4204" s="79" t="s">
        <v>95</v>
      </c>
      <c r="D4204" s="85">
        <v>-454312.10729999997</v>
      </c>
      <c r="E4204" s="85">
        <v>45431.210729999999</v>
      </c>
      <c r="F4204" s="210">
        <f t="shared" si="195"/>
        <v>4</v>
      </c>
      <c r="G4204" s="79" t="str">
        <f t="shared" si="196"/>
        <v>D</v>
      </c>
      <c r="H4204" s="79" t="str">
        <f t="shared" si="197"/>
        <v>4IF-NTHWST/CANBR</v>
      </c>
    </row>
    <row r="4205" spans="1:8">
      <c r="A4205" s="80">
        <v>37530</v>
      </c>
      <c r="B4205" s="79" t="s">
        <v>88</v>
      </c>
      <c r="C4205" s="79" t="s">
        <v>67</v>
      </c>
      <c r="D4205" s="85">
        <v>-757186.84550000005</v>
      </c>
      <c r="E4205" s="85">
        <v>75718.684550000005</v>
      </c>
      <c r="F4205" s="210">
        <f t="shared" si="195"/>
        <v>4</v>
      </c>
      <c r="G4205" s="79" t="str">
        <f t="shared" si="196"/>
        <v>D</v>
      </c>
      <c r="H4205" s="79" t="str">
        <f t="shared" si="197"/>
        <v>4IF-NWPL_ROCKY_M</v>
      </c>
    </row>
    <row r="4206" spans="1:8">
      <c r="A4206" s="80">
        <v>37530</v>
      </c>
      <c r="B4206" s="79" t="s">
        <v>88</v>
      </c>
      <c r="C4206" s="79" t="s">
        <v>68</v>
      </c>
      <c r="D4206" s="85">
        <v>-605749.47640000004</v>
      </c>
      <c r="E4206" s="85">
        <v>6057.494764</v>
      </c>
      <c r="F4206" s="210">
        <f t="shared" si="195"/>
        <v>4</v>
      </c>
      <c r="G4206" s="79" t="str">
        <f t="shared" si="196"/>
        <v>D</v>
      </c>
      <c r="H4206" s="79" t="str">
        <f t="shared" si="197"/>
        <v>4NGI-MALIN</v>
      </c>
    </row>
    <row r="4207" spans="1:8">
      <c r="A4207" s="80">
        <v>37530</v>
      </c>
      <c r="B4207" s="79" t="s">
        <v>88</v>
      </c>
      <c r="C4207" s="79" t="s">
        <v>74</v>
      </c>
      <c r="D4207" s="85">
        <v>454312.10729999997</v>
      </c>
      <c r="E4207" s="85">
        <v>0</v>
      </c>
      <c r="F4207" s="210">
        <f t="shared" si="195"/>
        <v>4</v>
      </c>
      <c r="G4207" s="79" t="str">
        <f t="shared" si="196"/>
        <v>D</v>
      </c>
      <c r="H4207" s="79" t="str">
        <f t="shared" si="197"/>
        <v>4NGI-PGE/CG</v>
      </c>
    </row>
    <row r="4208" spans="1:8">
      <c r="A4208" s="80">
        <v>37530</v>
      </c>
      <c r="B4208" s="79" t="s">
        <v>88</v>
      </c>
      <c r="C4208" s="79" t="s">
        <v>46</v>
      </c>
      <c r="D4208" s="85">
        <v>-302874.73820000002</v>
      </c>
      <c r="E4208" s="85">
        <v>0</v>
      </c>
      <c r="F4208" s="210">
        <f t="shared" si="195"/>
        <v>4</v>
      </c>
      <c r="G4208" s="79" t="str">
        <f t="shared" si="196"/>
        <v>D</v>
      </c>
      <c r="H4208" s="79" t="str">
        <f t="shared" si="197"/>
        <v>4NGI-SOCAL</v>
      </c>
    </row>
    <row r="4209" spans="1:8">
      <c r="A4209" s="80">
        <v>37561</v>
      </c>
      <c r="B4209" s="79" t="s">
        <v>88</v>
      </c>
      <c r="C4209" s="79" t="s">
        <v>72</v>
      </c>
      <c r="D4209" s="85">
        <v>-292337.44559999998</v>
      </c>
      <c r="E4209" s="85">
        <v>29233.744559999999</v>
      </c>
      <c r="F4209" s="210">
        <f t="shared" si="195"/>
        <v>5</v>
      </c>
      <c r="G4209" s="79" t="str">
        <f t="shared" si="196"/>
        <v>D</v>
      </c>
      <c r="H4209" s="79" t="str">
        <f t="shared" si="197"/>
        <v>5IF-ELPO/SJ</v>
      </c>
    </row>
    <row r="4210" spans="1:8">
      <c r="A4210" s="80">
        <v>37561</v>
      </c>
      <c r="B4210" s="79" t="s">
        <v>88</v>
      </c>
      <c r="C4210" s="79" t="s">
        <v>67</v>
      </c>
      <c r="D4210" s="85">
        <v>0</v>
      </c>
      <c r="E4210" s="85">
        <v>0</v>
      </c>
      <c r="F4210" s="210">
        <f t="shared" si="195"/>
        <v>5</v>
      </c>
      <c r="G4210" s="79" t="str">
        <f t="shared" si="196"/>
        <v>D</v>
      </c>
      <c r="H4210" s="79" t="str">
        <f t="shared" si="197"/>
        <v>5IF-NWPL_ROCKY_M</v>
      </c>
    </row>
    <row r="4211" spans="1:8">
      <c r="A4211" s="80">
        <v>37591</v>
      </c>
      <c r="B4211" s="79" t="s">
        <v>88</v>
      </c>
      <c r="C4211" s="79" t="s">
        <v>72</v>
      </c>
      <c r="D4211" s="85">
        <v>-301291.9914</v>
      </c>
      <c r="E4211" s="85">
        <v>30129.199140000001</v>
      </c>
      <c r="F4211" s="210">
        <f t="shared" si="195"/>
        <v>5</v>
      </c>
      <c r="G4211" s="79" t="str">
        <f t="shared" si="196"/>
        <v>D</v>
      </c>
      <c r="H4211" s="79" t="str">
        <f t="shared" si="197"/>
        <v>5IF-ELPO/SJ</v>
      </c>
    </row>
    <row r="4212" spans="1:8">
      <c r="A4212" s="80">
        <v>37591</v>
      </c>
      <c r="B4212" s="79" t="s">
        <v>88</v>
      </c>
      <c r="C4212" s="79" t="s">
        <v>67</v>
      </c>
      <c r="D4212" s="85">
        <v>-2.0000000000000001E-4</v>
      </c>
      <c r="E4212" s="85">
        <v>1.9999999999999998E-5</v>
      </c>
      <c r="F4212" s="210">
        <f t="shared" si="195"/>
        <v>5</v>
      </c>
      <c r="G4212" s="79" t="str">
        <f t="shared" si="196"/>
        <v>D</v>
      </c>
      <c r="H4212" s="79" t="str">
        <f t="shared" si="197"/>
        <v>5IF-NWPL_ROCKY_M</v>
      </c>
    </row>
    <row r="4213" spans="1:8">
      <c r="A4213" s="80">
        <v>37622</v>
      </c>
      <c r="B4213" s="79" t="s">
        <v>88</v>
      </c>
      <c r="C4213" s="79" t="s">
        <v>67</v>
      </c>
      <c r="D4213" s="85">
        <v>-1E-4</v>
      </c>
      <c r="E4213" s="85">
        <v>9.9999999999999991E-6</v>
      </c>
      <c r="F4213" s="210">
        <f t="shared" si="195"/>
        <v>5</v>
      </c>
      <c r="G4213" s="79" t="str">
        <f t="shared" si="196"/>
        <v>D</v>
      </c>
      <c r="H4213" s="79" t="str">
        <f t="shared" si="197"/>
        <v>5IF-NWPL_ROCKY_M</v>
      </c>
    </row>
    <row r="4214" spans="1:8">
      <c r="A4214" s="80">
        <v>37653</v>
      </c>
      <c r="B4214" s="79" t="s">
        <v>88</v>
      </c>
      <c r="C4214" s="79" t="s">
        <v>67</v>
      </c>
      <c r="D4214" s="85">
        <v>1E-4</v>
      </c>
      <c r="E4214" s="85">
        <v>-9.9999999999999991E-6</v>
      </c>
      <c r="F4214" s="210">
        <f t="shared" si="195"/>
        <v>5</v>
      </c>
      <c r="G4214" s="79" t="str">
        <f t="shared" si="196"/>
        <v>D</v>
      </c>
      <c r="H4214" s="79" t="str">
        <f t="shared" si="197"/>
        <v>5IF-NWPL_ROCKY_M</v>
      </c>
    </row>
    <row r="4215" spans="1:8">
      <c r="A4215" s="80">
        <v>37681</v>
      </c>
      <c r="B4215" s="79" t="s">
        <v>88</v>
      </c>
      <c r="C4215" s="79" t="s">
        <v>67</v>
      </c>
      <c r="D4215" s="85">
        <v>-1E-4</v>
      </c>
      <c r="E4215" s="85">
        <v>9.9999999999999991E-6</v>
      </c>
      <c r="F4215" s="210">
        <f t="shared" si="195"/>
        <v>5</v>
      </c>
      <c r="G4215" s="79" t="str">
        <f t="shared" si="196"/>
        <v>D</v>
      </c>
      <c r="H4215" s="79" t="str">
        <f t="shared" si="197"/>
        <v>5IF-NWPL_ROCKY_M</v>
      </c>
    </row>
    <row r="4216" spans="1:8">
      <c r="A4216" s="80">
        <v>37712</v>
      </c>
      <c r="B4216" s="79" t="s">
        <v>88</v>
      </c>
      <c r="C4216" s="79" t="s">
        <v>72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6IF-ELPO/SJ</v>
      </c>
    </row>
    <row r="4217" spans="1:8">
      <c r="A4217" s="80">
        <v>37742</v>
      </c>
      <c r="B4217" s="79" t="s">
        <v>88</v>
      </c>
      <c r="C4217" s="79" t="s">
        <v>72</v>
      </c>
      <c r="D4217" s="85">
        <v>0</v>
      </c>
      <c r="E4217" s="85">
        <v>0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6IF-ELPO/SJ</v>
      </c>
    </row>
    <row r="4218" spans="1:8">
      <c r="A4218" s="80">
        <v>37773</v>
      </c>
      <c r="B4218" s="79" t="s">
        <v>88</v>
      </c>
      <c r="C4218" s="79" t="s">
        <v>72</v>
      </c>
      <c r="D4218" s="85">
        <v>0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6IF-ELPO/SJ</v>
      </c>
    </row>
    <row r="4219" spans="1:8">
      <c r="A4219" s="80">
        <v>37803</v>
      </c>
      <c r="B4219" s="79" t="s">
        <v>88</v>
      </c>
      <c r="C4219" s="79" t="s">
        <v>72</v>
      </c>
      <c r="D4219" s="85">
        <v>0</v>
      </c>
      <c r="E4219" s="85">
        <v>0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6IF-ELPO/SJ</v>
      </c>
    </row>
    <row r="4220" spans="1:8">
      <c r="A4220" s="80">
        <v>37834</v>
      </c>
      <c r="B4220" s="79" t="s">
        <v>88</v>
      </c>
      <c r="C4220" s="79" t="s">
        <v>72</v>
      </c>
      <c r="D4220" s="85">
        <v>0</v>
      </c>
      <c r="E4220" s="85">
        <v>0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6IF-ELPO/SJ</v>
      </c>
    </row>
    <row r="4221" spans="1:8">
      <c r="A4221" s="80">
        <v>37865</v>
      </c>
      <c r="B4221" s="79" t="s">
        <v>88</v>
      </c>
      <c r="C4221" s="79" t="s">
        <v>72</v>
      </c>
      <c r="D4221" s="85">
        <v>0</v>
      </c>
      <c r="E4221" s="85">
        <v>0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6IF-ELPO/SJ</v>
      </c>
    </row>
    <row r="4222" spans="1:8">
      <c r="A4222" s="80">
        <v>37895</v>
      </c>
      <c r="B4222" s="79" t="s">
        <v>88</v>
      </c>
      <c r="C4222" s="79" t="s">
        <v>72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6IF-ELPO/SJ</v>
      </c>
    </row>
    <row r="4223" spans="1:8">
      <c r="A4223" s="80">
        <v>37187</v>
      </c>
      <c r="B4223" s="79" t="s">
        <v>170</v>
      </c>
      <c r="C4223" s="79" t="s">
        <v>124</v>
      </c>
      <c r="D4223" s="85">
        <v>0</v>
      </c>
      <c r="E4223" s="85">
        <v>0</v>
      </c>
      <c r="F4223" s="210">
        <f t="shared" si="195"/>
        <v>1</v>
      </c>
      <c r="G4223" s="79" t="str">
        <f t="shared" si="196"/>
        <v>M</v>
      </c>
      <c r="H4223" s="79" t="str">
        <f t="shared" si="197"/>
        <v>1GDP-CAL BORDER</v>
      </c>
    </row>
    <row r="4224" spans="1:8">
      <c r="A4224" s="80">
        <v>37187</v>
      </c>
      <c r="B4224" s="79" t="s">
        <v>170</v>
      </c>
      <c r="C4224" s="79" t="s">
        <v>134</v>
      </c>
      <c r="D4224" s="85">
        <v>0</v>
      </c>
      <c r="E4224" s="85">
        <v>0</v>
      </c>
      <c r="F4224" s="210">
        <f t="shared" si="195"/>
        <v>1</v>
      </c>
      <c r="G4224" s="79" t="str">
        <f t="shared" si="196"/>
        <v>M</v>
      </c>
      <c r="H4224" s="79" t="str">
        <f t="shared" si="197"/>
        <v>1GDP-ELPO/PERM2</v>
      </c>
    </row>
    <row r="4225" spans="1:8">
      <c r="A4225" s="80">
        <v>37187</v>
      </c>
      <c r="B4225" s="79" t="s">
        <v>170</v>
      </c>
      <c r="C4225" s="79" t="s">
        <v>138</v>
      </c>
      <c r="D4225" s="85">
        <v>0</v>
      </c>
      <c r="E4225" s="85">
        <v>0</v>
      </c>
      <c r="F4225" s="210">
        <f t="shared" si="195"/>
        <v>1</v>
      </c>
      <c r="G4225" s="79" t="str">
        <f t="shared" si="196"/>
        <v>M</v>
      </c>
      <c r="H4225" s="79" t="str">
        <f t="shared" si="197"/>
        <v>1GDP-ELPO/SANJUA</v>
      </c>
    </row>
    <row r="4226" spans="1:8">
      <c r="A4226" s="80">
        <v>37187</v>
      </c>
      <c r="B4226" s="79" t="s">
        <v>170</v>
      </c>
      <c r="C4226" s="79" t="s">
        <v>178</v>
      </c>
      <c r="D4226" s="85">
        <v>0</v>
      </c>
      <c r="E4226" s="85">
        <v>0</v>
      </c>
      <c r="F4226" s="210">
        <f t="shared" si="195"/>
        <v>1</v>
      </c>
      <c r="G4226" s="79" t="str">
        <f t="shared" si="196"/>
        <v>M</v>
      </c>
      <c r="H4226" s="79" t="str">
        <f t="shared" si="197"/>
        <v>1GDP-HEHUB</v>
      </c>
    </row>
    <row r="4227" spans="1:8">
      <c r="A4227" s="80">
        <v>37187</v>
      </c>
      <c r="B4227" s="79" t="s">
        <v>170</v>
      </c>
      <c r="C4227" s="79" t="s">
        <v>128</v>
      </c>
      <c r="D4227" s="85">
        <v>0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1</v>
      </c>
      <c r="G4227" s="79" t="str">
        <f t="shared" ref="G4227:G4290" si="199">INDEX(Book_Type,MATCH($B4227,Book,0),1)</f>
        <v>M</v>
      </c>
      <c r="H4227" s="79" t="str">
        <f t="shared" ref="H4227:H4290" si="200">$F4227&amp;$C4227</f>
        <v>1GDP-KERN/OPAL</v>
      </c>
    </row>
    <row r="4228" spans="1:8">
      <c r="A4228" s="80">
        <v>37188</v>
      </c>
      <c r="B4228" s="79" t="s">
        <v>170</v>
      </c>
      <c r="C4228" s="79" t="s">
        <v>124</v>
      </c>
      <c r="D4228" s="85">
        <v>-8000</v>
      </c>
      <c r="E4228" s="85">
        <v>-8000</v>
      </c>
      <c r="F4228" s="210">
        <f t="shared" si="198"/>
        <v>1</v>
      </c>
      <c r="G4228" s="79" t="str">
        <f t="shared" si="199"/>
        <v>M</v>
      </c>
      <c r="H4228" s="79" t="str">
        <f t="shared" si="200"/>
        <v>1GDP-CAL BORDER</v>
      </c>
    </row>
    <row r="4229" spans="1:8">
      <c r="A4229" s="80">
        <v>37188</v>
      </c>
      <c r="B4229" s="79" t="s">
        <v>170</v>
      </c>
      <c r="C4229" s="79" t="s">
        <v>134</v>
      </c>
      <c r="D4229" s="85">
        <v>25000</v>
      </c>
      <c r="E4229" s="85">
        <v>25000</v>
      </c>
      <c r="F4229" s="210">
        <f t="shared" si="198"/>
        <v>1</v>
      </c>
      <c r="G4229" s="79" t="str">
        <f t="shared" si="199"/>
        <v>M</v>
      </c>
      <c r="H4229" s="79" t="str">
        <f t="shared" si="200"/>
        <v>1GDP-ELPO/PERM2</v>
      </c>
    </row>
    <row r="4230" spans="1:8">
      <c r="A4230" s="80">
        <v>37188</v>
      </c>
      <c r="B4230" s="79" t="s">
        <v>170</v>
      </c>
      <c r="C4230" s="79" t="s">
        <v>138</v>
      </c>
      <c r="D4230" s="85">
        <v>10000</v>
      </c>
      <c r="E4230" s="85">
        <v>10000</v>
      </c>
      <c r="F4230" s="210">
        <f t="shared" si="198"/>
        <v>1</v>
      </c>
      <c r="G4230" s="79" t="str">
        <f t="shared" si="199"/>
        <v>M</v>
      </c>
      <c r="H4230" s="79" t="str">
        <f t="shared" si="200"/>
        <v>1GDP-ELPO/SANJUA</v>
      </c>
    </row>
    <row r="4231" spans="1:8">
      <c r="A4231" s="80">
        <v>37188</v>
      </c>
      <c r="B4231" s="79" t="s">
        <v>170</v>
      </c>
      <c r="C4231" s="79" t="s">
        <v>178</v>
      </c>
      <c r="D4231" s="85">
        <v>-30000</v>
      </c>
      <c r="E4231" s="85">
        <v>-30000</v>
      </c>
      <c r="F4231" s="210">
        <f t="shared" si="198"/>
        <v>1</v>
      </c>
      <c r="G4231" s="79" t="str">
        <f t="shared" si="199"/>
        <v>M</v>
      </c>
      <c r="H4231" s="79" t="str">
        <f t="shared" si="200"/>
        <v>1GDP-HEHUB</v>
      </c>
    </row>
    <row r="4232" spans="1:8">
      <c r="A4232" s="80">
        <v>37188</v>
      </c>
      <c r="B4232" s="79" t="s">
        <v>170</v>
      </c>
      <c r="C4232" s="79" t="s">
        <v>128</v>
      </c>
      <c r="D4232" s="85">
        <v>5000</v>
      </c>
      <c r="E4232" s="85">
        <v>5000</v>
      </c>
      <c r="F4232" s="210">
        <f t="shared" si="198"/>
        <v>1</v>
      </c>
      <c r="G4232" s="79" t="str">
        <f t="shared" si="199"/>
        <v>M</v>
      </c>
      <c r="H4232" s="79" t="str">
        <f t="shared" si="200"/>
        <v>1GDP-KERN/OPAL</v>
      </c>
    </row>
    <row r="4233" spans="1:8">
      <c r="A4233" s="80">
        <v>37189</v>
      </c>
      <c r="B4233" s="79" t="s">
        <v>170</v>
      </c>
      <c r="C4233" s="79" t="s">
        <v>124</v>
      </c>
      <c r="D4233" s="85">
        <v>-8000</v>
      </c>
      <c r="E4233" s="85">
        <v>-8000</v>
      </c>
      <c r="F4233" s="210">
        <f t="shared" si="198"/>
        <v>1</v>
      </c>
      <c r="G4233" s="79" t="str">
        <f t="shared" si="199"/>
        <v>M</v>
      </c>
      <c r="H4233" s="79" t="str">
        <f t="shared" si="200"/>
        <v>1GDP-CAL BORDER</v>
      </c>
    </row>
    <row r="4234" spans="1:8">
      <c r="A4234" s="80">
        <v>37189</v>
      </c>
      <c r="B4234" s="79" t="s">
        <v>170</v>
      </c>
      <c r="C4234" s="79" t="s">
        <v>134</v>
      </c>
      <c r="D4234" s="85">
        <v>25000</v>
      </c>
      <c r="E4234" s="85">
        <v>25000</v>
      </c>
      <c r="F4234" s="210">
        <f t="shared" si="198"/>
        <v>1</v>
      </c>
      <c r="G4234" s="79" t="str">
        <f t="shared" si="199"/>
        <v>M</v>
      </c>
      <c r="H4234" s="79" t="str">
        <f t="shared" si="200"/>
        <v>1GDP-ELPO/PERM2</v>
      </c>
    </row>
    <row r="4235" spans="1:8">
      <c r="A4235" s="80">
        <v>37189</v>
      </c>
      <c r="B4235" s="79" t="s">
        <v>170</v>
      </c>
      <c r="C4235" s="79" t="s">
        <v>138</v>
      </c>
      <c r="D4235" s="85">
        <v>10000</v>
      </c>
      <c r="E4235" s="85">
        <v>10000</v>
      </c>
      <c r="F4235" s="210">
        <f t="shared" si="198"/>
        <v>1</v>
      </c>
      <c r="G4235" s="79" t="str">
        <f t="shared" si="199"/>
        <v>M</v>
      </c>
      <c r="H4235" s="79" t="str">
        <f t="shared" si="200"/>
        <v>1GDP-ELPO/SANJUA</v>
      </c>
    </row>
    <row r="4236" spans="1:8">
      <c r="A4236" s="80">
        <v>37189</v>
      </c>
      <c r="B4236" s="79" t="s">
        <v>170</v>
      </c>
      <c r="C4236" s="79" t="s">
        <v>178</v>
      </c>
      <c r="D4236" s="85">
        <v>-30000</v>
      </c>
      <c r="E4236" s="85">
        <v>-30000</v>
      </c>
      <c r="F4236" s="210">
        <f t="shared" si="198"/>
        <v>1</v>
      </c>
      <c r="G4236" s="79" t="str">
        <f t="shared" si="199"/>
        <v>M</v>
      </c>
      <c r="H4236" s="79" t="str">
        <f t="shared" si="200"/>
        <v>1GDP-HEHUB</v>
      </c>
    </row>
    <row r="4237" spans="1:8">
      <c r="A4237" s="80">
        <v>37189</v>
      </c>
      <c r="B4237" s="79" t="s">
        <v>170</v>
      </c>
      <c r="C4237" s="79" t="s">
        <v>128</v>
      </c>
      <c r="D4237" s="85">
        <v>5000</v>
      </c>
      <c r="E4237" s="85">
        <v>5000</v>
      </c>
      <c r="F4237" s="210">
        <f t="shared" si="198"/>
        <v>1</v>
      </c>
      <c r="G4237" s="79" t="str">
        <f t="shared" si="199"/>
        <v>M</v>
      </c>
      <c r="H4237" s="79" t="str">
        <f t="shared" si="200"/>
        <v>1GDP-KERN/OPAL</v>
      </c>
    </row>
    <row r="4238" spans="1:8">
      <c r="A4238" s="80">
        <v>37190</v>
      </c>
      <c r="B4238" s="79" t="s">
        <v>170</v>
      </c>
      <c r="C4238" s="79" t="s">
        <v>124</v>
      </c>
      <c r="D4238" s="85">
        <v>-8000</v>
      </c>
      <c r="E4238" s="85">
        <v>-8000</v>
      </c>
      <c r="F4238" s="210">
        <f t="shared" si="198"/>
        <v>1</v>
      </c>
      <c r="G4238" s="79" t="str">
        <f t="shared" si="199"/>
        <v>M</v>
      </c>
      <c r="H4238" s="79" t="str">
        <f t="shared" si="200"/>
        <v>1GDP-CAL BORDER</v>
      </c>
    </row>
    <row r="4239" spans="1:8">
      <c r="A4239" s="80">
        <v>37190</v>
      </c>
      <c r="B4239" s="79" t="s">
        <v>170</v>
      </c>
      <c r="C4239" s="79" t="s">
        <v>134</v>
      </c>
      <c r="D4239" s="85">
        <v>25000</v>
      </c>
      <c r="E4239" s="85">
        <v>25000</v>
      </c>
      <c r="F4239" s="210">
        <f t="shared" si="198"/>
        <v>1</v>
      </c>
      <c r="G4239" s="79" t="str">
        <f t="shared" si="199"/>
        <v>M</v>
      </c>
      <c r="H4239" s="79" t="str">
        <f t="shared" si="200"/>
        <v>1GDP-ELPO/PERM2</v>
      </c>
    </row>
    <row r="4240" spans="1:8">
      <c r="A4240" s="80">
        <v>37190</v>
      </c>
      <c r="B4240" s="79" t="s">
        <v>170</v>
      </c>
      <c r="C4240" s="79" t="s">
        <v>138</v>
      </c>
      <c r="D4240" s="85">
        <v>10000</v>
      </c>
      <c r="E4240" s="85">
        <v>10000</v>
      </c>
      <c r="F4240" s="210">
        <f t="shared" si="198"/>
        <v>1</v>
      </c>
      <c r="G4240" s="79" t="str">
        <f t="shared" si="199"/>
        <v>M</v>
      </c>
      <c r="H4240" s="79" t="str">
        <f t="shared" si="200"/>
        <v>1GDP-ELPO/SANJUA</v>
      </c>
    </row>
    <row r="4241" spans="1:8">
      <c r="A4241" s="80">
        <v>37190</v>
      </c>
      <c r="B4241" s="79" t="s">
        <v>170</v>
      </c>
      <c r="C4241" s="79" t="s">
        <v>178</v>
      </c>
      <c r="D4241" s="85">
        <v>-30000</v>
      </c>
      <c r="E4241" s="85">
        <v>-30000</v>
      </c>
      <c r="F4241" s="210">
        <f t="shared" si="198"/>
        <v>1</v>
      </c>
      <c r="G4241" s="79" t="str">
        <f t="shared" si="199"/>
        <v>M</v>
      </c>
      <c r="H4241" s="79" t="str">
        <f t="shared" si="200"/>
        <v>1GDP-HEHUB</v>
      </c>
    </row>
    <row r="4242" spans="1:8">
      <c r="A4242" s="80">
        <v>37190</v>
      </c>
      <c r="B4242" s="79" t="s">
        <v>170</v>
      </c>
      <c r="C4242" s="79" t="s">
        <v>128</v>
      </c>
      <c r="D4242" s="85">
        <v>5000</v>
      </c>
      <c r="E4242" s="85">
        <v>5000</v>
      </c>
      <c r="F4242" s="210">
        <f t="shared" si="198"/>
        <v>1</v>
      </c>
      <c r="G4242" s="79" t="str">
        <f t="shared" si="199"/>
        <v>M</v>
      </c>
      <c r="H4242" s="79" t="str">
        <f t="shared" si="200"/>
        <v>1GDP-KERN/OPAL</v>
      </c>
    </row>
    <row r="4243" spans="1:8">
      <c r="A4243" s="80">
        <v>37191</v>
      </c>
      <c r="B4243" s="79" t="s">
        <v>170</v>
      </c>
      <c r="C4243" s="79" t="s">
        <v>124</v>
      </c>
      <c r="D4243" s="85">
        <v>-8000</v>
      </c>
      <c r="E4243" s="85">
        <v>-8000</v>
      </c>
      <c r="F4243" s="210">
        <f t="shared" si="198"/>
        <v>1</v>
      </c>
      <c r="G4243" s="79" t="str">
        <f t="shared" si="199"/>
        <v>M</v>
      </c>
      <c r="H4243" s="79" t="str">
        <f t="shared" si="200"/>
        <v>1GDP-CAL BORDER</v>
      </c>
    </row>
    <row r="4244" spans="1:8">
      <c r="A4244" s="80">
        <v>37191</v>
      </c>
      <c r="B4244" s="79" t="s">
        <v>170</v>
      </c>
      <c r="C4244" s="79" t="s">
        <v>134</v>
      </c>
      <c r="D4244" s="85">
        <v>25000</v>
      </c>
      <c r="E4244" s="85">
        <v>25000</v>
      </c>
      <c r="F4244" s="210">
        <f t="shared" si="198"/>
        <v>1</v>
      </c>
      <c r="G4244" s="79" t="str">
        <f t="shared" si="199"/>
        <v>M</v>
      </c>
      <c r="H4244" s="79" t="str">
        <f t="shared" si="200"/>
        <v>1GDP-ELPO/PERM2</v>
      </c>
    </row>
    <row r="4245" spans="1:8">
      <c r="A4245" s="80">
        <v>37191</v>
      </c>
      <c r="B4245" s="79" t="s">
        <v>170</v>
      </c>
      <c r="C4245" s="79" t="s">
        <v>138</v>
      </c>
      <c r="D4245" s="85">
        <v>10000</v>
      </c>
      <c r="E4245" s="85">
        <v>10000</v>
      </c>
      <c r="F4245" s="210">
        <f t="shared" si="198"/>
        <v>1</v>
      </c>
      <c r="G4245" s="79" t="str">
        <f t="shared" si="199"/>
        <v>M</v>
      </c>
      <c r="H4245" s="79" t="str">
        <f t="shared" si="200"/>
        <v>1GDP-ELPO/SANJUA</v>
      </c>
    </row>
    <row r="4246" spans="1:8">
      <c r="A4246" s="80">
        <v>37191</v>
      </c>
      <c r="B4246" s="79" t="s">
        <v>170</v>
      </c>
      <c r="C4246" s="79" t="s">
        <v>178</v>
      </c>
      <c r="D4246" s="85">
        <v>-30000</v>
      </c>
      <c r="E4246" s="85">
        <v>-30000</v>
      </c>
      <c r="F4246" s="210">
        <f t="shared" si="198"/>
        <v>1</v>
      </c>
      <c r="G4246" s="79" t="str">
        <f t="shared" si="199"/>
        <v>M</v>
      </c>
      <c r="H4246" s="79" t="str">
        <f t="shared" si="200"/>
        <v>1GDP-HEHUB</v>
      </c>
    </row>
    <row r="4247" spans="1:8">
      <c r="A4247" s="80">
        <v>37191</v>
      </c>
      <c r="B4247" s="79" t="s">
        <v>170</v>
      </c>
      <c r="C4247" s="79" t="s">
        <v>128</v>
      </c>
      <c r="D4247" s="85">
        <v>5000</v>
      </c>
      <c r="E4247" s="85">
        <v>5000</v>
      </c>
      <c r="F4247" s="210">
        <f t="shared" si="198"/>
        <v>1</v>
      </c>
      <c r="G4247" s="79" t="str">
        <f t="shared" si="199"/>
        <v>M</v>
      </c>
      <c r="H4247" s="79" t="str">
        <f t="shared" si="200"/>
        <v>1GDP-KERN/OPAL</v>
      </c>
    </row>
    <row r="4248" spans="1:8">
      <c r="A4248" s="80">
        <v>37192</v>
      </c>
      <c r="B4248" s="79" t="s">
        <v>170</v>
      </c>
      <c r="C4248" s="79" t="s">
        <v>124</v>
      </c>
      <c r="D4248" s="85">
        <v>-8000</v>
      </c>
      <c r="E4248" s="85">
        <v>-8000</v>
      </c>
      <c r="F4248" s="210">
        <f t="shared" si="198"/>
        <v>1</v>
      </c>
      <c r="G4248" s="79" t="str">
        <f t="shared" si="199"/>
        <v>M</v>
      </c>
      <c r="H4248" s="79" t="str">
        <f t="shared" si="200"/>
        <v>1GDP-CAL BORDER</v>
      </c>
    </row>
    <row r="4249" spans="1:8">
      <c r="A4249" s="80">
        <v>37192</v>
      </c>
      <c r="B4249" s="79" t="s">
        <v>170</v>
      </c>
      <c r="C4249" s="79" t="s">
        <v>134</v>
      </c>
      <c r="D4249" s="85">
        <v>25000</v>
      </c>
      <c r="E4249" s="85">
        <v>25000</v>
      </c>
      <c r="F4249" s="210">
        <f t="shared" si="198"/>
        <v>1</v>
      </c>
      <c r="G4249" s="79" t="str">
        <f t="shared" si="199"/>
        <v>M</v>
      </c>
      <c r="H4249" s="79" t="str">
        <f t="shared" si="200"/>
        <v>1GDP-ELPO/PERM2</v>
      </c>
    </row>
    <row r="4250" spans="1:8">
      <c r="A4250" s="80">
        <v>37192</v>
      </c>
      <c r="B4250" s="79" t="s">
        <v>170</v>
      </c>
      <c r="C4250" s="79" t="s">
        <v>138</v>
      </c>
      <c r="D4250" s="85">
        <v>10000</v>
      </c>
      <c r="E4250" s="85">
        <v>10000</v>
      </c>
      <c r="F4250" s="210">
        <f t="shared" si="198"/>
        <v>1</v>
      </c>
      <c r="G4250" s="79" t="str">
        <f t="shared" si="199"/>
        <v>M</v>
      </c>
      <c r="H4250" s="79" t="str">
        <f t="shared" si="200"/>
        <v>1GDP-ELPO/SANJUA</v>
      </c>
    </row>
    <row r="4251" spans="1:8">
      <c r="A4251" s="80">
        <v>37192</v>
      </c>
      <c r="B4251" s="79" t="s">
        <v>170</v>
      </c>
      <c r="C4251" s="79" t="s">
        <v>178</v>
      </c>
      <c r="D4251" s="85">
        <v>-30000</v>
      </c>
      <c r="E4251" s="85">
        <v>-30000</v>
      </c>
      <c r="F4251" s="210">
        <f t="shared" si="198"/>
        <v>1</v>
      </c>
      <c r="G4251" s="79" t="str">
        <f t="shared" si="199"/>
        <v>M</v>
      </c>
      <c r="H4251" s="79" t="str">
        <f t="shared" si="200"/>
        <v>1GDP-HEHUB</v>
      </c>
    </row>
    <row r="4252" spans="1:8">
      <c r="A4252" s="80">
        <v>37192</v>
      </c>
      <c r="B4252" s="79" t="s">
        <v>170</v>
      </c>
      <c r="C4252" s="79" t="s">
        <v>128</v>
      </c>
      <c r="D4252" s="85">
        <v>5000</v>
      </c>
      <c r="E4252" s="85">
        <v>5000</v>
      </c>
      <c r="F4252" s="210">
        <f t="shared" si="198"/>
        <v>1</v>
      </c>
      <c r="G4252" s="79" t="str">
        <f t="shared" si="199"/>
        <v>M</v>
      </c>
      <c r="H4252" s="79" t="str">
        <f t="shared" si="200"/>
        <v>1GDP-KERN/OPAL</v>
      </c>
    </row>
    <row r="4253" spans="1:8">
      <c r="A4253" s="80">
        <v>37193</v>
      </c>
      <c r="B4253" s="79" t="s">
        <v>170</v>
      </c>
      <c r="C4253" s="79" t="s">
        <v>124</v>
      </c>
      <c r="D4253" s="85">
        <v>-8000</v>
      </c>
      <c r="E4253" s="85">
        <v>-8000</v>
      </c>
      <c r="F4253" s="210">
        <f t="shared" si="198"/>
        <v>1</v>
      </c>
      <c r="G4253" s="79" t="str">
        <f t="shared" si="199"/>
        <v>M</v>
      </c>
      <c r="H4253" s="79" t="str">
        <f t="shared" si="200"/>
        <v>1GDP-CAL BORDER</v>
      </c>
    </row>
    <row r="4254" spans="1:8">
      <c r="A4254" s="80">
        <v>37193</v>
      </c>
      <c r="B4254" s="79" t="s">
        <v>170</v>
      </c>
      <c r="C4254" s="79" t="s">
        <v>134</v>
      </c>
      <c r="D4254" s="85">
        <v>25000</v>
      </c>
      <c r="E4254" s="85">
        <v>25000</v>
      </c>
      <c r="F4254" s="210">
        <f t="shared" si="198"/>
        <v>1</v>
      </c>
      <c r="G4254" s="79" t="str">
        <f t="shared" si="199"/>
        <v>M</v>
      </c>
      <c r="H4254" s="79" t="str">
        <f t="shared" si="200"/>
        <v>1GDP-ELPO/PERM2</v>
      </c>
    </row>
    <row r="4255" spans="1:8">
      <c r="A4255" s="80">
        <v>37193</v>
      </c>
      <c r="B4255" s="79" t="s">
        <v>170</v>
      </c>
      <c r="C4255" s="79" t="s">
        <v>138</v>
      </c>
      <c r="D4255" s="85">
        <v>10000</v>
      </c>
      <c r="E4255" s="85">
        <v>10000</v>
      </c>
      <c r="F4255" s="210">
        <f t="shared" si="198"/>
        <v>1</v>
      </c>
      <c r="G4255" s="79" t="str">
        <f t="shared" si="199"/>
        <v>M</v>
      </c>
      <c r="H4255" s="79" t="str">
        <f t="shared" si="200"/>
        <v>1GDP-ELPO/SANJUA</v>
      </c>
    </row>
    <row r="4256" spans="1:8">
      <c r="A4256" s="80">
        <v>37193</v>
      </c>
      <c r="B4256" s="79" t="s">
        <v>170</v>
      </c>
      <c r="C4256" s="79" t="s">
        <v>178</v>
      </c>
      <c r="D4256" s="85">
        <v>-30000</v>
      </c>
      <c r="E4256" s="85">
        <v>-30000</v>
      </c>
      <c r="F4256" s="210">
        <f t="shared" si="198"/>
        <v>1</v>
      </c>
      <c r="G4256" s="79" t="str">
        <f t="shared" si="199"/>
        <v>M</v>
      </c>
      <c r="H4256" s="79" t="str">
        <f t="shared" si="200"/>
        <v>1GDP-HEHUB</v>
      </c>
    </row>
    <row r="4257" spans="1:8">
      <c r="A4257" s="80">
        <v>37193</v>
      </c>
      <c r="B4257" s="79" t="s">
        <v>170</v>
      </c>
      <c r="C4257" s="79" t="s">
        <v>128</v>
      </c>
      <c r="D4257" s="85">
        <v>5000</v>
      </c>
      <c r="E4257" s="85">
        <v>5000</v>
      </c>
      <c r="F4257" s="210">
        <f t="shared" si="198"/>
        <v>1</v>
      </c>
      <c r="G4257" s="79" t="str">
        <f t="shared" si="199"/>
        <v>M</v>
      </c>
      <c r="H4257" s="79" t="str">
        <f t="shared" si="200"/>
        <v>1GDP-KERN/OPAL</v>
      </c>
    </row>
    <row r="4258" spans="1:8">
      <c r="A4258" s="80">
        <v>37194</v>
      </c>
      <c r="B4258" s="79" t="s">
        <v>170</v>
      </c>
      <c r="C4258" s="79" t="s">
        <v>124</v>
      </c>
      <c r="D4258" s="85">
        <v>-8000</v>
      </c>
      <c r="E4258" s="85">
        <v>-8000</v>
      </c>
      <c r="F4258" s="210">
        <f t="shared" si="198"/>
        <v>1</v>
      </c>
      <c r="G4258" s="79" t="str">
        <f t="shared" si="199"/>
        <v>M</v>
      </c>
      <c r="H4258" s="79" t="str">
        <f t="shared" si="200"/>
        <v>1GDP-CAL BORDER</v>
      </c>
    </row>
    <row r="4259" spans="1:8">
      <c r="A4259" s="80">
        <v>37194</v>
      </c>
      <c r="B4259" s="79" t="s">
        <v>170</v>
      </c>
      <c r="C4259" s="79" t="s">
        <v>134</v>
      </c>
      <c r="D4259" s="85">
        <v>25000</v>
      </c>
      <c r="E4259" s="85">
        <v>25000</v>
      </c>
      <c r="F4259" s="210">
        <f t="shared" si="198"/>
        <v>1</v>
      </c>
      <c r="G4259" s="79" t="str">
        <f t="shared" si="199"/>
        <v>M</v>
      </c>
      <c r="H4259" s="79" t="str">
        <f t="shared" si="200"/>
        <v>1GDP-ELPO/PERM2</v>
      </c>
    </row>
    <row r="4260" spans="1:8">
      <c r="A4260" s="80">
        <v>37194</v>
      </c>
      <c r="B4260" s="79" t="s">
        <v>170</v>
      </c>
      <c r="C4260" s="79" t="s">
        <v>138</v>
      </c>
      <c r="D4260" s="85">
        <v>10000</v>
      </c>
      <c r="E4260" s="85">
        <v>10000</v>
      </c>
      <c r="F4260" s="210">
        <f t="shared" si="198"/>
        <v>1</v>
      </c>
      <c r="G4260" s="79" t="str">
        <f t="shared" si="199"/>
        <v>M</v>
      </c>
      <c r="H4260" s="79" t="str">
        <f t="shared" si="200"/>
        <v>1GDP-ELPO/SANJUA</v>
      </c>
    </row>
    <row r="4261" spans="1:8">
      <c r="A4261" s="80">
        <v>37194</v>
      </c>
      <c r="B4261" s="79" t="s">
        <v>170</v>
      </c>
      <c r="C4261" s="79" t="s">
        <v>178</v>
      </c>
      <c r="D4261" s="85">
        <v>-30000</v>
      </c>
      <c r="E4261" s="85">
        <v>-30000</v>
      </c>
      <c r="F4261" s="210">
        <f t="shared" si="198"/>
        <v>1</v>
      </c>
      <c r="G4261" s="79" t="str">
        <f t="shared" si="199"/>
        <v>M</v>
      </c>
      <c r="H4261" s="79" t="str">
        <f t="shared" si="200"/>
        <v>1GDP-HEHUB</v>
      </c>
    </row>
    <row r="4262" spans="1:8">
      <c r="A4262" s="80">
        <v>37194</v>
      </c>
      <c r="B4262" s="79" t="s">
        <v>170</v>
      </c>
      <c r="C4262" s="79" t="s">
        <v>128</v>
      </c>
      <c r="D4262" s="85">
        <v>5000</v>
      </c>
      <c r="E4262" s="85">
        <v>5000</v>
      </c>
      <c r="F4262" s="210">
        <f t="shared" si="198"/>
        <v>1</v>
      </c>
      <c r="G4262" s="79" t="str">
        <f t="shared" si="199"/>
        <v>M</v>
      </c>
      <c r="H4262" s="79" t="str">
        <f t="shared" si="200"/>
        <v>1GDP-KERN/OPAL</v>
      </c>
    </row>
    <row r="4263" spans="1:8">
      <c r="A4263" s="80">
        <v>37195</v>
      </c>
      <c r="B4263" s="79" t="s">
        <v>170</v>
      </c>
      <c r="C4263" s="79" t="s">
        <v>178</v>
      </c>
      <c r="D4263" s="85">
        <v>-30000</v>
      </c>
      <c r="E4263" s="85">
        <v>-30000</v>
      </c>
      <c r="F4263" s="210">
        <f t="shared" si="198"/>
        <v>1</v>
      </c>
      <c r="G4263" s="79" t="str">
        <f t="shared" si="199"/>
        <v>M</v>
      </c>
      <c r="H4263" s="79" t="str">
        <f t="shared" si="200"/>
        <v>1GDP-HEHUB</v>
      </c>
    </row>
    <row r="4264" spans="1:8">
      <c r="A4264" s="80">
        <v>37196</v>
      </c>
      <c r="B4264" s="79" t="s">
        <v>158</v>
      </c>
      <c r="C4264" s="79" t="s">
        <v>46</v>
      </c>
      <c r="D4264" s="85">
        <v>-9.1094365486018589E-14</v>
      </c>
      <c r="E4264" s="85">
        <v>9.1094365486018614E-15</v>
      </c>
      <c r="F4264" s="210">
        <f t="shared" si="198"/>
        <v>2</v>
      </c>
      <c r="G4264" s="79" t="str">
        <f t="shared" si="199"/>
        <v>DO</v>
      </c>
      <c r="H4264" s="79" t="str">
        <f t="shared" si="200"/>
        <v>2NGI-SOCAL</v>
      </c>
    </row>
    <row r="4265" spans="1:8">
      <c r="A4265" s="80">
        <v>37226</v>
      </c>
      <c r="B4265" s="79" t="s">
        <v>158</v>
      </c>
      <c r="C4265" s="79" t="s">
        <v>46</v>
      </c>
      <c r="D4265" s="85">
        <v>-0.59810321345442596</v>
      </c>
      <c r="E4265" s="85">
        <v>5.9810321345442598E-2</v>
      </c>
      <c r="F4265" s="210">
        <f t="shared" si="198"/>
        <v>3</v>
      </c>
      <c r="G4265" s="79" t="str">
        <f t="shared" si="199"/>
        <v>DO</v>
      </c>
      <c r="H4265" s="79" t="str">
        <f t="shared" si="200"/>
        <v>3NGI-SOCAL</v>
      </c>
    </row>
    <row r="4266" spans="1:8">
      <c r="A4266" s="80">
        <v>37257</v>
      </c>
      <c r="B4266" s="79" t="s">
        <v>158</v>
      </c>
      <c r="C4266" s="79" t="s">
        <v>46</v>
      </c>
      <c r="D4266" s="85">
        <v>-167.58161123062501</v>
      </c>
      <c r="E4266" s="85">
        <v>16.758161123062497</v>
      </c>
      <c r="F4266" s="210">
        <f t="shared" si="198"/>
        <v>3</v>
      </c>
      <c r="G4266" s="79" t="str">
        <f t="shared" si="199"/>
        <v>DO</v>
      </c>
      <c r="H4266" s="79" t="str">
        <f t="shared" si="200"/>
        <v>3NGI-SOCAL</v>
      </c>
    </row>
    <row r="4267" spans="1:8">
      <c r="A4267" s="80">
        <v>37288</v>
      </c>
      <c r="B4267" s="79" t="s">
        <v>158</v>
      </c>
      <c r="C4267" s="79" t="s">
        <v>46</v>
      </c>
      <c r="D4267" s="85">
        <v>-569.12249402919895</v>
      </c>
      <c r="E4267" s="85">
        <v>56.912249402919898</v>
      </c>
      <c r="F4267" s="210">
        <f t="shared" si="198"/>
        <v>3</v>
      </c>
      <c r="G4267" s="79" t="str">
        <f t="shared" si="199"/>
        <v>DO</v>
      </c>
      <c r="H4267" s="79" t="str">
        <f t="shared" si="200"/>
        <v>3NGI-SOCAL</v>
      </c>
    </row>
    <row r="4268" spans="1:8">
      <c r="A4268" s="80">
        <v>37316</v>
      </c>
      <c r="B4268" s="79" t="s">
        <v>158</v>
      </c>
      <c r="C4268" s="79" t="s">
        <v>46</v>
      </c>
      <c r="D4268" s="85">
        <v>-693.90698349331205</v>
      </c>
      <c r="E4268" s="85">
        <v>69.390698349331203</v>
      </c>
      <c r="F4268" s="210">
        <f t="shared" si="198"/>
        <v>3</v>
      </c>
      <c r="G4268" s="79" t="str">
        <f t="shared" si="199"/>
        <v>DO</v>
      </c>
      <c r="H4268" s="79" t="str">
        <f t="shared" si="200"/>
        <v>3NGI-SOCAL</v>
      </c>
    </row>
    <row r="4269" spans="1:8">
      <c r="A4269" s="80">
        <v>37165</v>
      </c>
      <c r="B4269" s="79" t="s">
        <v>155</v>
      </c>
      <c r="C4269" s="79" t="s">
        <v>72</v>
      </c>
      <c r="D4269" s="85">
        <v>0</v>
      </c>
      <c r="E4269" s="85">
        <v>0</v>
      </c>
      <c r="F4269" s="210">
        <f t="shared" si="198"/>
        <v>1</v>
      </c>
      <c r="G4269" s="79" t="str">
        <f t="shared" si="199"/>
        <v>D</v>
      </c>
      <c r="H4269" s="79" t="str">
        <f t="shared" si="200"/>
        <v>1IF-ELPO/SJ</v>
      </c>
    </row>
    <row r="4270" spans="1:8">
      <c r="A4270" s="80">
        <v>37165</v>
      </c>
      <c r="B4270" s="79" t="s">
        <v>155</v>
      </c>
      <c r="C4270" s="79" t="s">
        <v>73</v>
      </c>
      <c r="D4270" s="85">
        <v>0</v>
      </c>
      <c r="E4270" s="85">
        <v>0</v>
      </c>
      <c r="F4270" s="210">
        <f t="shared" si="198"/>
        <v>1</v>
      </c>
      <c r="G4270" s="79" t="str">
        <f t="shared" si="199"/>
        <v>D</v>
      </c>
      <c r="H4270" s="79" t="str">
        <f t="shared" si="200"/>
        <v>1IF-WAHA-TX</v>
      </c>
    </row>
    <row r="4271" spans="1:8">
      <c r="A4271" s="80">
        <v>37196</v>
      </c>
      <c r="B4271" s="79" t="s">
        <v>155</v>
      </c>
      <c r="C4271" s="79" t="s">
        <v>72</v>
      </c>
      <c r="D4271" s="85">
        <v>216047.13750000001</v>
      </c>
      <c r="E4271" s="85">
        <v>-21604.713749999999</v>
      </c>
      <c r="F4271" s="210">
        <f t="shared" si="198"/>
        <v>2</v>
      </c>
      <c r="G4271" s="79" t="str">
        <f t="shared" si="199"/>
        <v>D</v>
      </c>
      <c r="H4271" s="79" t="str">
        <f t="shared" si="200"/>
        <v>2IF-ELPO/SJ</v>
      </c>
    </row>
    <row r="4272" spans="1:8">
      <c r="A4272" s="80">
        <v>37196</v>
      </c>
      <c r="B4272" s="79" t="s">
        <v>155</v>
      </c>
      <c r="C4272" s="79" t="s">
        <v>73</v>
      </c>
      <c r="D4272" s="85">
        <v>-233234.97630000001</v>
      </c>
      <c r="E4272" s="85">
        <v>46646.995260000003</v>
      </c>
      <c r="F4272" s="210">
        <f t="shared" si="198"/>
        <v>2</v>
      </c>
      <c r="G4272" s="79" t="str">
        <f t="shared" si="199"/>
        <v>D</v>
      </c>
      <c r="H4272" s="79" t="str">
        <f t="shared" si="200"/>
        <v>2IF-WAHA-TX</v>
      </c>
    </row>
    <row r="4273" spans="1:8">
      <c r="A4273" s="80">
        <v>37226</v>
      </c>
      <c r="B4273" s="79" t="s">
        <v>155</v>
      </c>
      <c r="C4273" s="79" t="s">
        <v>72</v>
      </c>
      <c r="D4273" s="85">
        <v>206145.06330000001</v>
      </c>
      <c r="E4273" s="85">
        <v>-20614.50633</v>
      </c>
      <c r="F4273" s="210">
        <f t="shared" si="198"/>
        <v>3</v>
      </c>
      <c r="G4273" s="79" t="str">
        <f t="shared" si="199"/>
        <v>D</v>
      </c>
      <c r="H4273" s="79" t="str">
        <f t="shared" si="200"/>
        <v>3IF-ELPO/SJ</v>
      </c>
    </row>
    <row r="4274" spans="1:8">
      <c r="A4274" s="80">
        <v>37226</v>
      </c>
      <c r="B4274" s="79" t="s">
        <v>155</v>
      </c>
      <c r="C4274" s="79" t="s">
        <v>73</v>
      </c>
      <c r="D4274" s="85">
        <v>-204449.6274</v>
      </c>
      <c r="E4274" s="85">
        <v>40889.925479999998</v>
      </c>
      <c r="F4274" s="210">
        <f t="shared" si="198"/>
        <v>3</v>
      </c>
      <c r="G4274" s="79" t="str">
        <f t="shared" si="199"/>
        <v>D</v>
      </c>
      <c r="H4274" s="79" t="str">
        <f t="shared" si="200"/>
        <v>3IF-WAHA-TX</v>
      </c>
    </row>
    <row r="4275" spans="1:8">
      <c r="A4275" s="80">
        <v>37257</v>
      </c>
      <c r="B4275" s="79" t="s">
        <v>155</v>
      </c>
      <c r="C4275" s="79" t="s">
        <v>72</v>
      </c>
      <c r="D4275" s="85">
        <v>187124.9515</v>
      </c>
      <c r="E4275" s="85">
        <v>-18712.495149999999</v>
      </c>
      <c r="F4275" s="210">
        <f t="shared" si="198"/>
        <v>3</v>
      </c>
      <c r="G4275" s="79" t="str">
        <f t="shared" si="199"/>
        <v>D</v>
      </c>
      <c r="H4275" s="79" t="str">
        <f t="shared" si="200"/>
        <v>3IF-ELPO/SJ</v>
      </c>
    </row>
    <row r="4276" spans="1:8">
      <c r="A4276" s="80">
        <v>37257</v>
      </c>
      <c r="B4276" s="79" t="s">
        <v>155</v>
      </c>
      <c r="C4276" s="79" t="s">
        <v>73</v>
      </c>
      <c r="D4276" s="85">
        <v>-189414.24609999999</v>
      </c>
      <c r="E4276" s="85">
        <v>37882.849219999996</v>
      </c>
      <c r="F4276" s="210">
        <f t="shared" si="198"/>
        <v>3</v>
      </c>
      <c r="G4276" s="79" t="str">
        <f t="shared" si="199"/>
        <v>D</v>
      </c>
      <c r="H4276" s="79" t="str">
        <f t="shared" si="200"/>
        <v>3IF-WAHA-TX</v>
      </c>
    </row>
    <row r="4277" spans="1:8">
      <c r="A4277" s="80">
        <v>37288</v>
      </c>
      <c r="B4277" s="79" t="s">
        <v>155</v>
      </c>
      <c r="C4277" s="79" t="s">
        <v>72</v>
      </c>
      <c r="D4277" s="85">
        <v>171160.32130000001</v>
      </c>
      <c r="E4277" s="85">
        <v>-17116.03213</v>
      </c>
      <c r="F4277" s="210">
        <f t="shared" si="198"/>
        <v>3</v>
      </c>
      <c r="G4277" s="79" t="str">
        <f t="shared" si="199"/>
        <v>D</v>
      </c>
      <c r="H4277" s="79" t="str">
        <f t="shared" si="200"/>
        <v>3IF-ELPO/SJ</v>
      </c>
    </row>
    <row r="4278" spans="1:8">
      <c r="A4278" s="80">
        <v>37288</v>
      </c>
      <c r="B4278" s="79" t="s">
        <v>155</v>
      </c>
      <c r="C4278" s="79" t="s">
        <v>73</v>
      </c>
      <c r="D4278" s="85">
        <v>-169173.5503</v>
      </c>
      <c r="E4278" s="85">
        <v>33834.710059999998</v>
      </c>
      <c r="F4278" s="210">
        <f t="shared" si="198"/>
        <v>3</v>
      </c>
      <c r="G4278" s="79" t="str">
        <f t="shared" si="199"/>
        <v>D</v>
      </c>
      <c r="H4278" s="79" t="str">
        <f t="shared" si="200"/>
        <v>3IF-WAHA-TX</v>
      </c>
    </row>
    <row r="4279" spans="1:8">
      <c r="A4279" s="80">
        <v>37316</v>
      </c>
      <c r="B4279" s="79" t="s">
        <v>155</v>
      </c>
      <c r="C4279" s="79" t="s">
        <v>72</v>
      </c>
      <c r="D4279" s="85">
        <v>178996.62030000001</v>
      </c>
      <c r="E4279" s="85">
        <v>-17899.66203</v>
      </c>
      <c r="F4279" s="210">
        <f t="shared" si="198"/>
        <v>3</v>
      </c>
      <c r="G4279" s="79" t="str">
        <f t="shared" si="199"/>
        <v>D</v>
      </c>
      <c r="H4279" s="79" t="str">
        <f t="shared" si="200"/>
        <v>3IF-ELPO/SJ</v>
      </c>
    </row>
    <row r="4280" spans="1:8">
      <c r="A4280" s="80">
        <v>37316</v>
      </c>
      <c r="B4280" s="79" t="s">
        <v>155</v>
      </c>
      <c r="C4280" s="79" t="s">
        <v>73</v>
      </c>
      <c r="D4280" s="85">
        <v>-178996.62049999999</v>
      </c>
      <c r="E4280" s="85">
        <v>35799.324099999998</v>
      </c>
      <c r="F4280" s="210">
        <f t="shared" si="198"/>
        <v>3</v>
      </c>
      <c r="G4280" s="79" t="str">
        <f t="shared" si="199"/>
        <v>D</v>
      </c>
      <c r="H4280" s="79" t="str">
        <f t="shared" si="200"/>
        <v>3IF-WAHA-TX</v>
      </c>
    </row>
    <row r="4281" spans="1:8">
      <c r="A4281" s="80">
        <v>37347</v>
      </c>
      <c r="B4281" s="79" t="s">
        <v>155</v>
      </c>
      <c r="C4281" s="79" t="s">
        <v>72</v>
      </c>
      <c r="D4281" s="85">
        <v>194883.13449999999</v>
      </c>
      <c r="E4281" s="85">
        <v>-19488.313450000001</v>
      </c>
      <c r="F4281" s="210">
        <f t="shared" si="198"/>
        <v>4</v>
      </c>
      <c r="G4281" s="79" t="str">
        <f t="shared" si="199"/>
        <v>D</v>
      </c>
      <c r="H4281" s="79" t="str">
        <f t="shared" si="200"/>
        <v>4IF-ELPO/SJ</v>
      </c>
    </row>
    <row r="4282" spans="1:8">
      <c r="A4282" s="80">
        <v>37347</v>
      </c>
      <c r="B4282" s="79" t="s">
        <v>155</v>
      </c>
      <c r="C4282" s="79" t="s">
        <v>73</v>
      </c>
      <c r="D4282" s="85">
        <v>-197555.47820000001</v>
      </c>
      <c r="E4282" s="85">
        <v>39511.09564</v>
      </c>
      <c r="F4282" s="210">
        <f t="shared" si="198"/>
        <v>4</v>
      </c>
      <c r="G4282" s="79" t="str">
        <f t="shared" si="199"/>
        <v>D</v>
      </c>
      <c r="H4282" s="79" t="str">
        <f t="shared" si="200"/>
        <v>4IF-WAHA-TX</v>
      </c>
    </row>
    <row r="4283" spans="1:8">
      <c r="A4283" s="80">
        <v>37377</v>
      </c>
      <c r="B4283" s="79" t="s">
        <v>155</v>
      </c>
      <c r="C4283" s="79" t="s">
        <v>72</v>
      </c>
      <c r="D4283" s="85">
        <v>239844.50700000001</v>
      </c>
      <c r="E4283" s="85">
        <v>-23984.450700000001</v>
      </c>
      <c r="F4283" s="210">
        <f t="shared" si="198"/>
        <v>4</v>
      </c>
      <c r="G4283" s="79" t="str">
        <f t="shared" si="199"/>
        <v>D</v>
      </c>
      <c r="H4283" s="79" t="str">
        <f t="shared" si="200"/>
        <v>4IF-ELPO/SJ</v>
      </c>
    </row>
    <row r="4284" spans="1:8">
      <c r="A4284" s="80">
        <v>37377</v>
      </c>
      <c r="B4284" s="79" t="s">
        <v>155</v>
      </c>
      <c r="C4284" s="79" t="s">
        <v>73</v>
      </c>
      <c r="D4284" s="85">
        <v>-247549.5612</v>
      </c>
      <c r="E4284" s="85">
        <v>49509.912239999998</v>
      </c>
      <c r="F4284" s="210">
        <f t="shared" si="198"/>
        <v>4</v>
      </c>
      <c r="G4284" s="79" t="str">
        <f t="shared" si="199"/>
        <v>D</v>
      </c>
      <c r="H4284" s="79" t="str">
        <f t="shared" si="200"/>
        <v>4IF-WAHA-TX</v>
      </c>
    </row>
    <row r="4285" spans="1:8">
      <c r="A4285" s="80">
        <v>37408</v>
      </c>
      <c r="B4285" s="79" t="s">
        <v>155</v>
      </c>
      <c r="C4285" s="79" t="s">
        <v>72</v>
      </c>
      <c r="D4285" s="85">
        <v>229697.68419999999</v>
      </c>
      <c r="E4285" s="85">
        <v>-22969.76842</v>
      </c>
      <c r="F4285" s="210">
        <f t="shared" si="198"/>
        <v>4</v>
      </c>
      <c r="G4285" s="79" t="str">
        <f t="shared" si="199"/>
        <v>D</v>
      </c>
      <c r="H4285" s="79" t="str">
        <f t="shared" si="200"/>
        <v>4IF-ELPO/SJ</v>
      </c>
    </row>
    <row r="4286" spans="1:8">
      <c r="A4286" s="80">
        <v>37408</v>
      </c>
      <c r="B4286" s="79" t="s">
        <v>155</v>
      </c>
      <c r="C4286" s="79" t="s">
        <v>73</v>
      </c>
      <c r="D4286" s="85">
        <v>-240443.19829999999</v>
      </c>
      <c r="E4286" s="85">
        <v>48088.639660000001</v>
      </c>
      <c r="F4286" s="210">
        <f t="shared" si="198"/>
        <v>4</v>
      </c>
      <c r="G4286" s="79" t="str">
        <f t="shared" si="199"/>
        <v>D</v>
      </c>
      <c r="H4286" s="79" t="str">
        <f t="shared" si="200"/>
        <v>4IF-WAHA-TX</v>
      </c>
    </row>
    <row r="4287" spans="1:8">
      <c r="A4287" s="80">
        <v>37438</v>
      </c>
      <c r="B4287" s="79" t="s">
        <v>155</v>
      </c>
      <c r="C4287" s="79" t="s">
        <v>72</v>
      </c>
      <c r="D4287" s="85">
        <v>237198.4492</v>
      </c>
      <c r="E4287" s="85">
        <v>-23719.84492</v>
      </c>
      <c r="F4287" s="210">
        <f t="shared" si="198"/>
        <v>4</v>
      </c>
      <c r="G4287" s="79" t="str">
        <f t="shared" si="199"/>
        <v>D</v>
      </c>
      <c r="H4287" s="79" t="str">
        <f t="shared" si="200"/>
        <v>4IF-ELPO/SJ</v>
      </c>
    </row>
    <row r="4288" spans="1:8">
      <c r="A4288" s="80">
        <v>37438</v>
      </c>
      <c r="B4288" s="79" t="s">
        <v>155</v>
      </c>
      <c r="C4288" s="79" t="s">
        <v>73</v>
      </c>
      <c r="D4288" s="85">
        <v>-244478.70019999999</v>
      </c>
      <c r="E4288" s="85">
        <v>48895.740039999997</v>
      </c>
      <c r="F4288" s="210">
        <f t="shared" si="198"/>
        <v>4</v>
      </c>
      <c r="G4288" s="79" t="str">
        <f t="shared" si="199"/>
        <v>D</v>
      </c>
      <c r="H4288" s="79" t="str">
        <f t="shared" si="200"/>
        <v>4IF-WAHA-TX</v>
      </c>
    </row>
    <row r="4289" spans="1:8">
      <c r="A4289" s="80">
        <v>37196</v>
      </c>
      <c r="B4289" s="79" t="s">
        <v>160</v>
      </c>
      <c r="C4289" s="79" t="s">
        <v>46</v>
      </c>
      <c r="D4289" s="85">
        <v>-5.361022541199E-16</v>
      </c>
      <c r="E4289" s="85">
        <v>5.3610225411990003E-17</v>
      </c>
      <c r="F4289" s="210">
        <f t="shared" si="198"/>
        <v>2</v>
      </c>
      <c r="G4289" s="79" t="str">
        <f t="shared" si="199"/>
        <v>DO</v>
      </c>
      <c r="H4289" s="79" t="str">
        <f t="shared" si="200"/>
        <v>2NGI-SOCAL</v>
      </c>
    </row>
    <row r="4290" spans="1:8">
      <c r="A4290" s="80">
        <v>37226</v>
      </c>
      <c r="B4290" s="79" t="s">
        <v>160</v>
      </c>
      <c r="C4290" s="79" t="s">
        <v>46</v>
      </c>
      <c r="D4290" s="85">
        <v>-9.2850636817238902E-2</v>
      </c>
      <c r="E4290" s="85">
        <v>9.2850636817238905E-3</v>
      </c>
      <c r="F4290" s="210">
        <f t="shared" si="198"/>
        <v>3</v>
      </c>
      <c r="G4290" s="79" t="str">
        <f t="shared" si="199"/>
        <v>DO</v>
      </c>
      <c r="H4290" s="79" t="str">
        <f t="shared" si="200"/>
        <v>3NGI-SOCAL</v>
      </c>
    </row>
    <row r="4291" spans="1:8">
      <c r="A4291" s="80">
        <v>37257</v>
      </c>
      <c r="B4291" s="79" t="s">
        <v>160</v>
      </c>
      <c r="C4291" s="79" t="s">
        <v>46</v>
      </c>
      <c r="D4291" s="85">
        <v>-48.981376113952095</v>
      </c>
      <c r="E4291" s="85">
        <v>4.8981376113952102</v>
      </c>
      <c r="F4291" s="210">
        <f t="shared" ref="F4291:F4354" si="201">IF(REF_DT&lt;=LastDay,INDEX(IntraMonth_Buckets,MATCH($A4291,IntraSumMonths,0),1),INDEX(BucketTable,MATCH($A4291,SumMonths,0),1))</f>
        <v>3</v>
      </c>
      <c r="G4291" s="79" t="str">
        <f t="shared" ref="G4291:G4354" si="202">INDEX(Book_Type,MATCH($B4291,Book,0),1)</f>
        <v>DO</v>
      </c>
      <c r="H4291" s="79" t="str">
        <f t="shared" ref="H4291:H4354" si="203">$F4291&amp;$C4291</f>
        <v>3NGI-SOCAL</v>
      </c>
    </row>
    <row r="4292" spans="1:8">
      <c r="A4292" s="80">
        <v>37288</v>
      </c>
      <c r="B4292" s="79" t="s">
        <v>160</v>
      </c>
      <c r="C4292" s="79" t="s">
        <v>46</v>
      </c>
      <c r="D4292" s="85">
        <v>-232.86878593468703</v>
      </c>
      <c r="E4292" s="85">
        <v>23.2868785934687</v>
      </c>
      <c r="F4292" s="210">
        <f t="shared" si="201"/>
        <v>3</v>
      </c>
      <c r="G4292" s="79" t="str">
        <f t="shared" si="202"/>
        <v>DO</v>
      </c>
      <c r="H4292" s="79" t="str">
        <f t="shared" si="203"/>
        <v>3NGI-SOCAL</v>
      </c>
    </row>
    <row r="4293" spans="1:8">
      <c r="A4293" s="80">
        <v>37316</v>
      </c>
      <c r="B4293" s="79" t="s">
        <v>160</v>
      </c>
      <c r="C4293" s="79" t="s">
        <v>46</v>
      </c>
      <c r="D4293" s="85">
        <v>-242.206346179848</v>
      </c>
      <c r="E4293" s="85">
        <v>24.2206346179848</v>
      </c>
      <c r="F4293" s="210">
        <f t="shared" si="201"/>
        <v>3</v>
      </c>
      <c r="G4293" s="79" t="str">
        <f t="shared" si="202"/>
        <v>DO</v>
      </c>
      <c r="H4293" s="79" t="str">
        <f t="shared" si="203"/>
        <v>3NGI-SOCAL</v>
      </c>
    </row>
    <row r="4294" spans="1:8">
      <c r="A4294" s="80">
        <v>37188</v>
      </c>
      <c r="B4294" s="79" t="s">
        <v>191</v>
      </c>
      <c r="C4294" s="79" t="s">
        <v>103</v>
      </c>
      <c r="D4294" s="85">
        <v>289.30349999999999</v>
      </c>
      <c r="E4294" s="85">
        <v>289.30349999999999</v>
      </c>
      <c r="F4294" s="210">
        <f t="shared" si="201"/>
        <v>1</v>
      </c>
      <c r="G4294" s="79" t="str">
        <f t="shared" si="202"/>
        <v>PHY</v>
      </c>
      <c r="H4294" s="79" t="str">
        <f t="shared" si="203"/>
        <v>1DJ/BASIN/CIG</v>
      </c>
    </row>
    <row r="4295" spans="1:8">
      <c r="A4295" s="80">
        <v>37188</v>
      </c>
      <c r="B4295" s="79" t="s">
        <v>191</v>
      </c>
      <c r="C4295" s="79" t="s">
        <v>100</v>
      </c>
      <c r="D4295" s="85">
        <v>-2409.1995000000002</v>
      </c>
      <c r="E4295" s="85">
        <v>-2409.1995000000002</v>
      </c>
      <c r="F4295" s="210">
        <f t="shared" si="201"/>
        <v>1</v>
      </c>
      <c r="G4295" s="79" t="str">
        <f t="shared" si="202"/>
        <v>PHY</v>
      </c>
      <c r="H4295" s="79" t="str">
        <f t="shared" si="203"/>
        <v>1DJ/BASIN/PSCO</v>
      </c>
    </row>
    <row r="4296" spans="1:8">
      <c r="A4296" s="80">
        <v>37188</v>
      </c>
      <c r="B4296" s="79" t="s">
        <v>191</v>
      </c>
      <c r="C4296" s="79" t="s">
        <v>91</v>
      </c>
      <c r="D4296" s="85">
        <v>-22072.855500000001</v>
      </c>
      <c r="E4296" s="85">
        <v>-22072.855500000001</v>
      </c>
      <c r="F4296" s="210">
        <f t="shared" si="201"/>
        <v>1</v>
      </c>
      <c r="G4296" s="79" t="str">
        <f t="shared" si="202"/>
        <v>PHY</v>
      </c>
      <c r="H4296" s="79" t="str">
        <f t="shared" si="203"/>
        <v>1IF-CIG/RKYMTN</v>
      </c>
    </row>
    <row r="4297" spans="1:8">
      <c r="A4297" s="80">
        <v>37188</v>
      </c>
      <c r="B4297" s="79" t="s">
        <v>191</v>
      </c>
      <c r="C4297" s="79" t="s">
        <v>108</v>
      </c>
      <c r="D4297" s="85">
        <v>-17108.807499999999</v>
      </c>
      <c r="E4297" s="85">
        <v>-17108.807499999999</v>
      </c>
      <c r="F4297" s="210">
        <f t="shared" si="201"/>
        <v>1</v>
      </c>
      <c r="G4297" s="79" t="str">
        <f t="shared" si="202"/>
        <v>PHY</v>
      </c>
      <c r="H4297" s="79" t="str">
        <f t="shared" si="203"/>
        <v>1IF-CIG/ROCKPORT</v>
      </c>
    </row>
    <row r="4298" spans="1:8">
      <c r="A4298" s="80">
        <v>37188</v>
      </c>
      <c r="B4298" s="79" t="s">
        <v>191</v>
      </c>
      <c r="C4298" s="79" t="s">
        <v>104</v>
      </c>
      <c r="D4298" s="85">
        <v>-31424.340199999999</v>
      </c>
      <c r="E4298" s="85">
        <v>-31424.340199999999</v>
      </c>
      <c r="F4298" s="210">
        <f t="shared" si="201"/>
        <v>1</v>
      </c>
      <c r="G4298" s="79" t="str">
        <f t="shared" si="202"/>
        <v>PHY</v>
      </c>
      <c r="H4298" s="79" t="str">
        <f t="shared" si="203"/>
        <v>1IF-CIG/WIC</v>
      </c>
    </row>
    <row r="4299" spans="1:8">
      <c r="A4299" s="80">
        <v>37188</v>
      </c>
      <c r="B4299" s="79" t="s">
        <v>191</v>
      </c>
      <c r="C4299" s="79" t="s">
        <v>111</v>
      </c>
      <c r="D4299" s="85">
        <v>-19386.323799999998</v>
      </c>
      <c r="E4299" s="85">
        <v>-19386.323799999998</v>
      </c>
      <c r="F4299" s="210">
        <f t="shared" si="201"/>
        <v>1</v>
      </c>
      <c r="G4299" s="79" t="str">
        <f t="shared" si="202"/>
        <v>PHY</v>
      </c>
      <c r="H4299" s="79" t="str">
        <f t="shared" si="203"/>
        <v>1IF-NGPL/OK-NW</v>
      </c>
    </row>
    <row r="4300" spans="1:8">
      <c r="A4300" s="80">
        <v>37188</v>
      </c>
      <c r="B4300" s="79" t="s">
        <v>191</v>
      </c>
      <c r="C4300" s="79" t="s">
        <v>194</v>
      </c>
      <c r="D4300" s="85">
        <v>-4701.6797999999999</v>
      </c>
      <c r="E4300" s="85">
        <v>-4701.6797999999999</v>
      </c>
      <c r="F4300" s="210">
        <f t="shared" si="201"/>
        <v>1</v>
      </c>
      <c r="G4300" s="79" t="str">
        <f t="shared" si="202"/>
        <v>PHY</v>
      </c>
      <c r="H4300" s="79" t="str">
        <f t="shared" si="203"/>
        <v>1IM-CIG/SOUTHERN</v>
      </c>
    </row>
    <row r="4301" spans="1:8">
      <c r="A4301" s="80">
        <v>37188</v>
      </c>
      <c r="B4301" s="79" t="s">
        <v>191</v>
      </c>
      <c r="C4301" s="79" t="s">
        <v>195</v>
      </c>
      <c r="D4301" s="85">
        <v>81897.815499999997</v>
      </c>
      <c r="E4301" s="85">
        <v>81897.815499999997</v>
      </c>
      <c r="F4301" s="210">
        <f t="shared" si="201"/>
        <v>1</v>
      </c>
      <c r="G4301" s="79" t="str">
        <f t="shared" si="202"/>
        <v>PHY</v>
      </c>
      <c r="H4301" s="79" t="str">
        <f t="shared" si="203"/>
        <v>1IM_FTULESSGATH</v>
      </c>
    </row>
    <row r="4302" spans="1:8">
      <c r="A4302" s="80">
        <v>37188</v>
      </c>
      <c r="B4302" s="79" t="s">
        <v>191</v>
      </c>
      <c r="C4302" s="79" t="s">
        <v>196</v>
      </c>
      <c r="D4302" s="85">
        <v>-1187.1417000000001</v>
      </c>
      <c r="E4302" s="85">
        <v>-1187.1417000000001</v>
      </c>
      <c r="F4302" s="210">
        <f t="shared" si="201"/>
        <v>1</v>
      </c>
      <c r="G4302" s="79" t="str">
        <f t="shared" si="202"/>
        <v>PHY</v>
      </c>
      <c r="H4302" s="79" t="str">
        <f t="shared" si="203"/>
        <v>1IM_WINDRIVER</v>
      </c>
    </row>
    <row r="4303" spans="1:8">
      <c r="A4303" s="80">
        <v>37189</v>
      </c>
      <c r="B4303" s="79" t="s">
        <v>191</v>
      </c>
      <c r="C4303" s="79" t="s">
        <v>103</v>
      </c>
      <c r="D4303" s="85">
        <v>289.30349999999999</v>
      </c>
      <c r="E4303" s="85">
        <v>289.30349999999999</v>
      </c>
      <c r="F4303" s="210">
        <f t="shared" si="201"/>
        <v>1</v>
      </c>
      <c r="G4303" s="79" t="str">
        <f t="shared" si="202"/>
        <v>PHY</v>
      </c>
      <c r="H4303" s="79" t="str">
        <f t="shared" si="203"/>
        <v>1DJ/BASIN/CIG</v>
      </c>
    </row>
    <row r="4304" spans="1:8">
      <c r="A4304" s="80">
        <v>37189</v>
      </c>
      <c r="B4304" s="79" t="s">
        <v>191</v>
      </c>
      <c r="C4304" s="79" t="s">
        <v>100</v>
      </c>
      <c r="D4304" s="85">
        <v>-2409.1995000000002</v>
      </c>
      <c r="E4304" s="85">
        <v>-2409.1995000000002</v>
      </c>
      <c r="F4304" s="210">
        <f t="shared" si="201"/>
        <v>1</v>
      </c>
      <c r="G4304" s="79" t="str">
        <f t="shared" si="202"/>
        <v>PHY</v>
      </c>
      <c r="H4304" s="79" t="str">
        <f t="shared" si="203"/>
        <v>1DJ/BASIN/PSCO</v>
      </c>
    </row>
    <row r="4305" spans="1:8">
      <c r="A4305" s="80">
        <v>37189</v>
      </c>
      <c r="B4305" s="79" t="s">
        <v>191</v>
      </c>
      <c r="C4305" s="79" t="s">
        <v>91</v>
      </c>
      <c r="D4305" s="85">
        <v>-22072.855500000001</v>
      </c>
      <c r="E4305" s="85">
        <v>-22072.855500000001</v>
      </c>
      <c r="F4305" s="210">
        <f t="shared" si="201"/>
        <v>1</v>
      </c>
      <c r="G4305" s="79" t="str">
        <f t="shared" si="202"/>
        <v>PHY</v>
      </c>
      <c r="H4305" s="79" t="str">
        <f t="shared" si="203"/>
        <v>1IF-CIG/RKYMTN</v>
      </c>
    </row>
    <row r="4306" spans="1:8">
      <c r="A4306" s="80">
        <v>37189</v>
      </c>
      <c r="B4306" s="79" t="s">
        <v>191</v>
      </c>
      <c r="C4306" s="79" t="s">
        <v>108</v>
      </c>
      <c r="D4306" s="85">
        <v>-17108.807499999999</v>
      </c>
      <c r="E4306" s="85">
        <v>-17108.807499999999</v>
      </c>
      <c r="F4306" s="210">
        <f t="shared" si="201"/>
        <v>1</v>
      </c>
      <c r="G4306" s="79" t="str">
        <f t="shared" si="202"/>
        <v>PHY</v>
      </c>
      <c r="H4306" s="79" t="str">
        <f t="shared" si="203"/>
        <v>1IF-CIG/ROCKPORT</v>
      </c>
    </row>
    <row r="4307" spans="1:8">
      <c r="A4307" s="80">
        <v>37189</v>
      </c>
      <c r="B4307" s="79" t="s">
        <v>191</v>
      </c>
      <c r="C4307" s="79" t="s">
        <v>104</v>
      </c>
      <c r="D4307" s="85">
        <v>-31424.340199999999</v>
      </c>
      <c r="E4307" s="85">
        <v>-31424.340199999999</v>
      </c>
      <c r="F4307" s="210">
        <f t="shared" si="201"/>
        <v>1</v>
      </c>
      <c r="G4307" s="79" t="str">
        <f t="shared" si="202"/>
        <v>PHY</v>
      </c>
      <c r="H4307" s="79" t="str">
        <f t="shared" si="203"/>
        <v>1IF-CIG/WIC</v>
      </c>
    </row>
    <row r="4308" spans="1:8">
      <c r="A4308" s="80">
        <v>37189</v>
      </c>
      <c r="B4308" s="79" t="s">
        <v>191</v>
      </c>
      <c r="C4308" s="79" t="s">
        <v>111</v>
      </c>
      <c r="D4308" s="85">
        <v>-19386.323799999998</v>
      </c>
      <c r="E4308" s="85">
        <v>-19386.323799999998</v>
      </c>
      <c r="F4308" s="210">
        <f t="shared" si="201"/>
        <v>1</v>
      </c>
      <c r="G4308" s="79" t="str">
        <f t="shared" si="202"/>
        <v>PHY</v>
      </c>
      <c r="H4308" s="79" t="str">
        <f t="shared" si="203"/>
        <v>1IF-NGPL/OK-NW</v>
      </c>
    </row>
    <row r="4309" spans="1:8">
      <c r="A4309" s="80">
        <v>37189</v>
      </c>
      <c r="B4309" s="79" t="s">
        <v>191</v>
      </c>
      <c r="C4309" s="79" t="s">
        <v>194</v>
      </c>
      <c r="D4309" s="85">
        <v>-4701.6797999999999</v>
      </c>
      <c r="E4309" s="85">
        <v>-4701.6797999999999</v>
      </c>
      <c r="F4309" s="210">
        <f t="shared" si="201"/>
        <v>1</v>
      </c>
      <c r="G4309" s="79" t="str">
        <f t="shared" si="202"/>
        <v>PHY</v>
      </c>
      <c r="H4309" s="79" t="str">
        <f t="shared" si="203"/>
        <v>1IM-CIG/SOUTHERN</v>
      </c>
    </row>
    <row r="4310" spans="1:8">
      <c r="A4310" s="80">
        <v>37189</v>
      </c>
      <c r="B4310" s="79" t="s">
        <v>191</v>
      </c>
      <c r="C4310" s="79" t="s">
        <v>195</v>
      </c>
      <c r="D4310" s="85">
        <v>81897.815499999997</v>
      </c>
      <c r="E4310" s="85">
        <v>81897.815499999997</v>
      </c>
      <c r="F4310" s="210">
        <f t="shared" si="201"/>
        <v>1</v>
      </c>
      <c r="G4310" s="79" t="str">
        <f t="shared" si="202"/>
        <v>PHY</v>
      </c>
      <c r="H4310" s="79" t="str">
        <f t="shared" si="203"/>
        <v>1IM_FTULESSGATH</v>
      </c>
    </row>
    <row r="4311" spans="1:8">
      <c r="A4311" s="80">
        <v>37189</v>
      </c>
      <c r="B4311" s="79" t="s">
        <v>191</v>
      </c>
      <c r="C4311" s="79" t="s">
        <v>196</v>
      </c>
      <c r="D4311" s="85">
        <v>-1187.1417000000001</v>
      </c>
      <c r="E4311" s="85">
        <v>-1187.1417000000001</v>
      </c>
      <c r="F4311" s="210">
        <f t="shared" si="201"/>
        <v>1</v>
      </c>
      <c r="G4311" s="79" t="str">
        <f t="shared" si="202"/>
        <v>PHY</v>
      </c>
      <c r="H4311" s="79" t="str">
        <f t="shared" si="203"/>
        <v>1IM_WINDRIVER</v>
      </c>
    </row>
    <row r="4312" spans="1:8">
      <c r="A4312" s="80">
        <v>37190</v>
      </c>
      <c r="B4312" s="79" t="s">
        <v>191</v>
      </c>
      <c r="C4312" s="79" t="s">
        <v>103</v>
      </c>
      <c r="D4312" s="85">
        <v>289.30349999999999</v>
      </c>
      <c r="E4312" s="85">
        <v>289.30349999999999</v>
      </c>
      <c r="F4312" s="210">
        <f t="shared" si="201"/>
        <v>1</v>
      </c>
      <c r="G4312" s="79" t="str">
        <f t="shared" si="202"/>
        <v>PHY</v>
      </c>
      <c r="H4312" s="79" t="str">
        <f t="shared" si="203"/>
        <v>1DJ/BASIN/CIG</v>
      </c>
    </row>
    <row r="4313" spans="1:8">
      <c r="A4313" s="80">
        <v>37190</v>
      </c>
      <c r="B4313" s="79" t="s">
        <v>191</v>
      </c>
      <c r="C4313" s="79" t="s">
        <v>100</v>
      </c>
      <c r="D4313" s="85">
        <v>-2409.1995000000002</v>
      </c>
      <c r="E4313" s="85">
        <v>-2409.1995000000002</v>
      </c>
      <c r="F4313" s="210">
        <f t="shared" si="201"/>
        <v>1</v>
      </c>
      <c r="G4313" s="79" t="str">
        <f t="shared" si="202"/>
        <v>PHY</v>
      </c>
      <c r="H4313" s="79" t="str">
        <f t="shared" si="203"/>
        <v>1DJ/BASIN/PSCO</v>
      </c>
    </row>
    <row r="4314" spans="1:8">
      <c r="A4314" s="80">
        <v>37190</v>
      </c>
      <c r="B4314" s="79" t="s">
        <v>191</v>
      </c>
      <c r="C4314" s="79" t="s">
        <v>91</v>
      </c>
      <c r="D4314" s="85">
        <v>-22072.855500000001</v>
      </c>
      <c r="E4314" s="85">
        <v>-22072.855500000001</v>
      </c>
      <c r="F4314" s="210">
        <f t="shared" si="201"/>
        <v>1</v>
      </c>
      <c r="G4314" s="79" t="str">
        <f t="shared" si="202"/>
        <v>PHY</v>
      </c>
      <c r="H4314" s="79" t="str">
        <f t="shared" si="203"/>
        <v>1IF-CIG/RKYMTN</v>
      </c>
    </row>
    <row r="4315" spans="1:8">
      <c r="A4315" s="80">
        <v>37190</v>
      </c>
      <c r="B4315" s="79" t="s">
        <v>191</v>
      </c>
      <c r="C4315" s="79" t="s">
        <v>108</v>
      </c>
      <c r="D4315" s="85">
        <v>-17108.807499999999</v>
      </c>
      <c r="E4315" s="85">
        <v>-17108.807499999999</v>
      </c>
      <c r="F4315" s="210">
        <f t="shared" si="201"/>
        <v>1</v>
      </c>
      <c r="G4315" s="79" t="str">
        <f t="shared" si="202"/>
        <v>PHY</v>
      </c>
      <c r="H4315" s="79" t="str">
        <f t="shared" si="203"/>
        <v>1IF-CIG/ROCKPORT</v>
      </c>
    </row>
    <row r="4316" spans="1:8">
      <c r="A4316" s="80">
        <v>37190</v>
      </c>
      <c r="B4316" s="79" t="s">
        <v>191</v>
      </c>
      <c r="C4316" s="79" t="s">
        <v>104</v>
      </c>
      <c r="D4316" s="85">
        <v>-31424.340199999999</v>
      </c>
      <c r="E4316" s="85">
        <v>-31424.340199999999</v>
      </c>
      <c r="F4316" s="210">
        <f t="shared" si="201"/>
        <v>1</v>
      </c>
      <c r="G4316" s="79" t="str">
        <f t="shared" si="202"/>
        <v>PHY</v>
      </c>
      <c r="H4316" s="79" t="str">
        <f t="shared" si="203"/>
        <v>1IF-CIG/WIC</v>
      </c>
    </row>
    <row r="4317" spans="1:8">
      <c r="A4317" s="80">
        <v>37190</v>
      </c>
      <c r="B4317" s="79" t="s">
        <v>191</v>
      </c>
      <c r="C4317" s="79" t="s">
        <v>111</v>
      </c>
      <c r="D4317" s="85">
        <v>-19386.323799999998</v>
      </c>
      <c r="E4317" s="85">
        <v>-19386.323799999998</v>
      </c>
      <c r="F4317" s="210">
        <f t="shared" si="201"/>
        <v>1</v>
      </c>
      <c r="G4317" s="79" t="str">
        <f t="shared" si="202"/>
        <v>PHY</v>
      </c>
      <c r="H4317" s="79" t="str">
        <f t="shared" si="203"/>
        <v>1IF-NGPL/OK-NW</v>
      </c>
    </row>
    <row r="4318" spans="1:8">
      <c r="A4318" s="80">
        <v>37190</v>
      </c>
      <c r="B4318" s="79" t="s">
        <v>191</v>
      </c>
      <c r="C4318" s="79" t="s">
        <v>194</v>
      </c>
      <c r="D4318" s="85">
        <v>-4701.6797999999999</v>
      </c>
      <c r="E4318" s="85">
        <v>-4701.6797999999999</v>
      </c>
      <c r="F4318" s="210">
        <f t="shared" si="201"/>
        <v>1</v>
      </c>
      <c r="G4318" s="79" t="str">
        <f t="shared" si="202"/>
        <v>PHY</v>
      </c>
      <c r="H4318" s="79" t="str">
        <f t="shared" si="203"/>
        <v>1IM-CIG/SOUTHERN</v>
      </c>
    </row>
    <row r="4319" spans="1:8">
      <c r="A4319" s="80">
        <v>37190</v>
      </c>
      <c r="B4319" s="79" t="s">
        <v>191</v>
      </c>
      <c r="C4319" s="79" t="s">
        <v>195</v>
      </c>
      <c r="D4319" s="85">
        <v>81897.815499999997</v>
      </c>
      <c r="E4319" s="85">
        <v>81897.815499999997</v>
      </c>
      <c r="F4319" s="210">
        <f t="shared" si="201"/>
        <v>1</v>
      </c>
      <c r="G4319" s="79" t="str">
        <f t="shared" si="202"/>
        <v>PHY</v>
      </c>
      <c r="H4319" s="79" t="str">
        <f t="shared" si="203"/>
        <v>1IM_FTULESSGATH</v>
      </c>
    </row>
    <row r="4320" spans="1:8">
      <c r="A4320" s="80">
        <v>37190</v>
      </c>
      <c r="B4320" s="79" t="s">
        <v>191</v>
      </c>
      <c r="C4320" s="79" t="s">
        <v>196</v>
      </c>
      <c r="D4320" s="85">
        <v>-1187.1417000000001</v>
      </c>
      <c r="E4320" s="85">
        <v>-1187.1417000000001</v>
      </c>
      <c r="F4320" s="210">
        <f t="shared" si="201"/>
        <v>1</v>
      </c>
      <c r="G4320" s="79" t="str">
        <f t="shared" si="202"/>
        <v>PHY</v>
      </c>
      <c r="H4320" s="79" t="str">
        <f t="shared" si="203"/>
        <v>1IM_WINDRIVER</v>
      </c>
    </row>
    <row r="4321" spans="1:8">
      <c r="A4321" s="80">
        <v>37191</v>
      </c>
      <c r="B4321" s="79" t="s">
        <v>191</v>
      </c>
      <c r="C4321" s="79" t="s">
        <v>103</v>
      </c>
      <c r="D4321" s="85">
        <v>289.30349999999999</v>
      </c>
      <c r="E4321" s="85">
        <v>289.30349999999999</v>
      </c>
      <c r="F4321" s="210">
        <f t="shared" si="201"/>
        <v>1</v>
      </c>
      <c r="G4321" s="79" t="str">
        <f t="shared" si="202"/>
        <v>PHY</v>
      </c>
      <c r="H4321" s="79" t="str">
        <f t="shared" si="203"/>
        <v>1DJ/BASIN/CIG</v>
      </c>
    </row>
    <row r="4322" spans="1:8">
      <c r="A4322" s="80">
        <v>37191</v>
      </c>
      <c r="B4322" s="79" t="s">
        <v>191</v>
      </c>
      <c r="C4322" s="79" t="s">
        <v>100</v>
      </c>
      <c r="D4322" s="85">
        <v>-2409.1995000000002</v>
      </c>
      <c r="E4322" s="85">
        <v>-2409.1995000000002</v>
      </c>
      <c r="F4322" s="210">
        <f t="shared" si="201"/>
        <v>1</v>
      </c>
      <c r="G4322" s="79" t="str">
        <f t="shared" si="202"/>
        <v>PHY</v>
      </c>
      <c r="H4322" s="79" t="str">
        <f t="shared" si="203"/>
        <v>1DJ/BASIN/PSCO</v>
      </c>
    </row>
    <row r="4323" spans="1:8">
      <c r="A4323" s="80">
        <v>37191</v>
      </c>
      <c r="B4323" s="79" t="s">
        <v>191</v>
      </c>
      <c r="C4323" s="79" t="s">
        <v>91</v>
      </c>
      <c r="D4323" s="85">
        <v>-22072.855500000001</v>
      </c>
      <c r="E4323" s="85">
        <v>-22072.855500000001</v>
      </c>
      <c r="F4323" s="210">
        <f t="shared" si="201"/>
        <v>1</v>
      </c>
      <c r="G4323" s="79" t="str">
        <f t="shared" si="202"/>
        <v>PHY</v>
      </c>
      <c r="H4323" s="79" t="str">
        <f t="shared" si="203"/>
        <v>1IF-CIG/RKYMTN</v>
      </c>
    </row>
    <row r="4324" spans="1:8">
      <c r="A4324" s="80">
        <v>37191</v>
      </c>
      <c r="B4324" s="79" t="s">
        <v>191</v>
      </c>
      <c r="C4324" s="79" t="s">
        <v>108</v>
      </c>
      <c r="D4324" s="85">
        <v>-17108.807499999999</v>
      </c>
      <c r="E4324" s="85">
        <v>-17108.807499999999</v>
      </c>
      <c r="F4324" s="210">
        <f t="shared" si="201"/>
        <v>1</v>
      </c>
      <c r="G4324" s="79" t="str">
        <f t="shared" si="202"/>
        <v>PHY</v>
      </c>
      <c r="H4324" s="79" t="str">
        <f t="shared" si="203"/>
        <v>1IF-CIG/ROCKPORT</v>
      </c>
    </row>
    <row r="4325" spans="1:8">
      <c r="A4325" s="80">
        <v>37191</v>
      </c>
      <c r="B4325" s="79" t="s">
        <v>191</v>
      </c>
      <c r="C4325" s="79" t="s">
        <v>104</v>
      </c>
      <c r="D4325" s="85">
        <v>-31424.340199999999</v>
      </c>
      <c r="E4325" s="85">
        <v>-31424.340199999999</v>
      </c>
      <c r="F4325" s="210">
        <f t="shared" si="201"/>
        <v>1</v>
      </c>
      <c r="G4325" s="79" t="str">
        <f t="shared" si="202"/>
        <v>PHY</v>
      </c>
      <c r="H4325" s="79" t="str">
        <f t="shared" si="203"/>
        <v>1IF-CIG/WIC</v>
      </c>
    </row>
    <row r="4326" spans="1:8">
      <c r="A4326" s="80">
        <v>37191</v>
      </c>
      <c r="B4326" s="79" t="s">
        <v>191</v>
      </c>
      <c r="C4326" s="79" t="s">
        <v>111</v>
      </c>
      <c r="D4326" s="85">
        <v>-19386.323799999998</v>
      </c>
      <c r="E4326" s="85">
        <v>-19386.323799999998</v>
      </c>
      <c r="F4326" s="210">
        <f t="shared" si="201"/>
        <v>1</v>
      </c>
      <c r="G4326" s="79" t="str">
        <f t="shared" si="202"/>
        <v>PHY</v>
      </c>
      <c r="H4326" s="79" t="str">
        <f t="shared" si="203"/>
        <v>1IF-NGPL/OK-NW</v>
      </c>
    </row>
    <row r="4327" spans="1:8">
      <c r="A4327" s="80">
        <v>37191</v>
      </c>
      <c r="B4327" s="79" t="s">
        <v>191</v>
      </c>
      <c r="C4327" s="79" t="s">
        <v>194</v>
      </c>
      <c r="D4327" s="85">
        <v>-4701.6797999999999</v>
      </c>
      <c r="E4327" s="85">
        <v>-4701.6797999999999</v>
      </c>
      <c r="F4327" s="210">
        <f t="shared" si="201"/>
        <v>1</v>
      </c>
      <c r="G4327" s="79" t="str">
        <f t="shared" si="202"/>
        <v>PHY</v>
      </c>
      <c r="H4327" s="79" t="str">
        <f t="shared" si="203"/>
        <v>1IM-CIG/SOUTHERN</v>
      </c>
    </row>
    <row r="4328" spans="1:8">
      <c r="A4328" s="80">
        <v>37191</v>
      </c>
      <c r="B4328" s="79" t="s">
        <v>191</v>
      </c>
      <c r="C4328" s="79" t="s">
        <v>195</v>
      </c>
      <c r="D4328" s="85">
        <v>81897.815499999997</v>
      </c>
      <c r="E4328" s="85">
        <v>81897.815499999997</v>
      </c>
      <c r="F4328" s="210">
        <f t="shared" si="201"/>
        <v>1</v>
      </c>
      <c r="G4328" s="79" t="str">
        <f t="shared" si="202"/>
        <v>PHY</v>
      </c>
      <c r="H4328" s="79" t="str">
        <f t="shared" si="203"/>
        <v>1IM_FTULESSGATH</v>
      </c>
    </row>
    <row r="4329" spans="1:8">
      <c r="A4329" s="80">
        <v>37191</v>
      </c>
      <c r="B4329" s="79" t="s">
        <v>191</v>
      </c>
      <c r="C4329" s="79" t="s">
        <v>196</v>
      </c>
      <c r="D4329" s="85">
        <v>-1187.1417000000001</v>
      </c>
      <c r="E4329" s="85">
        <v>-1187.1417000000001</v>
      </c>
      <c r="F4329" s="210">
        <f t="shared" si="201"/>
        <v>1</v>
      </c>
      <c r="G4329" s="79" t="str">
        <f t="shared" si="202"/>
        <v>PHY</v>
      </c>
      <c r="H4329" s="79" t="str">
        <f t="shared" si="203"/>
        <v>1IM_WINDRIVER</v>
      </c>
    </row>
    <row r="4330" spans="1:8">
      <c r="A4330" s="80">
        <v>37192</v>
      </c>
      <c r="B4330" s="79" t="s">
        <v>191</v>
      </c>
      <c r="C4330" s="79" t="s">
        <v>103</v>
      </c>
      <c r="D4330" s="85">
        <v>289.30349999999999</v>
      </c>
      <c r="E4330" s="85">
        <v>289.30349999999999</v>
      </c>
      <c r="F4330" s="210">
        <f t="shared" si="201"/>
        <v>1</v>
      </c>
      <c r="G4330" s="79" t="str">
        <f t="shared" si="202"/>
        <v>PHY</v>
      </c>
      <c r="H4330" s="79" t="str">
        <f t="shared" si="203"/>
        <v>1DJ/BASIN/CIG</v>
      </c>
    </row>
    <row r="4331" spans="1:8">
      <c r="A4331" s="80">
        <v>37192</v>
      </c>
      <c r="B4331" s="79" t="s">
        <v>191</v>
      </c>
      <c r="C4331" s="79" t="s">
        <v>100</v>
      </c>
      <c r="D4331" s="85">
        <v>-2409.1995000000002</v>
      </c>
      <c r="E4331" s="85">
        <v>-2409.1995000000002</v>
      </c>
      <c r="F4331" s="210">
        <f t="shared" si="201"/>
        <v>1</v>
      </c>
      <c r="G4331" s="79" t="str">
        <f t="shared" si="202"/>
        <v>PHY</v>
      </c>
      <c r="H4331" s="79" t="str">
        <f t="shared" si="203"/>
        <v>1DJ/BASIN/PSCO</v>
      </c>
    </row>
    <row r="4332" spans="1:8">
      <c r="A4332" s="80">
        <v>37192</v>
      </c>
      <c r="B4332" s="79" t="s">
        <v>191</v>
      </c>
      <c r="C4332" s="79" t="s">
        <v>91</v>
      </c>
      <c r="D4332" s="85">
        <v>-22072.855500000001</v>
      </c>
      <c r="E4332" s="85">
        <v>-22072.855500000001</v>
      </c>
      <c r="F4332" s="210">
        <f t="shared" si="201"/>
        <v>1</v>
      </c>
      <c r="G4332" s="79" t="str">
        <f t="shared" si="202"/>
        <v>PHY</v>
      </c>
      <c r="H4332" s="79" t="str">
        <f t="shared" si="203"/>
        <v>1IF-CIG/RKYMTN</v>
      </c>
    </row>
    <row r="4333" spans="1:8">
      <c r="A4333" s="80">
        <v>37192</v>
      </c>
      <c r="B4333" s="79" t="s">
        <v>191</v>
      </c>
      <c r="C4333" s="79" t="s">
        <v>108</v>
      </c>
      <c r="D4333" s="85">
        <v>-17108.807499999999</v>
      </c>
      <c r="E4333" s="85">
        <v>-17108.807499999999</v>
      </c>
      <c r="F4333" s="210">
        <f t="shared" si="201"/>
        <v>1</v>
      </c>
      <c r="G4333" s="79" t="str">
        <f t="shared" si="202"/>
        <v>PHY</v>
      </c>
      <c r="H4333" s="79" t="str">
        <f t="shared" si="203"/>
        <v>1IF-CIG/ROCKPORT</v>
      </c>
    </row>
    <row r="4334" spans="1:8">
      <c r="A4334" s="80">
        <v>37192</v>
      </c>
      <c r="B4334" s="79" t="s">
        <v>191</v>
      </c>
      <c r="C4334" s="79" t="s">
        <v>104</v>
      </c>
      <c r="D4334" s="85">
        <v>-31424.340199999999</v>
      </c>
      <c r="E4334" s="85">
        <v>-31424.340199999999</v>
      </c>
      <c r="F4334" s="210">
        <f t="shared" si="201"/>
        <v>1</v>
      </c>
      <c r="G4334" s="79" t="str">
        <f t="shared" si="202"/>
        <v>PHY</v>
      </c>
      <c r="H4334" s="79" t="str">
        <f t="shared" si="203"/>
        <v>1IF-CIG/WIC</v>
      </c>
    </row>
    <row r="4335" spans="1:8">
      <c r="A4335" s="80">
        <v>37192</v>
      </c>
      <c r="B4335" s="79" t="s">
        <v>191</v>
      </c>
      <c r="C4335" s="79" t="s">
        <v>111</v>
      </c>
      <c r="D4335" s="85">
        <v>-19386.323799999998</v>
      </c>
      <c r="E4335" s="85">
        <v>-19386.323799999998</v>
      </c>
      <c r="F4335" s="210">
        <f t="shared" si="201"/>
        <v>1</v>
      </c>
      <c r="G4335" s="79" t="str">
        <f t="shared" si="202"/>
        <v>PHY</v>
      </c>
      <c r="H4335" s="79" t="str">
        <f t="shared" si="203"/>
        <v>1IF-NGPL/OK-NW</v>
      </c>
    </row>
    <row r="4336" spans="1:8">
      <c r="A4336" s="80">
        <v>37192</v>
      </c>
      <c r="B4336" s="79" t="s">
        <v>191</v>
      </c>
      <c r="C4336" s="79" t="s">
        <v>194</v>
      </c>
      <c r="D4336" s="85">
        <v>-4701.6797999999999</v>
      </c>
      <c r="E4336" s="85">
        <v>-4701.6797999999999</v>
      </c>
      <c r="F4336" s="210">
        <f t="shared" si="201"/>
        <v>1</v>
      </c>
      <c r="G4336" s="79" t="str">
        <f t="shared" si="202"/>
        <v>PHY</v>
      </c>
      <c r="H4336" s="79" t="str">
        <f t="shared" si="203"/>
        <v>1IM-CIG/SOUTHERN</v>
      </c>
    </row>
    <row r="4337" spans="1:8">
      <c r="A4337" s="80">
        <v>37192</v>
      </c>
      <c r="B4337" s="79" t="s">
        <v>191</v>
      </c>
      <c r="C4337" s="79" t="s">
        <v>195</v>
      </c>
      <c r="D4337" s="85">
        <v>81897.815499999997</v>
      </c>
      <c r="E4337" s="85">
        <v>81897.815499999997</v>
      </c>
      <c r="F4337" s="210">
        <f t="shared" si="201"/>
        <v>1</v>
      </c>
      <c r="G4337" s="79" t="str">
        <f t="shared" si="202"/>
        <v>PHY</v>
      </c>
      <c r="H4337" s="79" t="str">
        <f t="shared" si="203"/>
        <v>1IM_FTULESSGATH</v>
      </c>
    </row>
    <row r="4338" spans="1:8">
      <c r="A4338" s="80">
        <v>37192</v>
      </c>
      <c r="B4338" s="79" t="s">
        <v>191</v>
      </c>
      <c r="C4338" s="79" t="s">
        <v>196</v>
      </c>
      <c r="D4338" s="85">
        <v>-1187.1417000000001</v>
      </c>
      <c r="E4338" s="85">
        <v>-1187.1417000000001</v>
      </c>
      <c r="F4338" s="210">
        <f t="shared" si="201"/>
        <v>1</v>
      </c>
      <c r="G4338" s="79" t="str">
        <f t="shared" si="202"/>
        <v>PHY</v>
      </c>
      <c r="H4338" s="79" t="str">
        <f t="shared" si="203"/>
        <v>1IM_WINDRIVER</v>
      </c>
    </row>
    <row r="4339" spans="1:8">
      <c r="A4339" s="80">
        <v>37193</v>
      </c>
      <c r="B4339" s="79" t="s">
        <v>191</v>
      </c>
      <c r="C4339" s="79" t="s">
        <v>103</v>
      </c>
      <c r="D4339" s="85">
        <v>289.30349999999999</v>
      </c>
      <c r="E4339" s="85">
        <v>289.30349999999999</v>
      </c>
      <c r="F4339" s="210">
        <f t="shared" si="201"/>
        <v>1</v>
      </c>
      <c r="G4339" s="79" t="str">
        <f t="shared" si="202"/>
        <v>PHY</v>
      </c>
      <c r="H4339" s="79" t="str">
        <f t="shared" si="203"/>
        <v>1DJ/BASIN/CIG</v>
      </c>
    </row>
    <row r="4340" spans="1:8">
      <c r="A4340" s="80">
        <v>37193</v>
      </c>
      <c r="B4340" s="79" t="s">
        <v>191</v>
      </c>
      <c r="C4340" s="79" t="s">
        <v>100</v>
      </c>
      <c r="D4340" s="85">
        <v>-2409.1995000000002</v>
      </c>
      <c r="E4340" s="85">
        <v>-2409.1995000000002</v>
      </c>
      <c r="F4340" s="210">
        <f t="shared" si="201"/>
        <v>1</v>
      </c>
      <c r="G4340" s="79" t="str">
        <f t="shared" si="202"/>
        <v>PHY</v>
      </c>
      <c r="H4340" s="79" t="str">
        <f t="shared" si="203"/>
        <v>1DJ/BASIN/PSCO</v>
      </c>
    </row>
    <row r="4341" spans="1:8">
      <c r="A4341" s="80">
        <v>37193</v>
      </c>
      <c r="B4341" s="79" t="s">
        <v>191</v>
      </c>
      <c r="C4341" s="79" t="s">
        <v>91</v>
      </c>
      <c r="D4341" s="85">
        <v>-22072.855500000001</v>
      </c>
      <c r="E4341" s="85">
        <v>-22072.855500000001</v>
      </c>
      <c r="F4341" s="210">
        <f t="shared" si="201"/>
        <v>1</v>
      </c>
      <c r="G4341" s="79" t="str">
        <f t="shared" si="202"/>
        <v>PHY</v>
      </c>
      <c r="H4341" s="79" t="str">
        <f t="shared" si="203"/>
        <v>1IF-CIG/RKYMTN</v>
      </c>
    </row>
    <row r="4342" spans="1:8">
      <c r="A4342" s="80">
        <v>37193</v>
      </c>
      <c r="B4342" s="79" t="s">
        <v>191</v>
      </c>
      <c r="C4342" s="79" t="s">
        <v>108</v>
      </c>
      <c r="D4342" s="85">
        <v>-17108.807499999999</v>
      </c>
      <c r="E4342" s="85">
        <v>-17108.807499999999</v>
      </c>
      <c r="F4342" s="210">
        <f t="shared" si="201"/>
        <v>1</v>
      </c>
      <c r="G4342" s="79" t="str">
        <f t="shared" si="202"/>
        <v>PHY</v>
      </c>
      <c r="H4342" s="79" t="str">
        <f t="shared" si="203"/>
        <v>1IF-CIG/ROCKPORT</v>
      </c>
    </row>
    <row r="4343" spans="1:8">
      <c r="A4343" s="80">
        <v>37193</v>
      </c>
      <c r="B4343" s="79" t="s">
        <v>191</v>
      </c>
      <c r="C4343" s="79" t="s">
        <v>104</v>
      </c>
      <c r="D4343" s="85">
        <v>-31424.340199999999</v>
      </c>
      <c r="E4343" s="85">
        <v>-31424.340199999999</v>
      </c>
      <c r="F4343" s="210">
        <f t="shared" si="201"/>
        <v>1</v>
      </c>
      <c r="G4343" s="79" t="str">
        <f t="shared" si="202"/>
        <v>PHY</v>
      </c>
      <c r="H4343" s="79" t="str">
        <f t="shared" si="203"/>
        <v>1IF-CIG/WIC</v>
      </c>
    </row>
    <row r="4344" spans="1:8">
      <c r="A4344" s="80">
        <v>37193</v>
      </c>
      <c r="B4344" s="79" t="s">
        <v>191</v>
      </c>
      <c r="C4344" s="79" t="s">
        <v>111</v>
      </c>
      <c r="D4344" s="85">
        <v>-19386.323799999998</v>
      </c>
      <c r="E4344" s="85">
        <v>-19386.323799999998</v>
      </c>
      <c r="F4344" s="210">
        <f t="shared" si="201"/>
        <v>1</v>
      </c>
      <c r="G4344" s="79" t="str">
        <f t="shared" si="202"/>
        <v>PHY</v>
      </c>
      <c r="H4344" s="79" t="str">
        <f t="shared" si="203"/>
        <v>1IF-NGPL/OK-NW</v>
      </c>
    </row>
    <row r="4345" spans="1:8">
      <c r="A4345" s="80">
        <v>37193</v>
      </c>
      <c r="B4345" s="79" t="s">
        <v>191</v>
      </c>
      <c r="C4345" s="79" t="s">
        <v>194</v>
      </c>
      <c r="D4345" s="85">
        <v>-4701.6797999999999</v>
      </c>
      <c r="E4345" s="85">
        <v>-4701.6797999999999</v>
      </c>
      <c r="F4345" s="210">
        <f t="shared" si="201"/>
        <v>1</v>
      </c>
      <c r="G4345" s="79" t="str">
        <f t="shared" si="202"/>
        <v>PHY</v>
      </c>
      <c r="H4345" s="79" t="str">
        <f t="shared" si="203"/>
        <v>1IM-CIG/SOUTHERN</v>
      </c>
    </row>
    <row r="4346" spans="1:8">
      <c r="A4346" s="80">
        <v>37193</v>
      </c>
      <c r="B4346" s="79" t="s">
        <v>191</v>
      </c>
      <c r="C4346" s="79" t="s">
        <v>195</v>
      </c>
      <c r="D4346" s="85">
        <v>81897.815499999997</v>
      </c>
      <c r="E4346" s="85">
        <v>81897.815499999997</v>
      </c>
      <c r="F4346" s="210">
        <f t="shared" si="201"/>
        <v>1</v>
      </c>
      <c r="G4346" s="79" t="str">
        <f t="shared" si="202"/>
        <v>PHY</v>
      </c>
      <c r="H4346" s="79" t="str">
        <f t="shared" si="203"/>
        <v>1IM_FTULESSGATH</v>
      </c>
    </row>
    <row r="4347" spans="1:8">
      <c r="A4347" s="80">
        <v>37193</v>
      </c>
      <c r="B4347" s="79" t="s">
        <v>191</v>
      </c>
      <c r="C4347" s="79" t="s">
        <v>196</v>
      </c>
      <c r="D4347" s="85">
        <v>-1187.1417000000001</v>
      </c>
      <c r="E4347" s="85">
        <v>-1187.1417000000001</v>
      </c>
      <c r="F4347" s="210">
        <f t="shared" si="201"/>
        <v>1</v>
      </c>
      <c r="G4347" s="79" t="str">
        <f t="shared" si="202"/>
        <v>PHY</v>
      </c>
      <c r="H4347" s="79" t="str">
        <f t="shared" si="203"/>
        <v>1IM_WINDRIVER</v>
      </c>
    </row>
    <row r="4348" spans="1:8">
      <c r="A4348" s="80">
        <v>37194</v>
      </c>
      <c r="B4348" s="79" t="s">
        <v>191</v>
      </c>
      <c r="C4348" s="79" t="s">
        <v>103</v>
      </c>
      <c r="D4348" s="85">
        <v>289.30349999999999</v>
      </c>
      <c r="E4348" s="85">
        <v>289.30349999999999</v>
      </c>
      <c r="F4348" s="210">
        <f t="shared" si="201"/>
        <v>1</v>
      </c>
      <c r="G4348" s="79" t="str">
        <f t="shared" si="202"/>
        <v>PHY</v>
      </c>
      <c r="H4348" s="79" t="str">
        <f t="shared" si="203"/>
        <v>1DJ/BASIN/CIG</v>
      </c>
    </row>
    <row r="4349" spans="1:8">
      <c r="A4349" s="80">
        <v>37194</v>
      </c>
      <c r="B4349" s="79" t="s">
        <v>191</v>
      </c>
      <c r="C4349" s="79" t="s">
        <v>100</v>
      </c>
      <c r="D4349" s="85">
        <v>-2409.1995000000002</v>
      </c>
      <c r="E4349" s="85">
        <v>-2409.1995000000002</v>
      </c>
      <c r="F4349" s="210">
        <f t="shared" si="201"/>
        <v>1</v>
      </c>
      <c r="G4349" s="79" t="str">
        <f t="shared" si="202"/>
        <v>PHY</v>
      </c>
      <c r="H4349" s="79" t="str">
        <f t="shared" si="203"/>
        <v>1DJ/BASIN/PSCO</v>
      </c>
    </row>
    <row r="4350" spans="1:8">
      <c r="A4350" s="80">
        <v>37194</v>
      </c>
      <c r="B4350" s="79" t="s">
        <v>191</v>
      </c>
      <c r="C4350" s="79" t="s">
        <v>91</v>
      </c>
      <c r="D4350" s="85">
        <v>-22072.855500000001</v>
      </c>
      <c r="E4350" s="85">
        <v>-22072.855500000001</v>
      </c>
      <c r="F4350" s="210">
        <f t="shared" si="201"/>
        <v>1</v>
      </c>
      <c r="G4350" s="79" t="str">
        <f t="shared" si="202"/>
        <v>PHY</v>
      </c>
      <c r="H4350" s="79" t="str">
        <f t="shared" si="203"/>
        <v>1IF-CIG/RKYMTN</v>
      </c>
    </row>
    <row r="4351" spans="1:8">
      <c r="A4351" s="80">
        <v>37194</v>
      </c>
      <c r="B4351" s="79" t="s">
        <v>191</v>
      </c>
      <c r="C4351" s="79" t="s">
        <v>108</v>
      </c>
      <c r="D4351" s="85">
        <v>-17108.807499999999</v>
      </c>
      <c r="E4351" s="85">
        <v>-17108.807499999999</v>
      </c>
      <c r="F4351" s="210">
        <f t="shared" si="201"/>
        <v>1</v>
      </c>
      <c r="G4351" s="79" t="str">
        <f t="shared" si="202"/>
        <v>PHY</v>
      </c>
      <c r="H4351" s="79" t="str">
        <f t="shared" si="203"/>
        <v>1IF-CIG/ROCKPORT</v>
      </c>
    </row>
    <row r="4352" spans="1:8">
      <c r="A4352" s="80">
        <v>37194</v>
      </c>
      <c r="B4352" s="79" t="s">
        <v>191</v>
      </c>
      <c r="C4352" s="79" t="s">
        <v>104</v>
      </c>
      <c r="D4352" s="85">
        <v>-31424.340199999999</v>
      </c>
      <c r="E4352" s="85">
        <v>-31424.340199999999</v>
      </c>
      <c r="F4352" s="210">
        <f t="shared" si="201"/>
        <v>1</v>
      </c>
      <c r="G4352" s="79" t="str">
        <f t="shared" si="202"/>
        <v>PHY</v>
      </c>
      <c r="H4352" s="79" t="str">
        <f t="shared" si="203"/>
        <v>1IF-CIG/WIC</v>
      </c>
    </row>
    <row r="4353" spans="1:8">
      <c r="A4353" s="80">
        <v>37194</v>
      </c>
      <c r="B4353" s="79" t="s">
        <v>191</v>
      </c>
      <c r="C4353" s="79" t="s">
        <v>111</v>
      </c>
      <c r="D4353" s="85">
        <v>-19386.323799999998</v>
      </c>
      <c r="E4353" s="85">
        <v>-19386.323799999998</v>
      </c>
      <c r="F4353" s="210">
        <f t="shared" si="201"/>
        <v>1</v>
      </c>
      <c r="G4353" s="79" t="str">
        <f t="shared" si="202"/>
        <v>PHY</v>
      </c>
      <c r="H4353" s="79" t="str">
        <f t="shared" si="203"/>
        <v>1IF-NGPL/OK-NW</v>
      </c>
    </row>
    <row r="4354" spans="1:8">
      <c r="A4354" s="80">
        <v>37194</v>
      </c>
      <c r="B4354" s="79" t="s">
        <v>191</v>
      </c>
      <c r="C4354" s="79" t="s">
        <v>194</v>
      </c>
      <c r="D4354" s="85">
        <v>-4701.6797999999999</v>
      </c>
      <c r="E4354" s="85">
        <v>-4701.6797999999999</v>
      </c>
      <c r="F4354" s="210">
        <f t="shared" si="201"/>
        <v>1</v>
      </c>
      <c r="G4354" s="79" t="str">
        <f t="shared" si="202"/>
        <v>PHY</v>
      </c>
      <c r="H4354" s="79" t="str">
        <f t="shared" si="203"/>
        <v>1IM-CIG/SOUTHERN</v>
      </c>
    </row>
    <row r="4355" spans="1:8">
      <c r="A4355" s="80">
        <v>37194</v>
      </c>
      <c r="B4355" s="79" t="s">
        <v>191</v>
      </c>
      <c r="C4355" s="79" t="s">
        <v>195</v>
      </c>
      <c r="D4355" s="85">
        <v>81897.815499999997</v>
      </c>
      <c r="E4355" s="85">
        <v>81897.815499999997</v>
      </c>
      <c r="F4355" s="210">
        <f t="shared" ref="F4355:F4418" si="204">IF(REF_DT&lt;=LastDay,INDEX(IntraMonth_Buckets,MATCH($A4355,IntraSumMonths,0),1),INDEX(BucketTable,MATCH($A4355,SumMonths,0),1))</f>
        <v>1</v>
      </c>
      <c r="G4355" s="79" t="str">
        <f t="shared" ref="G4355:G4418" si="205">INDEX(Book_Type,MATCH($B4355,Book,0),1)</f>
        <v>PHY</v>
      </c>
      <c r="H4355" s="79" t="str">
        <f t="shared" ref="H4355:H4418" si="206">$F4355&amp;$C4355</f>
        <v>1IM_FTULESSGATH</v>
      </c>
    </row>
    <row r="4356" spans="1:8">
      <c r="A4356" s="80">
        <v>37194</v>
      </c>
      <c r="B4356" s="79" t="s">
        <v>191</v>
      </c>
      <c r="C4356" s="79" t="s">
        <v>196</v>
      </c>
      <c r="D4356" s="85">
        <v>-1187.1417000000001</v>
      </c>
      <c r="E4356" s="85">
        <v>-1187.1417000000001</v>
      </c>
      <c r="F4356" s="210">
        <f t="shared" si="204"/>
        <v>1</v>
      </c>
      <c r="G4356" s="79" t="str">
        <f t="shared" si="205"/>
        <v>PHY</v>
      </c>
      <c r="H4356" s="79" t="str">
        <f t="shared" si="206"/>
        <v>1IM_WINDRIVER</v>
      </c>
    </row>
    <row r="4357" spans="1:8">
      <c r="A4357" s="80">
        <v>37195</v>
      </c>
      <c r="B4357" s="79" t="s">
        <v>191</v>
      </c>
      <c r="C4357" s="79" t="s">
        <v>103</v>
      </c>
      <c r="D4357" s="85">
        <v>289.30349999999999</v>
      </c>
      <c r="E4357" s="85">
        <v>289.30349999999999</v>
      </c>
      <c r="F4357" s="210">
        <f t="shared" si="204"/>
        <v>1</v>
      </c>
      <c r="G4357" s="79" t="str">
        <f t="shared" si="205"/>
        <v>PHY</v>
      </c>
      <c r="H4357" s="79" t="str">
        <f t="shared" si="206"/>
        <v>1DJ/BASIN/CIG</v>
      </c>
    </row>
    <row r="4358" spans="1:8">
      <c r="A4358" s="80">
        <v>37195</v>
      </c>
      <c r="B4358" s="79" t="s">
        <v>191</v>
      </c>
      <c r="C4358" s="79" t="s">
        <v>100</v>
      </c>
      <c r="D4358" s="85">
        <v>-2409.1995000000002</v>
      </c>
      <c r="E4358" s="85">
        <v>-2409.1995000000002</v>
      </c>
      <c r="F4358" s="210">
        <f t="shared" si="204"/>
        <v>1</v>
      </c>
      <c r="G4358" s="79" t="str">
        <f t="shared" si="205"/>
        <v>PHY</v>
      </c>
      <c r="H4358" s="79" t="str">
        <f t="shared" si="206"/>
        <v>1DJ/BASIN/PSCO</v>
      </c>
    </row>
    <row r="4359" spans="1:8">
      <c r="A4359" s="80">
        <v>37195</v>
      </c>
      <c r="B4359" s="79" t="s">
        <v>191</v>
      </c>
      <c r="C4359" s="79" t="s">
        <v>91</v>
      </c>
      <c r="D4359" s="85">
        <v>-22072.855500000001</v>
      </c>
      <c r="E4359" s="85">
        <v>-22072.855500000001</v>
      </c>
      <c r="F4359" s="210">
        <f t="shared" si="204"/>
        <v>1</v>
      </c>
      <c r="G4359" s="79" t="str">
        <f t="shared" si="205"/>
        <v>PHY</v>
      </c>
      <c r="H4359" s="79" t="str">
        <f t="shared" si="206"/>
        <v>1IF-CIG/RKYMTN</v>
      </c>
    </row>
    <row r="4360" spans="1:8">
      <c r="A4360" s="80">
        <v>37195</v>
      </c>
      <c r="B4360" s="79" t="s">
        <v>191</v>
      </c>
      <c r="C4360" s="79" t="s">
        <v>108</v>
      </c>
      <c r="D4360" s="85">
        <v>-17108.807499999999</v>
      </c>
      <c r="E4360" s="85">
        <v>-17108.807499999999</v>
      </c>
      <c r="F4360" s="210">
        <f t="shared" si="204"/>
        <v>1</v>
      </c>
      <c r="G4360" s="79" t="str">
        <f t="shared" si="205"/>
        <v>PHY</v>
      </c>
      <c r="H4360" s="79" t="str">
        <f t="shared" si="206"/>
        <v>1IF-CIG/ROCKPORT</v>
      </c>
    </row>
    <row r="4361" spans="1:8">
      <c r="A4361" s="80">
        <v>37195</v>
      </c>
      <c r="B4361" s="79" t="s">
        <v>191</v>
      </c>
      <c r="C4361" s="79" t="s">
        <v>104</v>
      </c>
      <c r="D4361" s="85">
        <v>-31424.340199999999</v>
      </c>
      <c r="E4361" s="85">
        <v>-31424.340199999999</v>
      </c>
      <c r="F4361" s="210">
        <f t="shared" si="204"/>
        <v>1</v>
      </c>
      <c r="G4361" s="79" t="str">
        <f t="shared" si="205"/>
        <v>PHY</v>
      </c>
      <c r="H4361" s="79" t="str">
        <f t="shared" si="206"/>
        <v>1IF-CIG/WIC</v>
      </c>
    </row>
    <row r="4362" spans="1:8">
      <c r="A4362" s="80">
        <v>37195</v>
      </c>
      <c r="B4362" s="79" t="s">
        <v>191</v>
      </c>
      <c r="C4362" s="79" t="s">
        <v>111</v>
      </c>
      <c r="D4362" s="85">
        <v>-19386.323799999998</v>
      </c>
      <c r="E4362" s="85">
        <v>-19386.323799999998</v>
      </c>
      <c r="F4362" s="210">
        <f t="shared" si="204"/>
        <v>1</v>
      </c>
      <c r="G4362" s="79" t="str">
        <f t="shared" si="205"/>
        <v>PHY</v>
      </c>
      <c r="H4362" s="79" t="str">
        <f t="shared" si="206"/>
        <v>1IF-NGPL/OK-NW</v>
      </c>
    </row>
    <row r="4363" spans="1:8">
      <c r="A4363" s="80">
        <v>37195</v>
      </c>
      <c r="B4363" s="79" t="s">
        <v>191</v>
      </c>
      <c r="C4363" s="79" t="s">
        <v>194</v>
      </c>
      <c r="D4363" s="85">
        <v>-4701.6797999999999</v>
      </c>
      <c r="E4363" s="85">
        <v>-4701.6797999999999</v>
      </c>
      <c r="F4363" s="210">
        <f t="shared" si="204"/>
        <v>1</v>
      </c>
      <c r="G4363" s="79" t="str">
        <f t="shared" si="205"/>
        <v>PHY</v>
      </c>
      <c r="H4363" s="79" t="str">
        <f t="shared" si="206"/>
        <v>1IM-CIG/SOUTHERN</v>
      </c>
    </row>
    <row r="4364" spans="1:8">
      <c r="A4364" s="80">
        <v>37195</v>
      </c>
      <c r="B4364" s="79" t="s">
        <v>191</v>
      </c>
      <c r="C4364" s="79" t="s">
        <v>195</v>
      </c>
      <c r="D4364" s="85">
        <v>83373.263099999996</v>
      </c>
      <c r="E4364" s="85">
        <v>83373.263099999996</v>
      </c>
      <c r="F4364" s="210">
        <f t="shared" si="204"/>
        <v>1</v>
      </c>
      <c r="G4364" s="79" t="str">
        <f t="shared" si="205"/>
        <v>PHY</v>
      </c>
      <c r="H4364" s="79" t="str">
        <f t="shared" si="206"/>
        <v>1IM_FTULESSGATH</v>
      </c>
    </row>
    <row r="4365" spans="1:8">
      <c r="A4365" s="80">
        <v>37195</v>
      </c>
      <c r="B4365" s="79" t="s">
        <v>191</v>
      </c>
      <c r="C4365" s="79" t="s">
        <v>196</v>
      </c>
      <c r="D4365" s="85">
        <v>-1187.1417000000001</v>
      </c>
      <c r="E4365" s="85">
        <v>-1187.1417000000001</v>
      </c>
      <c r="F4365" s="210">
        <f t="shared" si="204"/>
        <v>1</v>
      </c>
      <c r="G4365" s="79" t="str">
        <f t="shared" si="205"/>
        <v>PHY</v>
      </c>
      <c r="H4365" s="79" t="str">
        <f t="shared" si="206"/>
        <v>1IM_WINDRIVER</v>
      </c>
    </row>
    <row r="4366" spans="1:8">
      <c r="A4366" s="80">
        <v>37361</v>
      </c>
      <c r="B4366" s="79" t="s">
        <v>78</v>
      </c>
      <c r="C4366" s="79" t="s">
        <v>74</v>
      </c>
      <c r="D4366" s="85">
        <v>6671886</v>
      </c>
      <c r="E4366" s="85">
        <v>0</v>
      </c>
      <c r="F4366" s="210">
        <f t="shared" si="204"/>
        <v>4</v>
      </c>
      <c r="G4366" s="79" t="str">
        <f t="shared" si="205"/>
        <v>D</v>
      </c>
      <c r="H4366" s="79" t="str">
        <f t="shared" si="206"/>
        <v>4NGI-PGE/CG</v>
      </c>
    </row>
    <row r="4367" spans="1:8">
      <c r="A4367" s="80">
        <v>37361</v>
      </c>
      <c r="B4367" s="79" t="s">
        <v>78</v>
      </c>
      <c r="C4367" s="79" t="s">
        <v>75</v>
      </c>
      <c r="D4367" s="85">
        <v>-6764560</v>
      </c>
      <c r="E4367" s="85">
        <v>0</v>
      </c>
      <c r="F4367" s="210">
        <f t="shared" si="204"/>
        <v>4</v>
      </c>
      <c r="G4367" s="79" t="str">
        <f t="shared" si="205"/>
        <v>D</v>
      </c>
      <c r="H4367" s="79" t="str">
        <f t="shared" si="206"/>
        <v>4NGI-SOBDR-PG&amp;E</v>
      </c>
    </row>
    <row r="4368" spans="1:8">
      <c r="A4368" s="80">
        <v>37391</v>
      </c>
      <c r="B4368" s="79" t="s">
        <v>78</v>
      </c>
      <c r="C4368" s="79" t="s">
        <v>74</v>
      </c>
      <c r="D4368" s="85">
        <v>6880639</v>
      </c>
      <c r="E4368" s="85">
        <v>0</v>
      </c>
      <c r="F4368" s="210">
        <f t="shared" si="204"/>
        <v>4</v>
      </c>
      <c r="G4368" s="79" t="str">
        <f t="shared" si="205"/>
        <v>D</v>
      </c>
      <c r="H4368" s="79" t="str">
        <f t="shared" si="206"/>
        <v>4NGI-PGE/CG</v>
      </c>
    </row>
    <row r="4369" spans="1:8">
      <c r="A4369" s="80">
        <v>37391</v>
      </c>
      <c r="B4369" s="79" t="s">
        <v>78</v>
      </c>
      <c r="C4369" s="79" t="s">
        <v>75</v>
      </c>
      <c r="D4369" s="85">
        <v>-6976213</v>
      </c>
      <c r="E4369" s="85">
        <v>0</v>
      </c>
      <c r="F4369" s="210">
        <f t="shared" si="204"/>
        <v>4</v>
      </c>
      <c r="G4369" s="79" t="str">
        <f t="shared" si="205"/>
        <v>D</v>
      </c>
      <c r="H4369" s="79" t="str">
        <f t="shared" si="206"/>
        <v>4NGI-SOBDR-PG&amp;E</v>
      </c>
    </row>
    <row r="4370" spans="1:8">
      <c r="A4370" s="80">
        <v>37422</v>
      </c>
      <c r="B4370" s="79" t="s">
        <v>78</v>
      </c>
      <c r="C4370" s="79" t="s">
        <v>74</v>
      </c>
      <c r="D4370" s="85">
        <v>6645318</v>
      </c>
      <c r="E4370" s="85">
        <v>0</v>
      </c>
      <c r="F4370" s="210">
        <f t="shared" si="204"/>
        <v>4</v>
      </c>
      <c r="G4370" s="79" t="str">
        <f t="shared" si="205"/>
        <v>D</v>
      </c>
      <c r="H4370" s="79" t="str">
        <f t="shared" si="206"/>
        <v>4NGI-PGE/CG</v>
      </c>
    </row>
    <row r="4371" spans="1:8">
      <c r="A4371" s="80">
        <v>37422</v>
      </c>
      <c r="B4371" s="79" t="s">
        <v>78</v>
      </c>
      <c r="C4371" s="79" t="s">
        <v>75</v>
      </c>
      <c r="D4371" s="85">
        <v>-6737623</v>
      </c>
      <c r="E4371" s="85">
        <v>0</v>
      </c>
      <c r="F4371" s="210">
        <f t="shared" si="204"/>
        <v>4</v>
      </c>
      <c r="G4371" s="79" t="str">
        <f t="shared" si="205"/>
        <v>D</v>
      </c>
      <c r="H4371" s="79" t="str">
        <f t="shared" si="206"/>
        <v>4NGI-SOBDR-PG&amp;E</v>
      </c>
    </row>
    <row r="4372" spans="1:8">
      <c r="A4372" s="80">
        <v>37452</v>
      </c>
      <c r="B4372" s="79" t="s">
        <v>78</v>
      </c>
      <c r="C4372" s="79" t="s">
        <v>74</v>
      </c>
      <c r="D4372" s="85">
        <v>6849816</v>
      </c>
      <c r="E4372" s="85">
        <v>0</v>
      </c>
      <c r="F4372" s="210">
        <f t="shared" si="204"/>
        <v>4</v>
      </c>
      <c r="G4372" s="79" t="str">
        <f t="shared" si="205"/>
        <v>D</v>
      </c>
      <c r="H4372" s="79" t="str">
        <f t="shared" si="206"/>
        <v>4NGI-PGE/CG</v>
      </c>
    </row>
    <row r="4373" spans="1:8">
      <c r="A4373" s="80">
        <v>37452</v>
      </c>
      <c r="B4373" s="79" t="s">
        <v>78</v>
      </c>
      <c r="C4373" s="79" t="s">
        <v>75</v>
      </c>
      <c r="D4373" s="85">
        <v>-6944962</v>
      </c>
      <c r="E4373" s="85">
        <v>0</v>
      </c>
      <c r="F4373" s="210">
        <f t="shared" si="204"/>
        <v>4</v>
      </c>
      <c r="G4373" s="79" t="str">
        <f t="shared" si="205"/>
        <v>D</v>
      </c>
      <c r="H4373" s="79" t="str">
        <f t="shared" si="206"/>
        <v>4NGI-SOBDR-PG&amp;E</v>
      </c>
    </row>
    <row r="4374" spans="1:8">
      <c r="A4374" s="80">
        <v>37483</v>
      </c>
      <c r="B4374" s="79" t="s">
        <v>78</v>
      </c>
      <c r="C4374" s="79" t="s">
        <v>74</v>
      </c>
      <c r="D4374" s="85">
        <v>6828735</v>
      </c>
      <c r="E4374" s="85">
        <v>0</v>
      </c>
      <c r="F4374" s="210">
        <f t="shared" si="204"/>
        <v>4</v>
      </c>
      <c r="G4374" s="79" t="str">
        <f t="shared" si="205"/>
        <v>D</v>
      </c>
      <c r="H4374" s="79" t="str">
        <f t="shared" si="206"/>
        <v>4NGI-PGE/CG</v>
      </c>
    </row>
    <row r="4375" spans="1:8">
      <c r="A4375" s="80">
        <v>37483</v>
      </c>
      <c r="B4375" s="79" t="s">
        <v>78</v>
      </c>
      <c r="C4375" s="79" t="s">
        <v>75</v>
      </c>
      <c r="D4375" s="85">
        <v>-6923588</v>
      </c>
      <c r="E4375" s="85">
        <v>0</v>
      </c>
      <c r="F4375" s="210">
        <f t="shared" si="204"/>
        <v>4</v>
      </c>
      <c r="G4375" s="79" t="str">
        <f t="shared" si="205"/>
        <v>D</v>
      </c>
      <c r="H4375" s="79" t="str">
        <f t="shared" si="206"/>
        <v>4NGI-SOBDR-PG&amp;E</v>
      </c>
    </row>
    <row r="4376" spans="1:8">
      <c r="A4376" s="80">
        <v>37514</v>
      </c>
      <c r="B4376" s="79" t="s">
        <v>78</v>
      </c>
      <c r="C4376" s="79" t="s">
        <v>74</v>
      </c>
      <c r="D4376" s="85">
        <v>6582384</v>
      </c>
      <c r="E4376" s="85">
        <v>0</v>
      </c>
      <c r="F4376" s="210">
        <f t="shared" si="204"/>
        <v>4</v>
      </c>
      <c r="G4376" s="79" t="str">
        <f t="shared" si="205"/>
        <v>D</v>
      </c>
      <c r="H4376" s="79" t="str">
        <f t="shared" si="206"/>
        <v>4NGI-PGE/CG</v>
      </c>
    </row>
    <row r="4377" spans="1:8">
      <c r="A4377" s="80">
        <v>37514</v>
      </c>
      <c r="B4377" s="79" t="s">
        <v>78</v>
      </c>
      <c r="C4377" s="79" t="s">
        <v>75</v>
      </c>
      <c r="D4377" s="85">
        <v>-6673815</v>
      </c>
      <c r="E4377" s="85">
        <v>0</v>
      </c>
      <c r="F4377" s="210">
        <f t="shared" si="204"/>
        <v>4</v>
      </c>
      <c r="G4377" s="79" t="str">
        <f t="shared" si="205"/>
        <v>D</v>
      </c>
      <c r="H4377" s="79" t="str">
        <f t="shared" si="206"/>
        <v>4NGI-SOBDR-PG&amp;E</v>
      </c>
    </row>
    <row r="4378" spans="1:8">
      <c r="A4378" s="80">
        <v>37544</v>
      </c>
      <c r="B4378" s="79" t="s">
        <v>78</v>
      </c>
      <c r="C4378" s="79" t="s">
        <v>74</v>
      </c>
      <c r="D4378" s="85">
        <v>6787012</v>
      </c>
      <c r="E4378" s="85">
        <v>0</v>
      </c>
      <c r="F4378" s="210">
        <f t="shared" si="204"/>
        <v>4</v>
      </c>
      <c r="G4378" s="79" t="str">
        <f t="shared" si="205"/>
        <v>D</v>
      </c>
      <c r="H4378" s="79" t="str">
        <f t="shared" si="206"/>
        <v>4NGI-PGE/CG</v>
      </c>
    </row>
    <row r="4379" spans="1:8">
      <c r="A4379" s="80">
        <v>37544</v>
      </c>
      <c r="B4379" s="79" t="s">
        <v>78</v>
      </c>
      <c r="C4379" s="79" t="s">
        <v>75</v>
      </c>
      <c r="D4379" s="85">
        <v>-6881285</v>
      </c>
      <c r="E4379" s="85">
        <v>0</v>
      </c>
      <c r="F4379" s="210">
        <f t="shared" si="204"/>
        <v>4</v>
      </c>
      <c r="G4379" s="79" t="str">
        <f t="shared" si="205"/>
        <v>D</v>
      </c>
      <c r="H4379" s="79" t="str">
        <f t="shared" si="206"/>
        <v>4NGI-SOBDR-PG&amp;E</v>
      </c>
    </row>
    <row r="4380" spans="1:8">
      <c r="A4380" s="80">
        <v>37575</v>
      </c>
      <c r="B4380" s="79" t="s">
        <v>78</v>
      </c>
      <c r="C4380" s="79" t="s">
        <v>74</v>
      </c>
      <c r="D4380" s="85">
        <v>7839438</v>
      </c>
      <c r="E4380" s="85">
        <v>0</v>
      </c>
      <c r="F4380" s="210">
        <f t="shared" si="204"/>
        <v>5</v>
      </c>
      <c r="G4380" s="79" t="str">
        <f t="shared" si="205"/>
        <v>D</v>
      </c>
      <c r="H4380" s="79" t="str">
        <f t="shared" si="206"/>
        <v>5NGI-PGE/CG</v>
      </c>
    </row>
    <row r="4381" spans="1:8">
      <c r="A4381" s="80">
        <v>37575</v>
      </c>
      <c r="B4381" s="79" t="s">
        <v>78</v>
      </c>
      <c r="C4381" s="79" t="s">
        <v>75</v>
      </c>
      <c r="D4381" s="85">
        <v>-7948330</v>
      </c>
      <c r="E4381" s="85">
        <v>0</v>
      </c>
      <c r="F4381" s="210">
        <f t="shared" si="204"/>
        <v>5</v>
      </c>
      <c r="G4381" s="79" t="str">
        <f t="shared" si="205"/>
        <v>D</v>
      </c>
      <c r="H4381" s="79" t="str">
        <f t="shared" si="206"/>
        <v>5NGI-SOBDR-PG&amp;E</v>
      </c>
    </row>
    <row r="4382" spans="1:8">
      <c r="A4382" s="80">
        <v>37605</v>
      </c>
      <c r="B4382" s="79" t="s">
        <v>78</v>
      </c>
      <c r="C4382" s="79" t="s">
        <v>74</v>
      </c>
      <c r="D4382" s="85">
        <v>6702905</v>
      </c>
      <c r="E4382" s="85">
        <v>0</v>
      </c>
      <c r="F4382" s="210">
        <f t="shared" si="204"/>
        <v>5</v>
      </c>
      <c r="G4382" s="79" t="str">
        <f t="shared" si="205"/>
        <v>D</v>
      </c>
      <c r="H4382" s="79" t="str">
        <f t="shared" si="206"/>
        <v>5NGI-PGE/CG</v>
      </c>
    </row>
    <row r="4383" spans="1:8">
      <c r="A4383" s="80">
        <v>37605</v>
      </c>
      <c r="B4383" s="79" t="s">
        <v>78</v>
      </c>
      <c r="C4383" s="79" t="s">
        <v>75</v>
      </c>
      <c r="D4383" s="85">
        <v>-6796011</v>
      </c>
      <c r="E4383" s="85">
        <v>0</v>
      </c>
      <c r="F4383" s="210">
        <f t="shared" si="204"/>
        <v>5</v>
      </c>
      <c r="G4383" s="79" t="str">
        <f t="shared" si="205"/>
        <v>D</v>
      </c>
      <c r="H4383" s="79" t="str">
        <f t="shared" si="206"/>
        <v>5NGI-SOBDR-PG&amp;E</v>
      </c>
    </row>
    <row r="4384" spans="1:8">
      <c r="A4384" s="80">
        <v>37196</v>
      </c>
      <c r="B4384" s="79" t="s">
        <v>159</v>
      </c>
      <c r="C4384" s="79" t="s">
        <v>46</v>
      </c>
      <c r="D4384" s="85">
        <v>-2.27373367452675</v>
      </c>
      <c r="E4384" s="85">
        <v>0.227373367452675</v>
      </c>
      <c r="F4384" s="210">
        <f t="shared" si="204"/>
        <v>2</v>
      </c>
      <c r="G4384" s="79" t="str">
        <f t="shared" si="205"/>
        <v>DO</v>
      </c>
      <c r="H4384" s="79" t="str">
        <f t="shared" si="206"/>
        <v>2NGI-SOCAL</v>
      </c>
    </row>
    <row r="4385" spans="1:8">
      <c r="A4385" s="80">
        <v>37226</v>
      </c>
      <c r="B4385" s="79" t="s">
        <v>159</v>
      </c>
      <c r="C4385" s="79" t="s">
        <v>46</v>
      </c>
      <c r="D4385" s="85">
        <v>-5417.4259112595801</v>
      </c>
      <c r="E4385" s="85">
        <v>541.74259112595814</v>
      </c>
      <c r="F4385" s="210">
        <f t="shared" si="204"/>
        <v>3</v>
      </c>
      <c r="G4385" s="79" t="str">
        <f t="shared" si="205"/>
        <v>DO</v>
      </c>
      <c r="H4385" s="79" t="str">
        <f t="shared" si="206"/>
        <v>3NGI-SOCAL</v>
      </c>
    </row>
    <row r="4386" spans="1:8">
      <c r="A4386" s="80">
        <v>37257</v>
      </c>
      <c r="B4386" s="79" t="s">
        <v>159</v>
      </c>
      <c r="C4386" s="79" t="s">
        <v>46</v>
      </c>
      <c r="D4386" s="85">
        <v>-28574.726636289502</v>
      </c>
      <c r="E4386" s="85">
        <v>2857.4726636289502</v>
      </c>
      <c r="F4386" s="210">
        <f t="shared" si="204"/>
        <v>3</v>
      </c>
      <c r="G4386" s="79" t="str">
        <f t="shared" si="205"/>
        <v>DO</v>
      </c>
      <c r="H4386" s="79" t="str">
        <f t="shared" si="206"/>
        <v>3NGI-SOCAL</v>
      </c>
    </row>
    <row r="4387" spans="1:8">
      <c r="A4387" s="80">
        <v>37288</v>
      </c>
      <c r="B4387" s="79" t="s">
        <v>159</v>
      </c>
      <c r="C4387" s="79" t="s">
        <v>46</v>
      </c>
      <c r="D4387" s="85">
        <v>-37850.011517748702</v>
      </c>
      <c r="E4387" s="85">
        <v>3785.0011517748708</v>
      </c>
      <c r="F4387" s="210">
        <f t="shared" si="204"/>
        <v>3</v>
      </c>
      <c r="G4387" s="79" t="str">
        <f t="shared" si="205"/>
        <v>DO</v>
      </c>
      <c r="H4387" s="79" t="str">
        <f t="shared" si="206"/>
        <v>3NGI-SOCAL</v>
      </c>
    </row>
    <row r="4388" spans="1:8">
      <c r="A4388" s="80">
        <v>37316</v>
      </c>
      <c r="B4388" s="79" t="s">
        <v>159</v>
      </c>
      <c r="C4388" s="79" t="s">
        <v>46</v>
      </c>
      <c r="D4388" s="85">
        <v>-42343.122780820908</v>
      </c>
      <c r="E4388" s="85">
        <v>4234.3122780820904</v>
      </c>
      <c r="F4388" s="210">
        <f t="shared" si="204"/>
        <v>3</v>
      </c>
      <c r="G4388" s="79" t="str">
        <f t="shared" si="205"/>
        <v>DO</v>
      </c>
      <c r="H4388" s="79" t="str">
        <f t="shared" si="206"/>
        <v>3NGI-SOCAL</v>
      </c>
    </row>
    <row r="4389" spans="1:8">
      <c r="A4389" s="80">
        <v>37165</v>
      </c>
      <c r="B4389" s="79" t="s">
        <v>82</v>
      </c>
      <c r="C4389" s="79" t="s">
        <v>90</v>
      </c>
      <c r="D4389" s="85">
        <v>0</v>
      </c>
      <c r="E4389" s="85">
        <v>0</v>
      </c>
      <c r="F4389" s="210">
        <f t="shared" si="204"/>
        <v>1</v>
      </c>
      <c r="G4389" s="79" t="str">
        <f t="shared" si="205"/>
        <v>D</v>
      </c>
      <c r="H4389" s="79" t="str">
        <f t="shared" si="206"/>
        <v>1CGPR-AECO/BASIS</v>
      </c>
    </row>
    <row r="4390" spans="1:8">
      <c r="A4390" s="80">
        <v>37165</v>
      </c>
      <c r="B4390" s="79" t="s">
        <v>82</v>
      </c>
      <c r="C4390" s="79" t="s">
        <v>92</v>
      </c>
      <c r="D4390" s="85">
        <v>0</v>
      </c>
      <c r="E4390" s="85">
        <v>0</v>
      </c>
      <c r="F4390" s="210">
        <f t="shared" si="204"/>
        <v>1</v>
      </c>
      <c r="G4390" s="79" t="str">
        <f t="shared" si="205"/>
        <v>D</v>
      </c>
      <c r="H4390" s="79" t="str">
        <f t="shared" si="206"/>
        <v>1IF-ELPO/PERMIAN</v>
      </c>
    </row>
    <row r="4391" spans="1:8">
      <c r="A4391" s="80">
        <v>37165</v>
      </c>
      <c r="B4391" s="79" t="s">
        <v>82</v>
      </c>
      <c r="C4391" s="79" t="s">
        <v>72</v>
      </c>
      <c r="D4391" s="85">
        <v>0</v>
      </c>
      <c r="E4391" s="85">
        <v>0</v>
      </c>
      <c r="F4391" s="210">
        <f t="shared" si="204"/>
        <v>1</v>
      </c>
      <c r="G4391" s="79" t="str">
        <f t="shared" si="205"/>
        <v>D</v>
      </c>
      <c r="H4391" s="79" t="str">
        <f t="shared" si="206"/>
        <v>1IF-ELPO/SJ</v>
      </c>
    </row>
    <row r="4392" spans="1:8">
      <c r="A4392" s="80">
        <v>37165</v>
      </c>
      <c r="B4392" s="79" t="s">
        <v>82</v>
      </c>
      <c r="C4392" s="79" t="s">
        <v>93</v>
      </c>
      <c r="D4392" s="85">
        <v>0</v>
      </c>
      <c r="E4392" s="85">
        <v>0</v>
      </c>
      <c r="F4392" s="210">
        <f t="shared" si="204"/>
        <v>1</v>
      </c>
      <c r="G4392" s="79" t="str">
        <f t="shared" si="205"/>
        <v>D</v>
      </c>
      <c r="H4392" s="79" t="str">
        <f t="shared" si="206"/>
        <v>1IF-HEHUB</v>
      </c>
    </row>
    <row r="4393" spans="1:8">
      <c r="A4393" s="80">
        <v>37165</v>
      </c>
      <c r="B4393" s="79" t="s">
        <v>82</v>
      </c>
      <c r="C4393" s="79" t="s">
        <v>95</v>
      </c>
      <c r="D4393" s="85">
        <v>0</v>
      </c>
      <c r="E4393" s="85">
        <v>0</v>
      </c>
      <c r="F4393" s="210">
        <f t="shared" si="204"/>
        <v>1</v>
      </c>
      <c r="G4393" s="79" t="str">
        <f t="shared" si="205"/>
        <v>D</v>
      </c>
      <c r="H4393" s="79" t="str">
        <f t="shared" si="206"/>
        <v>1IF-NTHWST/CANBR</v>
      </c>
    </row>
    <row r="4394" spans="1:8">
      <c r="A4394" s="80">
        <v>37165</v>
      </c>
      <c r="B4394" s="79" t="s">
        <v>82</v>
      </c>
      <c r="C4394" s="79" t="s">
        <v>67</v>
      </c>
      <c r="D4394" s="85">
        <v>0</v>
      </c>
      <c r="E4394" s="85">
        <v>0</v>
      </c>
      <c r="F4394" s="210">
        <f t="shared" si="204"/>
        <v>1</v>
      </c>
      <c r="G4394" s="79" t="str">
        <f t="shared" si="205"/>
        <v>D</v>
      </c>
      <c r="H4394" s="79" t="str">
        <f t="shared" si="206"/>
        <v>1IF-NWPL_ROCKY_M</v>
      </c>
    </row>
    <row r="4395" spans="1:8">
      <c r="A4395" s="80">
        <v>37165</v>
      </c>
      <c r="B4395" s="79" t="s">
        <v>82</v>
      </c>
      <c r="C4395" s="79" t="s">
        <v>73</v>
      </c>
      <c r="D4395" s="85">
        <v>0</v>
      </c>
      <c r="E4395" s="85">
        <v>0</v>
      </c>
      <c r="F4395" s="210">
        <f t="shared" si="204"/>
        <v>1</v>
      </c>
      <c r="G4395" s="79" t="str">
        <f t="shared" si="205"/>
        <v>D</v>
      </c>
      <c r="H4395" s="79" t="str">
        <f t="shared" si="206"/>
        <v>1IF-WAHA-TX</v>
      </c>
    </row>
    <row r="4396" spans="1:8">
      <c r="A4396" s="80">
        <v>37165</v>
      </c>
      <c r="B4396" s="79" t="s">
        <v>82</v>
      </c>
      <c r="C4396" s="79" t="s">
        <v>68</v>
      </c>
      <c r="D4396" s="85">
        <v>0</v>
      </c>
      <c r="E4396" s="85">
        <v>0</v>
      </c>
      <c r="F4396" s="210">
        <f t="shared" si="204"/>
        <v>1</v>
      </c>
      <c r="G4396" s="79" t="str">
        <f t="shared" si="205"/>
        <v>D</v>
      </c>
      <c r="H4396" s="79" t="str">
        <f t="shared" si="206"/>
        <v>1NGI-MALIN</v>
      </c>
    </row>
    <row r="4397" spans="1:8">
      <c r="A4397" s="80">
        <v>37165</v>
      </c>
      <c r="B4397" s="79" t="s">
        <v>82</v>
      </c>
      <c r="C4397" s="79" t="s">
        <v>74</v>
      </c>
      <c r="D4397" s="85">
        <v>0</v>
      </c>
      <c r="E4397" s="85">
        <v>0</v>
      </c>
      <c r="F4397" s="210">
        <f t="shared" si="204"/>
        <v>1</v>
      </c>
      <c r="G4397" s="79" t="str">
        <f t="shared" si="205"/>
        <v>D</v>
      </c>
      <c r="H4397" s="79" t="str">
        <f t="shared" si="206"/>
        <v>1NGI-PGE/CG</v>
      </c>
    </row>
    <row r="4398" spans="1:8">
      <c r="A4398" s="80">
        <v>37165</v>
      </c>
      <c r="B4398" s="79" t="s">
        <v>82</v>
      </c>
      <c r="C4398" s="79" t="s">
        <v>46</v>
      </c>
      <c r="D4398" s="85">
        <v>0</v>
      </c>
      <c r="E4398" s="85">
        <v>0</v>
      </c>
      <c r="F4398" s="210">
        <f t="shared" si="204"/>
        <v>1</v>
      </c>
      <c r="G4398" s="79" t="str">
        <f t="shared" si="205"/>
        <v>D</v>
      </c>
      <c r="H4398" s="79" t="str">
        <f t="shared" si="206"/>
        <v>1NGI-SOCAL</v>
      </c>
    </row>
    <row r="4399" spans="1:8">
      <c r="A4399" s="80">
        <v>37165</v>
      </c>
      <c r="B4399" s="79" t="s">
        <v>82</v>
      </c>
      <c r="C4399" s="79" t="s">
        <v>107</v>
      </c>
      <c r="D4399" s="85">
        <v>0</v>
      </c>
      <c r="E4399" s="85">
        <v>0</v>
      </c>
      <c r="F4399" s="210">
        <f t="shared" si="204"/>
        <v>1</v>
      </c>
      <c r="G4399" s="79" t="str">
        <f t="shared" si="205"/>
        <v>D</v>
      </c>
      <c r="H4399" s="79" t="str">
        <f t="shared" si="206"/>
        <v>1NW STANF/1ST-GD</v>
      </c>
    </row>
    <row r="4400" spans="1:8">
      <c r="A4400" s="80">
        <v>37196</v>
      </c>
      <c r="B4400" s="79" t="s">
        <v>82</v>
      </c>
      <c r="C4400" s="79" t="s">
        <v>92</v>
      </c>
      <c r="D4400" s="85">
        <v>-299787.8873</v>
      </c>
      <c r="E4400" s="85">
        <v>29978.78873</v>
      </c>
      <c r="F4400" s="210">
        <f t="shared" si="204"/>
        <v>2</v>
      </c>
      <c r="G4400" s="79" t="str">
        <f t="shared" si="205"/>
        <v>D</v>
      </c>
      <c r="H4400" s="79" t="str">
        <f t="shared" si="206"/>
        <v>2IF-ELPO/PERMIAN</v>
      </c>
    </row>
    <row r="4401" spans="1:8">
      <c r="A4401" s="80">
        <v>37196</v>
      </c>
      <c r="B4401" s="79" t="s">
        <v>82</v>
      </c>
      <c r="C4401" s="79" t="s">
        <v>72</v>
      </c>
      <c r="D4401" s="85">
        <v>599575.77469999995</v>
      </c>
      <c r="E4401" s="85">
        <v>-59957.577469999997</v>
      </c>
      <c r="F4401" s="210">
        <f t="shared" si="204"/>
        <v>2</v>
      </c>
      <c r="G4401" s="79" t="str">
        <f t="shared" si="205"/>
        <v>D</v>
      </c>
      <c r="H4401" s="79" t="str">
        <f t="shared" si="206"/>
        <v>2IF-ELPO/SJ</v>
      </c>
    </row>
    <row r="4402" spans="1:8">
      <c r="A4402" s="80">
        <v>37196</v>
      </c>
      <c r="B4402" s="79" t="s">
        <v>82</v>
      </c>
      <c r="C4402" s="79" t="s">
        <v>95</v>
      </c>
      <c r="D4402" s="85">
        <v>149893.9436</v>
      </c>
      <c r="E4402" s="85">
        <v>-14989.39436</v>
      </c>
      <c r="F4402" s="210">
        <f t="shared" si="204"/>
        <v>2</v>
      </c>
      <c r="G4402" s="79" t="str">
        <f t="shared" si="205"/>
        <v>D</v>
      </c>
      <c r="H4402" s="79" t="str">
        <f t="shared" si="206"/>
        <v>2IF-NTHWST/CANBR</v>
      </c>
    </row>
    <row r="4403" spans="1:8">
      <c r="A4403" s="80">
        <v>37196</v>
      </c>
      <c r="B4403" s="79" t="s">
        <v>82</v>
      </c>
      <c r="C4403" s="79" t="s">
        <v>67</v>
      </c>
      <c r="D4403" s="85">
        <v>74946.971799999999</v>
      </c>
      <c r="E4403" s="85">
        <v>-7494.6971800000001</v>
      </c>
      <c r="F4403" s="210">
        <f t="shared" si="204"/>
        <v>2</v>
      </c>
      <c r="G4403" s="79" t="str">
        <f t="shared" si="205"/>
        <v>D</v>
      </c>
      <c r="H4403" s="79" t="str">
        <f t="shared" si="206"/>
        <v>2IF-NWPL_ROCKY_M</v>
      </c>
    </row>
    <row r="4404" spans="1:8">
      <c r="A4404" s="80">
        <v>37196</v>
      </c>
      <c r="B4404" s="79" t="s">
        <v>82</v>
      </c>
      <c r="C4404" s="79" t="s">
        <v>73</v>
      </c>
      <c r="D4404" s="85">
        <v>149893.9436</v>
      </c>
      <c r="E4404" s="85">
        <v>-29978.78872</v>
      </c>
      <c r="F4404" s="210">
        <f t="shared" si="204"/>
        <v>2</v>
      </c>
      <c r="G4404" s="79" t="str">
        <f t="shared" si="205"/>
        <v>D</v>
      </c>
      <c r="H4404" s="79" t="str">
        <f t="shared" si="206"/>
        <v>2IF-WAHA-TX</v>
      </c>
    </row>
    <row r="4405" spans="1:8">
      <c r="A4405" s="80">
        <v>37196</v>
      </c>
      <c r="B4405" s="79" t="s">
        <v>82</v>
      </c>
      <c r="C4405" s="79" t="s">
        <v>68</v>
      </c>
      <c r="D4405" s="85">
        <v>1E-4</v>
      </c>
      <c r="E4405" s="85">
        <v>-9.9999999999999995E-7</v>
      </c>
      <c r="F4405" s="210">
        <f t="shared" si="204"/>
        <v>2</v>
      </c>
      <c r="G4405" s="79" t="str">
        <f t="shared" si="205"/>
        <v>D</v>
      </c>
      <c r="H4405" s="79" t="str">
        <f t="shared" si="206"/>
        <v>2NGI-MALIN</v>
      </c>
    </row>
    <row r="4406" spans="1:8">
      <c r="A4406" s="80">
        <v>37196</v>
      </c>
      <c r="B4406" s="79" t="s">
        <v>82</v>
      </c>
      <c r="C4406" s="79" t="s">
        <v>74</v>
      </c>
      <c r="D4406" s="85">
        <v>4.0000000000000002E-4</v>
      </c>
      <c r="E4406" s="85">
        <v>0</v>
      </c>
      <c r="F4406" s="210">
        <f t="shared" si="204"/>
        <v>2</v>
      </c>
      <c r="G4406" s="79" t="str">
        <f t="shared" si="205"/>
        <v>D</v>
      </c>
      <c r="H4406" s="79" t="str">
        <f t="shared" si="206"/>
        <v>2NGI-PGE/CG</v>
      </c>
    </row>
    <row r="4407" spans="1:8">
      <c r="A4407" s="80">
        <v>37196</v>
      </c>
      <c r="B4407" s="79" t="s">
        <v>82</v>
      </c>
      <c r="C4407" s="79" t="s">
        <v>46</v>
      </c>
      <c r="D4407" s="85">
        <v>-1173089.9871</v>
      </c>
      <c r="E4407" s="85">
        <v>117308.99871</v>
      </c>
      <c r="F4407" s="210">
        <f t="shared" si="204"/>
        <v>2</v>
      </c>
      <c r="G4407" s="79" t="str">
        <f t="shared" si="205"/>
        <v>D</v>
      </c>
      <c r="H4407" s="79" t="str">
        <f t="shared" si="206"/>
        <v>2NGI-SOCAL</v>
      </c>
    </row>
    <row r="4408" spans="1:8">
      <c r="A4408" s="80">
        <v>37226</v>
      </c>
      <c r="B4408" s="79" t="s">
        <v>82</v>
      </c>
      <c r="C4408" s="79" t="s">
        <v>92</v>
      </c>
      <c r="D4408" s="85">
        <v>-309167.7292</v>
      </c>
      <c r="E4408" s="85">
        <v>30916.772919999999</v>
      </c>
      <c r="F4408" s="210">
        <f t="shared" si="204"/>
        <v>3</v>
      </c>
      <c r="G4408" s="79" t="str">
        <f t="shared" si="205"/>
        <v>D</v>
      </c>
      <c r="H4408" s="79" t="str">
        <f t="shared" si="206"/>
        <v>3IF-ELPO/PERMIAN</v>
      </c>
    </row>
    <row r="4409" spans="1:8">
      <c r="A4409" s="80">
        <v>37226</v>
      </c>
      <c r="B4409" s="79" t="s">
        <v>82</v>
      </c>
      <c r="C4409" s="79" t="s">
        <v>72</v>
      </c>
      <c r="D4409" s="85">
        <v>618335.4584</v>
      </c>
      <c r="E4409" s="85">
        <v>-61833.545839999999</v>
      </c>
      <c r="F4409" s="210">
        <f t="shared" si="204"/>
        <v>3</v>
      </c>
      <c r="G4409" s="79" t="str">
        <f t="shared" si="205"/>
        <v>D</v>
      </c>
      <c r="H4409" s="79" t="str">
        <f t="shared" si="206"/>
        <v>3IF-ELPO/SJ</v>
      </c>
    </row>
    <row r="4410" spans="1:8">
      <c r="A4410" s="80">
        <v>37226</v>
      </c>
      <c r="B4410" s="79" t="s">
        <v>82</v>
      </c>
      <c r="C4410" s="79" t="s">
        <v>95</v>
      </c>
      <c r="D4410" s="85">
        <v>-463751.59379999997</v>
      </c>
      <c r="E4410" s="85">
        <v>46375.159379999997</v>
      </c>
      <c r="F4410" s="210">
        <f t="shared" si="204"/>
        <v>3</v>
      </c>
      <c r="G4410" s="79" t="str">
        <f t="shared" si="205"/>
        <v>D</v>
      </c>
      <c r="H4410" s="79" t="str">
        <f t="shared" si="206"/>
        <v>3IF-NTHWST/CANBR</v>
      </c>
    </row>
    <row r="4411" spans="1:8">
      <c r="A4411" s="80">
        <v>37226</v>
      </c>
      <c r="B4411" s="79" t="s">
        <v>82</v>
      </c>
      <c r="C4411" s="79" t="s">
        <v>67</v>
      </c>
      <c r="D4411" s="85">
        <v>77291.9323</v>
      </c>
      <c r="E4411" s="85">
        <v>-7729.1932299999999</v>
      </c>
      <c r="F4411" s="210">
        <f t="shared" si="204"/>
        <v>3</v>
      </c>
      <c r="G4411" s="79" t="str">
        <f t="shared" si="205"/>
        <v>D</v>
      </c>
      <c r="H4411" s="79" t="str">
        <f t="shared" si="206"/>
        <v>3IF-NWPL_ROCKY_M</v>
      </c>
    </row>
    <row r="4412" spans="1:8">
      <c r="A4412" s="80">
        <v>37226</v>
      </c>
      <c r="B4412" s="79" t="s">
        <v>82</v>
      </c>
      <c r="C4412" s="79" t="s">
        <v>73</v>
      </c>
      <c r="D4412" s="85">
        <v>154583.8646</v>
      </c>
      <c r="E4412" s="85">
        <v>-30916.772919999999</v>
      </c>
      <c r="F4412" s="210">
        <f t="shared" si="204"/>
        <v>3</v>
      </c>
      <c r="G4412" s="79" t="str">
        <f t="shared" si="205"/>
        <v>D</v>
      </c>
      <c r="H4412" s="79" t="str">
        <f t="shared" si="206"/>
        <v>3IF-WAHA-TX</v>
      </c>
    </row>
    <row r="4413" spans="1:8">
      <c r="A4413" s="80">
        <v>37226</v>
      </c>
      <c r="B4413" s="79" t="s">
        <v>82</v>
      </c>
      <c r="C4413" s="79" t="s">
        <v>68</v>
      </c>
      <c r="D4413" s="85">
        <v>0</v>
      </c>
      <c r="E4413" s="85">
        <v>0</v>
      </c>
      <c r="F4413" s="210">
        <f t="shared" si="204"/>
        <v>3</v>
      </c>
      <c r="G4413" s="79" t="str">
        <f t="shared" si="205"/>
        <v>D</v>
      </c>
      <c r="H4413" s="79" t="str">
        <f t="shared" si="206"/>
        <v>3NGI-MALIN</v>
      </c>
    </row>
    <row r="4414" spans="1:8">
      <c r="A4414" s="80">
        <v>37226</v>
      </c>
      <c r="B4414" s="79" t="s">
        <v>82</v>
      </c>
      <c r="C4414" s="79" t="s">
        <v>74</v>
      </c>
      <c r="D4414" s="85">
        <v>0</v>
      </c>
      <c r="E4414" s="85">
        <v>0</v>
      </c>
      <c r="F4414" s="210">
        <f t="shared" si="204"/>
        <v>3</v>
      </c>
      <c r="G4414" s="79" t="str">
        <f t="shared" si="205"/>
        <v>D</v>
      </c>
      <c r="H4414" s="79" t="str">
        <f t="shared" si="206"/>
        <v>3NGI-PGE/CG</v>
      </c>
    </row>
    <row r="4415" spans="1:8">
      <c r="A4415" s="80">
        <v>37226</v>
      </c>
      <c r="B4415" s="79" t="s">
        <v>82</v>
      </c>
      <c r="C4415" s="79" t="s">
        <v>46</v>
      </c>
      <c r="D4415" s="85">
        <v>-737398.94299999997</v>
      </c>
      <c r="E4415" s="85">
        <v>73739.8943</v>
      </c>
      <c r="F4415" s="210">
        <f t="shared" si="204"/>
        <v>3</v>
      </c>
      <c r="G4415" s="79" t="str">
        <f t="shared" si="205"/>
        <v>D</v>
      </c>
      <c r="H4415" s="79" t="str">
        <f t="shared" si="206"/>
        <v>3NGI-SOCAL</v>
      </c>
    </row>
    <row r="4416" spans="1:8">
      <c r="A4416" s="80">
        <v>37257</v>
      </c>
      <c r="B4416" s="79" t="s">
        <v>82</v>
      </c>
      <c r="C4416" s="79" t="s">
        <v>92</v>
      </c>
      <c r="D4416" s="85">
        <v>-246845.68049999999</v>
      </c>
      <c r="E4416" s="85">
        <v>24684.568050000002</v>
      </c>
      <c r="F4416" s="210">
        <f t="shared" si="204"/>
        <v>3</v>
      </c>
      <c r="G4416" s="79" t="str">
        <f t="shared" si="205"/>
        <v>D</v>
      </c>
      <c r="H4416" s="79" t="str">
        <f t="shared" si="206"/>
        <v>3IF-ELPO/PERMIAN</v>
      </c>
    </row>
    <row r="4417" spans="1:8">
      <c r="A4417" s="80">
        <v>37257</v>
      </c>
      <c r="B4417" s="79" t="s">
        <v>82</v>
      </c>
      <c r="C4417" s="79" t="s">
        <v>72</v>
      </c>
      <c r="D4417" s="85">
        <v>-462835.65120000002</v>
      </c>
      <c r="E4417" s="85">
        <v>46283.565119999999</v>
      </c>
      <c r="F4417" s="210">
        <f t="shared" si="204"/>
        <v>3</v>
      </c>
      <c r="G4417" s="79" t="str">
        <f t="shared" si="205"/>
        <v>D</v>
      </c>
      <c r="H4417" s="79" t="str">
        <f t="shared" si="206"/>
        <v>3IF-ELPO/SJ</v>
      </c>
    </row>
    <row r="4418" spans="1:8">
      <c r="A4418" s="80">
        <v>37257</v>
      </c>
      <c r="B4418" s="79" t="s">
        <v>82</v>
      </c>
      <c r="C4418" s="79" t="s">
        <v>95</v>
      </c>
      <c r="D4418" s="85">
        <v>-617114.20160000003</v>
      </c>
      <c r="E4418" s="85">
        <v>61711.420160000001</v>
      </c>
      <c r="F4418" s="210">
        <f t="shared" si="204"/>
        <v>3</v>
      </c>
      <c r="G4418" s="79" t="str">
        <f t="shared" si="205"/>
        <v>D</v>
      </c>
      <c r="H4418" s="79" t="str">
        <f t="shared" si="206"/>
        <v>3IF-NTHWST/CANBR</v>
      </c>
    </row>
    <row r="4419" spans="1:8">
      <c r="A4419" s="80">
        <v>37257</v>
      </c>
      <c r="B4419" s="79" t="s">
        <v>82</v>
      </c>
      <c r="C4419" s="79" t="s">
        <v>67</v>
      </c>
      <c r="D4419" s="85">
        <v>-77139.275200000004</v>
      </c>
      <c r="E4419" s="85">
        <v>7713.9275200000002</v>
      </c>
      <c r="F4419" s="210">
        <f t="shared" ref="F4419:F4482" si="207">IF(REF_DT&lt;=LastDay,INDEX(IntraMonth_Buckets,MATCH($A4419,IntraSumMonths,0),1),INDEX(BucketTable,MATCH($A4419,SumMonths,0),1))</f>
        <v>3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3IF-NWPL_ROCKY_M</v>
      </c>
    </row>
    <row r="4420" spans="1:8">
      <c r="A4420" s="80">
        <v>37257</v>
      </c>
      <c r="B4420" s="79" t="s">
        <v>82</v>
      </c>
      <c r="C4420" s="79" t="s">
        <v>73</v>
      </c>
      <c r="D4420" s="85">
        <v>154278.55040000001</v>
      </c>
      <c r="E4420" s="85">
        <v>-30855.710080000001</v>
      </c>
      <c r="F4420" s="210">
        <f t="shared" si="207"/>
        <v>3</v>
      </c>
      <c r="G4420" s="79" t="str">
        <f t="shared" si="208"/>
        <v>D</v>
      </c>
      <c r="H4420" s="79" t="str">
        <f t="shared" si="209"/>
        <v>3IF-WAHA-TX</v>
      </c>
    </row>
    <row r="4421" spans="1:8">
      <c r="A4421" s="80">
        <v>37257</v>
      </c>
      <c r="B4421" s="79" t="s">
        <v>82</v>
      </c>
      <c r="C4421" s="79" t="s">
        <v>68</v>
      </c>
      <c r="D4421" s="85">
        <v>1E-4</v>
      </c>
      <c r="E4421" s="85">
        <v>-9.9999999999999995E-7</v>
      </c>
      <c r="F4421" s="210">
        <f t="shared" si="207"/>
        <v>3</v>
      </c>
      <c r="G4421" s="79" t="str">
        <f t="shared" si="208"/>
        <v>D</v>
      </c>
      <c r="H4421" s="79" t="str">
        <f t="shared" si="209"/>
        <v>3NGI-MALIN</v>
      </c>
    </row>
    <row r="4422" spans="1:8">
      <c r="A4422" s="80">
        <v>37257</v>
      </c>
      <c r="B4422" s="79" t="s">
        <v>82</v>
      </c>
      <c r="C4422" s="79" t="s">
        <v>74</v>
      </c>
      <c r="D4422" s="85">
        <v>3.0000000000000003E-4</v>
      </c>
      <c r="E4422" s="85">
        <v>0</v>
      </c>
      <c r="F4422" s="210">
        <f t="shared" si="207"/>
        <v>3</v>
      </c>
      <c r="G4422" s="79" t="str">
        <f t="shared" si="208"/>
        <v>D</v>
      </c>
      <c r="H4422" s="79" t="str">
        <f t="shared" si="209"/>
        <v>3NGI-PGE/CG</v>
      </c>
    </row>
    <row r="4423" spans="1:8">
      <c r="A4423" s="80">
        <v>37257</v>
      </c>
      <c r="B4423" s="79" t="s">
        <v>82</v>
      </c>
      <c r="C4423" s="79" t="s">
        <v>46</v>
      </c>
      <c r="D4423" s="85">
        <v>808783.90190000006</v>
      </c>
      <c r="E4423" s="85">
        <v>-80878.390190000006</v>
      </c>
      <c r="F4423" s="210">
        <f t="shared" si="207"/>
        <v>3</v>
      </c>
      <c r="G4423" s="79" t="str">
        <f t="shared" si="208"/>
        <v>D</v>
      </c>
      <c r="H4423" s="79" t="str">
        <f t="shared" si="209"/>
        <v>3NGI-SOCAL</v>
      </c>
    </row>
    <row r="4424" spans="1:8">
      <c r="A4424" s="80">
        <v>37288</v>
      </c>
      <c r="B4424" s="79" t="s">
        <v>82</v>
      </c>
      <c r="C4424" s="79" t="s">
        <v>92</v>
      </c>
      <c r="D4424" s="85">
        <v>-222518.35140000001</v>
      </c>
      <c r="E4424" s="85">
        <v>22251.835139999999</v>
      </c>
      <c r="F4424" s="210">
        <f t="shared" si="207"/>
        <v>3</v>
      </c>
      <c r="G4424" s="79" t="str">
        <f t="shared" si="208"/>
        <v>D</v>
      </c>
      <c r="H4424" s="79" t="str">
        <f t="shared" si="209"/>
        <v>3IF-ELPO/PERMIAN</v>
      </c>
    </row>
    <row r="4425" spans="1:8">
      <c r="A4425" s="80">
        <v>37288</v>
      </c>
      <c r="B4425" s="79" t="s">
        <v>82</v>
      </c>
      <c r="C4425" s="79" t="s">
        <v>72</v>
      </c>
      <c r="D4425" s="85">
        <v>-417221.90909999999</v>
      </c>
      <c r="E4425" s="85">
        <v>41722.190909999998</v>
      </c>
      <c r="F4425" s="210">
        <f t="shared" si="207"/>
        <v>3</v>
      </c>
      <c r="G4425" s="79" t="str">
        <f t="shared" si="208"/>
        <v>D</v>
      </c>
      <c r="H4425" s="79" t="str">
        <f t="shared" si="209"/>
        <v>3IF-ELPO/SJ</v>
      </c>
    </row>
    <row r="4426" spans="1:8">
      <c r="A4426" s="80">
        <v>37288</v>
      </c>
      <c r="B4426" s="79" t="s">
        <v>82</v>
      </c>
      <c r="C4426" s="79" t="s">
        <v>95</v>
      </c>
      <c r="D4426" s="85">
        <v>0</v>
      </c>
      <c r="E4426" s="85">
        <v>0</v>
      </c>
      <c r="F4426" s="210">
        <f t="shared" si="207"/>
        <v>3</v>
      </c>
      <c r="G4426" s="79" t="str">
        <f t="shared" si="208"/>
        <v>D</v>
      </c>
      <c r="H4426" s="79" t="str">
        <f t="shared" si="209"/>
        <v>3IF-NTHWST/CANBR</v>
      </c>
    </row>
    <row r="4427" spans="1:8">
      <c r="A4427" s="80">
        <v>37288</v>
      </c>
      <c r="B4427" s="79" t="s">
        <v>82</v>
      </c>
      <c r="C4427" s="79" t="s">
        <v>67</v>
      </c>
      <c r="D4427" s="85">
        <v>-69536.984899999996</v>
      </c>
      <c r="E4427" s="85">
        <v>6953.6984899999998</v>
      </c>
      <c r="F4427" s="210">
        <f t="shared" si="207"/>
        <v>3</v>
      </c>
      <c r="G4427" s="79" t="str">
        <f t="shared" si="208"/>
        <v>D</v>
      </c>
      <c r="H4427" s="79" t="str">
        <f t="shared" si="209"/>
        <v>3IF-NWPL_ROCKY_M</v>
      </c>
    </row>
    <row r="4428" spans="1:8">
      <c r="A4428" s="80">
        <v>37288</v>
      </c>
      <c r="B4428" s="79" t="s">
        <v>82</v>
      </c>
      <c r="C4428" s="79" t="s">
        <v>73</v>
      </c>
      <c r="D4428" s="85">
        <v>139073.96969999999</v>
      </c>
      <c r="E4428" s="85">
        <v>-27814.79394</v>
      </c>
      <c r="F4428" s="210">
        <f t="shared" si="207"/>
        <v>3</v>
      </c>
      <c r="G4428" s="79" t="str">
        <f t="shared" si="208"/>
        <v>D</v>
      </c>
      <c r="H4428" s="79" t="str">
        <f t="shared" si="209"/>
        <v>3IF-WAHA-TX</v>
      </c>
    </row>
    <row r="4429" spans="1:8">
      <c r="A4429" s="80">
        <v>37288</v>
      </c>
      <c r="B4429" s="79" t="s">
        <v>82</v>
      </c>
      <c r="C4429" s="79" t="s">
        <v>68</v>
      </c>
      <c r="D4429" s="85">
        <v>1E-4</v>
      </c>
      <c r="E4429" s="85">
        <v>-9.9999999999999995E-7</v>
      </c>
      <c r="F4429" s="210">
        <f t="shared" si="207"/>
        <v>3</v>
      </c>
      <c r="G4429" s="79" t="str">
        <f t="shared" si="208"/>
        <v>D</v>
      </c>
      <c r="H4429" s="79" t="str">
        <f t="shared" si="209"/>
        <v>3NGI-MALIN</v>
      </c>
    </row>
    <row r="4430" spans="1:8">
      <c r="A4430" s="80">
        <v>37288</v>
      </c>
      <c r="B4430" s="79" t="s">
        <v>82</v>
      </c>
      <c r="C4430" s="79" t="s">
        <v>74</v>
      </c>
      <c r="D4430" s="85">
        <v>1E-4</v>
      </c>
      <c r="E4430" s="85">
        <v>0</v>
      </c>
      <c r="F4430" s="210">
        <f t="shared" si="207"/>
        <v>3</v>
      </c>
      <c r="G4430" s="79" t="str">
        <f t="shared" si="208"/>
        <v>D</v>
      </c>
      <c r="H4430" s="79" t="str">
        <f t="shared" si="209"/>
        <v>3NGI-PGE/CG</v>
      </c>
    </row>
    <row r="4431" spans="1:8">
      <c r="A4431" s="80">
        <v>37288</v>
      </c>
      <c r="B4431" s="79" t="s">
        <v>82</v>
      </c>
      <c r="C4431" s="79" t="s">
        <v>46</v>
      </c>
      <c r="D4431" s="85">
        <v>439680.36969999998</v>
      </c>
      <c r="E4431" s="85">
        <v>-43968.036970000001</v>
      </c>
      <c r="F4431" s="210">
        <f t="shared" si="207"/>
        <v>3</v>
      </c>
      <c r="G4431" s="79" t="str">
        <f t="shared" si="208"/>
        <v>D</v>
      </c>
      <c r="H4431" s="79" t="str">
        <f t="shared" si="209"/>
        <v>3NGI-SOCAL</v>
      </c>
    </row>
    <row r="4432" spans="1:8">
      <c r="A4432" s="80">
        <v>37316</v>
      </c>
      <c r="B4432" s="79" t="s">
        <v>82</v>
      </c>
      <c r="C4432" s="79" t="s">
        <v>92</v>
      </c>
      <c r="D4432" s="85">
        <v>-245934.41459999999</v>
      </c>
      <c r="E4432" s="85">
        <v>24593.441459999998</v>
      </c>
      <c r="F4432" s="210">
        <f t="shared" si="207"/>
        <v>3</v>
      </c>
      <c r="G4432" s="79" t="str">
        <f t="shared" si="208"/>
        <v>D</v>
      </c>
      <c r="H4432" s="79" t="str">
        <f t="shared" si="209"/>
        <v>3IF-ELPO/PERMIAN</v>
      </c>
    </row>
    <row r="4433" spans="1:8">
      <c r="A4433" s="80">
        <v>37316</v>
      </c>
      <c r="B4433" s="79" t="s">
        <v>82</v>
      </c>
      <c r="C4433" s="79" t="s">
        <v>72</v>
      </c>
      <c r="D4433" s="85">
        <v>-461127.02759999997</v>
      </c>
      <c r="E4433" s="85">
        <v>46112.70276</v>
      </c>
      <c r="F4433" s="210">
        <f t="shared" si="207"/>
        <v>3</v>
      </c>
      <c r="G4433" s="79" t="str">
        <f t="shared" si="208"/>
        <v>D</v>
      </c>
      <c r="H4433" s="79" t="str">
        <f t="shared" si="209"/>
        <v>3IF-ELPO/SJ</v>
      </c>
    </row>
    <row r="4434" spans="1:8">
      <c r="A4434" s="80">
        <v>37316</v>
      </c>
      <c r="B4434" s="79" t="s">
        <v>82</v>
      </c>
      <c r="C4434" s="79" t="s">
        <v>95</v>
      </c>
      <c r="D4434" s="85">
        <v>0</v>
      </c>
      <c r="E4434" s="85">
        <v>0</v>
      </c>
      <c r="F4434" s="210">
        <f t="shared" si="207"/>
        <v>3</v>
      </c>
      <c r="G4434" s="79" t="str">
        <f t="shared" si="208"/>
        <v>D</v>
      </c>
      <c r="H4434" s="79" t="str">
        <f t="shared" si="209"/>
        <v>3IF-NTHWST/CANBR</v>
      </c>
    </row>
    <row r="4435" spans="1:8">
      <c r="A4435" s="80">
        <v>37316</v>
      </c>
      <c r="B4435" s="79" t="s">
        <v>82</v>
      </c>
      <c r="C4435" s="79" t="s">
        <v>67</v>
      </c>
      <c r="D4435" s="85">
        <v>-76854.5046</v>
      </c>
      <c r="E4435" s="85">
        <v>7685.45046</v>
      </c>
      <c r="F4435" s="210">
        <f t="shared" si="207"/>
        <v>3</v>
      </c>
      <c r="G4435" s="79" t="str">
        <f t="shared" si="208"/>
        <v>D</v>
      </c>
      <c r="H4435" s="79" t="str">
        <f t="shared" si="209"/>
        <v>3IF-NWPL_ROCKY_M</v>
      </c>
    </row>
    <row r="4436" spans="1:8">
      <c r="A4436" s="80">
        <v>37316</v>
      </c>
      <c r="B4436" s="79" t="s">
        <v>82</v>
      </c>
      <c r="C4436" s="79" t="s">
        <v>73</v>
      </c>
      <c r="D4436" s="85">
        <v>153709.0092</v>
      </c>
      <c r="E4436" s="85">
        <v>-30741.80184</v>
      </c>
      <c r="F4436" s="210">
        <f t="shared" si="207"/>
        <v>3</v>
      </c>
      <c r="G4436" s="79" t="str">
        <f t="shared" si="208"/>
        <v>D</v>
      </c>
      <c r="H4436" s="79" t="str">
        <f t="shared" si="209"/>
        <v>3IF-WAHA-TX</v>
      </c>
    </row>
    <row r="4437" spans="1:8">
      <c r="A4437" s="80">
        <v>37316</v>
      </c>
      <c r="B4437" s="79" t="s">
        <v>82</v>
      </c>
      <c r="C4437" s="79" t="s">
        <v>68</v>
      </c>
      <c r="D4437" s="85">
        <v>1E-4</v>
      </c>
      <c r="E4437" s="85">
        <v>-9.9999999999999995E-7</v>
      </c>
      <c r="F4437" s="210">
        <f t="shared" si="207"/>
        <v>3</v>
      </c>
      <c r="G4437" s="79" t="str">
        <f t="shared" si="208"/>
        <v>D</v>
      </c>
      <c r="H4437" s="79" t="str">
        <f t="shared" si="209"/>
        <v>3NGI-MALIN</v>
      </c>
    </row>
    <row r="4438" spans="1:8">
      <c r="A4438" s="80">
        <v>37316</v>
      </c>
      <c r="B4438" s="79" t="s">
        <v>82</v>
      </c>
      <c r="C4438" s="79" t="s">
        <v>74</v>
      </c>
      <c r="D4438" s="85">
        <v>1E-4</v>
      </c>
      <c r="E4438" s="85">
        <v>0</v>
      </c>
      <c r="F4438" s="210">
        <f t="shared" si="207"/>
        <v>3</v>
      </c>
      <c r="G4438" s="79" t="str">
        <f t="shared" si="208"/>
        <v>D</v>
      </c>
      <c r="H4438" s="79" t="str">
        <f t="shared" si="209"/>
        <v>3NGI-PGE/CG</v>
      </c>
    </row>
    <row r="4439" spans="1:8">
      <c r="A4439" s="80">
        <v>37316</v>
      </c>
      <c r="B4439" s="79" t="s">
        <v>82</v>
      </c>
      <c r="C4439" s="79" t="s">
        <v>46</v>
      </c>
      <c r="D4439" s="85">
        <v>77316.623900000006</v>
      </c>
      <c r="E4439" s="85">
        <v>-7731.6623900000004</v>
      </c>
      <c r="F4439" s="210">
        <f t="shared" si="207"/>
        <v>3</v>
      </c>
      <c r="G4439" s="79" t="str">
        <f t="shared" si="208"/>
        <v>D</v>
      </c>
      <c r="H4439" s="79" t="str">
        <f t="shared" si="209"/>
        <v>3NGI-SOCAL</v>
      </c>
    </row>
    <row r="4440" spans="1:8">
      <c r="A4440" s="80">
        <v>37347</v>
      </c>
      <c r="B4440" s="79" t="s">
        <v>82</v>
      </c>
      <c r="C4440" s="79" t="s">
        <v>92</v>
      </c>
      <c r="D4440" s="85">
        <v>59385.414300000004</v>
      </c>
      <c r="E4440" s="85">
        <v>-5938.5414300000002</v>
      </c>
      <c r="F4440" s="210">
        <f t="shared" si="207"/>
        <v>4</v>
      </c>
      <c r="G4440" s="79" t="str">
        <f t="shared" si="208"/>
        <v>D</v>
      </c>
      <c r="H4440" s="79" t="str">
        <f t="shared" si="209"/>
        <v>4IF-ELPO/PERMIAN</v>
      </c>
    </row>
    <row r="4441" spans="1:8">
      <c r="A4441" s="80">
        <v>37347</v>
      </c>
      <c r="B4441" s="79" t="s">
        <v>82</v>
      </c>
      <c r="C4441" s="79" t="s">
        <v>67</v>
      </c>
      <c r="D4441" s="85">
        <v>-8.0000000000000004E-4</v>
      </c>
      <c r="E4441" s="85">
        <v>7.9999999999999993E-5</v>
      </c>
      <c r="F4441" s="210">
        <f t="shared" si="207"/>
        <v>4</v>
      </c>
      <c r="G4441" s="79" t="str">
        <f t="shared" si="208"/>
        <v>D</v>
      </c>
      <c r="H4441" s="79" t="str">
        <f t="shared" si="209"/>
        <v>4IF-NWPL_ROCKY_M</v>
      </c>
    </row>
    <row r="4442" spans="1:8">
      <c r="A4442" s="80">
        <v>37347</v>
      </c>
      <c r="B4442" s="79" t="s">
        <v>82</v>
      </c>
      <c r="C4442" s="79" t="s">
        <v>68</v>
      </c>
      <c r="D4442" s="85">
        <v>0</v>
      </c>
      <c r="E4442" s="85">
        <v>0</v>
      </c>
      <c r="F4442" s="210">
        <f t="shared" si="207"/>
        <v>4</v>
      </c>
      <c r="G4442" s="79" t="str">
        <f t="shared" si="208"/>
        <v>D</v>
      </c>
      <c r="H4442" s="79" t="str">
        <f t="shared" si="209"/>
        <v>4NGI-MALIN</v>
      </c>
    </row>
    <row r="4443" spans="1:8">
      <c r="A4443" s="80">
        <v>37347</v>
      </c>
      <c r="B4443" s="79" t="s">
        <v>82</v>
      </c>
      <c r="C4443" s="79" t="s">
        <v>74</v>
      </c>
      <c r="D4443" s="85">
        <v>4.0000000000000002E-4</v>
      </c>
      <c r="E4443" s="85">
        <v>0</v>
      </c>
      <c r="F4443" s="210">
        <f t="shared" si="207"/>
        <v>4</v>
      </c>
      <c r="G4443" s="79" t="str">
        <f t="shared" si="208"/>
        <v>D</v>
      </c>
      <c r="H4443" s="79" t="str">
        <f t="shared" si="209"/>
        <v>4NGI-PGE/CG</v>
      </c>
    </row>
    <row r="4444" spans="1:8">
      <c r="A4444" s="80">
        <v>37347</v>
      </c>
      <c r="B4444" s="79" t="s">
        <v>82</v>
      </c>
      <c r="C4444" s="79" t="s">
        <v>46</v>
      </c>
      <c r="D4444" s="85">
        <v>1E-4</v>
      </c>
      <c r="E4444" s="85">
        <v>-9.9999999999999991E-6</v>
      </c>
      <c r="F4444" s="210">
        <f t="shared" si="207"/>
        <v>4</v>
      </c>
      <c r="G4444" s="79" t="str">
        <f t="shared" si="208"/>
        <v>D</v>
      </c>
      <c r="H4444" s="79" t="str">
        <f t="shared" si="209"/>
        <v>4NGI-SOCAL</v>
      </c>
    </row>
    <row r="4445" spans="1:8">
      <c r="A4445" s="80">
        <v>37377</v>
      </c>
      <c r="B4445" s="79" t="s">
        <v>82</v>
      </c>
      <c r="C4445" s="79" t="s">
        <v>92</v>
      </c>
      <c r="D4445" s="85">
        <v>61245.3024</v>
      </c>
      <c r="E4445" s="85">
        <v>-6124.53024</v>
      </c>
      <c r="F4445" s="210">
        <f t="shared" si="207"/>
        <v>4</v>
      </c>
      <c r="G4445" s="79" t="str">
        <f t="shared" si="208"/>
        <v>D</v>
      </c>
      <c r="H4445" s="79" t="str">
        <f t="shared" si="209"/>
        <v>4IF-ELPO/PERMIAN</v>
      </c>
    </row>
    <row r="4446" spans="1:8">
      <c r="A4446" s="80">
        <v>37377</v>
      </c>
      <c r="B4446" s="79" t="s">
        <v>82</v>
      </c>
      <c r="C4446" s="79" t="s">
        <v>67</v>
      </c>
      <c r="D4446" s="85">
        <v>3.0000000000000003E-4</v>
      </c>
      <c r="E4446" s="85">
        <v>-2.9999999999999997E-5</v>
      </c>
      <c r="F4446" s="210">
        <f t="shared" si="207"/>
        <v>4</v>
      </c>
      <c r="G4446" s="79" t="str">
        <f t="shared" si="208"/>
        <v>D</v>
      </c>
      <c r="H4446" s="79" t="str">
        <f t="shared" si="209"/>
        <v>4IF-NWPL_ROCKY_M</v>
      </c>
    </row>
    <row r="4447" spans="1:8">
      <c r="A4447" s="80">
        <v>37377</v>
      </c>
      <c r="B4447" s="79" t="s">
        <v>82</v>
      </c>
      <c r="C4447" s="79" t="s">
        <v>68</v>
      </c>
      <c r="D4447" s="85">
        <v>0</v>
      </c>
      <c r="E4447" s="85">
        <v>0</v>
      </c>
      <c r="F4447" s="210">
        <f t="shared" si="207"/>
        <v>4</v>
      </c>
      <c r="G4447" s="79" t="str">
        <f t="shared" si="208"/>
        <v>D</v>
      </c>
      <c r="H4447" s="79" t="str">
        <f t="shared" si="209"/>
        <v>4NGI-MALIN</v>
      </c>
    </row>
    <row r="4448" spans="1:8">
      <c r="A4448" s="80">
        <v>37377</v>
      </c>
      <c r="B4448" s="79" t="s">
        <v>82</v>
      </c>
      <c r="C4448" s="79" t="s">
        <v>74</v>
      </c>
      <c r="D4448" s="85">
        <v>-3.0000000000000003E-4</v>
      </c>
      <c r="E4448" s="85">
        <v>0</v>
      </c>
      <c r="F4448" s="210">
        <f t="shared" si="207"/>
        <v>4</v>
      </c>
      <c r="G4448" s="79" t="str">
        <f t="shared" si="208"/>
        <v>D</v>
      </c>
      <c r="H4448" s="79" t="str">
        <f t="shared" si="209"/>
        <v>4NGI-PGE/CG</v>
      </c>
    </row>
    <row r="4449" spans="1:8">
      <c r="A4449" s="80">
        <v>37377</v>
      </c>
      <c r="B4449" s="79" t="s">
        <v>82</v>
      </c>
      <c r="C4449" s="79" t="s">
        <v>46</v>
      </c>
      <c r="D4449" s="85">
        <v>-2.0000000000000001E-4</v>
      </c>
      <c r="E4449" s="85">
        <v>1.9999999999999998E-5</v>
      </c>
      <c r="F4449" s="210">
        <f t="shared" si="207"/>
        <v>4</v>
      </c>
      <c r="G4449" s="79" t="str">
        <f t="shared" si="208"/>
        <v>D</v>
      </c>
      <c r="H4449" s="79" t="str">
        <f t="shared" si="209"/>
        <v>4NGI-SOCAL</v>
      </c>
    </row>
    <row r="4450" spans="1:8">
      <c r="A4450" s="80">
        <v>37408</v>
      </c>
      <c r="B4450" s="79" t="s">
        <v>82</v>
      </c>
      <c r="C4450" s="79" t="s">
        <v>92</v>
      </c>
      <c r="D4450" s="85">
        <v>59149.618300000002</v>
      </c>
      <c r="E4450" s="85">
        <v>-5914.9618300000002</v>
      </c>
      <c r="F4450" s="210">
        <f t="shared" si="207"/>
        <v>4</v>
      </c>
      <c r="G4450" s="79" t="str">
        <f t="shared" si="208"/>
        <v>D</v>
      </c>
      <c r="H4450" s="79" t="str">
        <f t="shared" si="209"/>
        <v>4IF-ELPO/PERMIAN</v>
      </c>
    </row>
    <row r="4451" spans="1:8">
      <c r="A4451" s="80">
        <v>37408</v>
      </c>
      <c r="B4451" s="79" t="s">
        <v>82</v>
      </c>
      <c r="C4451" s="79" t="s">
        <v>67</v>
      </c>
      <c r="D4451" s="85">
        <v>6.0000000000000006E-4</v>
      </c>
      <c r="E4451" s="85">
        <v>-5.9999999999999995E-5</v>
      </c>
      <c r="F4451" s="210">
        <f t="shared" si="207"/>
        <v>4</v>
      </c>
      <c r="G4451" s="79" t="str">
        <f t="shared" si="208"/>
        <v>D</v>
      </c>
      <c r="H4451" s="79" t="str">
        <f t="shared" si="209"/>
        <v>4IF-NWPL_ROCKY_M</v>
      </c>
    </row>
    <row r="4452" spans="1:8">
      <c r="A4452" s="80">
        <v>37408</v>
      </c>
      <c r="B4452" s="79" t="s">
        <v>82</v>
      </c>
      <c r="C4452" s="79" t="s">
        <v>68</v>
      </c>
      <c r="D4452" s="85">
        <v>0</v>
      </c>
      <c r="E4452" s="85">
        <v>0</v>
      </c>
      <c r="F4452" s="210">
        <f t="shared" si="207"/>
        <v>4</v>
      </c>
      <c r="G4452" s="79" t="str">
        <f t="shared" si="208"/>
        <v>D</v>
      </c>
      <c r="H4452" s="79" t="str">
        <f t="shared" si="209"/>
        <v>4NGI-MALIN</v>
      </c>
    </row>
    <row r="4453" spans="1:8">
      <c r="A4453" s="80">
        <v>37408</v>
      </c>
      <c r="B4453" s="79" t="s">
        <v>82</v>
      </c>
      <c r="C4453" s="79" t="s">
        <v>74</v>
      </c>
      <c r="D4453" s="85">
        <v>-3.0000000000000003E-4</v>
      </c>
      <c r="E4453" s="85">
        <v>0</v>
      </c>
      <c r="F4453" s="210">
        <f t="shared" si="207"/>
        <v>4</v>
      </c>
      <c r="G4453" s="79" t="str">
        <f t="shared" si="208"/>
        <v>D</v>
      </c>
      <c r="H4453" s="79" t="str">
        <f t="shared" si="209"/>
        <v>4NGI-PGE/CG</v>
      </c>
    </row>
    <row r="4454" spans="1:8">
      <c r="A4454" s="80">
        <v>37408</v>
      </c>
      <c r="B4454" s="79" t="s">
        <v>82</v>
      </c>
      <c r="C4454" s="79" t="s">
        <v>46</v>
      </c>
      <c r="D4454" s="85">
        <v>-1E-4</v>
      </c>
      <c r="E4454" s="85">
        <v>9.9999999999999991E-6</v>
      </c>
      <c r="F4454" s="210">
        <f t="shared" si="207"/>
        <v>4</v>
      </c>
      <c r="G4454" s="79" t="str">
        <f t="shared" si="208"/>
        <v>D</v>
      </c>
      <c r="H4454" s="79" t="str">
        <f t="shared" si="209"/>
        <v>4NGI-SOCAL</v>
      </c>
    </row>
    <row r="4455" spans="1:8">
      <c r="A4455" s="80">
        <v>37438</v>
      </c>
      <c r="B4455" s="79" t="s">
        <v>82</v>
      </c>
      <c r="C4455" s="79" t="s">
        <v>92</v>
      </c>
      <c r="D4455" s="85">
        <v>60996.697800000002</v>
      </c>
      <c r="E4455" s="85">
        <v>-6099.6697800000002</v>
      </c>
      <c r="F4455" s="210">
        <f t="shared" si="207"/>
        <v>4</v>
      </c>
      <c r="G4455" s="79" t="str">
        <f t="shared" si="208"/>
        <v>D</v>
      </c>
      <c r="H4455" s="79" t="str">
        <f t="shared" si="209"/>
        <v>4IF-ELPO/PERMIAN</v>
      </c>
    </row>
    <row r="4456" spans="1:8">
      <c r="A4456" s="80">
        <v>37438</v>
      </c>
      <c r="B4456" s="79" t="s">
        <v>82</v>
      </c>
      <c r="C4456" s="79" t="s">
        <v>67</v>
      </c>
      <c r="D4456" s="85">
        <v>3.0000000000000003E-4</v>
      </c>
      <c r="E4456" s="85">
        <v>-2.9999999999999997E-5</v>
      </c>
      <c r="F4456" s="210">
        <f t="shared" si="207"/>
        <v>4</v>
      </c>
      <c r="G4456" s="79" t="str">
        <f t="shared" si="208"/>
        <v>D</v>
      </c>
      <c r="H4456" s="79" t="str">
        <f t="shared" si="209"/>
        <v>4IF-NWPL_ROCKY_M</v>
      </c>
    </row>
    <row r="4457" spans="1:8">
      <c r="A4457" s="80">
        <v>37438</v>
      </c>
      <c r="B4457" s="79" t="s">
        <v>82</v>
      </c>
      <c r="C4457" s="79" t="s">
        <v>68</v>
      </c>
      <c r="D4457" s="85">
        <v>0</v>
      </c>
      <c r="E4457" s="85">
        <v>0</v>
      </c>
      <c r="F4457" s="210">
        <f t="shared" si="207"/>
        <v>4</v>
      </c>
      <c r="G4457" s="79" t="str">
        <f t="shared" si="208"/>
        <v>D</v>
      </c>
      <c r="H4457" s="79" t="str">
        <f t="shared" si="209"/>
        <v>4NGI-MALIN</v>
      </c>
    </row>
    <row r="4458" spans="1:8">
      <c r="A4458" s="80">
        <v>37438</v>
      </c>
      <c r="B4458" s="79" t="s">
        <v>82</v>
      </c>
      <c r="C4458" s="79" t="s">
        <v>74</v>
      </c>
      <c r="D4458" s="85">
        <v>-3.0000000000000003E-4</v>
      </c>
      <c r="E4458" s="85">
        <v>0</v>
      </c>
      <c r="F4458" s="210">
        <f t="shared" si="207"/>
        <v>4</v>
      </c>
      <c r="G4458" s="79" t="str">
        <f t="shared" si="208"/>
        <v>D</v>
      </c>
      <c r="H4458" s="79" t="str">
        <f t="shared" si="209"/>
        <v>4NGI-PGE/CG</v>
      </c>
    </row>
    <row r="4459" spans="1:8">
      <c r="A4459" s="80">
        <v>37438</v>
      </c>
      <c r="B4459" s="79" t="s">
        <v>82</v>
      </c>
      <c r="C4459" s="79" t="s">
        <v>46</v>
      </c>
      <c r="D4459" s="85">
        <v>-1E-4</v>
      </c>
      <c r="E4459" s="85">
        <v>9.9999999999999991E-6</v>
      </c>
      <c r="F4459" s="210">
        <f t="shared" si="207"/>
        <v>4</v>
      </c>
      <c r="G4459" s="79" t="str">
        <f t="shared" si="208"/>
        <v>D</v>
      </c>
      <c r="H4459" s="79" t="str">
        <f t="shared" si="209"/>
        <v>4NGI-SOCAL</v>
      </c>
    </row>
    <row r="4460" spans="1:8">
      <c r="A4460" s="80">
        <v>37469</v>
      </c>
      <c r="B4460" s="79" t="s">
        <v>82</v>
      </c>
      <c r="C4460" s="79" t="s">
        <v>92</v>
      </c>
      <c r="D4460" s="85">
        <v>60859.032200000001</v>
      </c>
      <c r="E4460" s="85">
        <v>0</v>
      </c>
      <c r="F4460" s="210">
        <f t="shared" si="207"/>
        <v>4</v>
      </c>
      <c r="G4460" s="79" t="str">
        <f t="shared" si="208"/>
        <v>D</v>
      </c>
      <c r="H4460" s="79" t="str">
        <f t="shared" si="209"/>
        <v>4IF-ELPO/PERMIAN</v>
      </c>
    </row>
    <row r="4461" spans="1:8">
      <c r="A4461" s="80">
        <v>37469</v>
      </c>
      <c r="B4461" s="79" t="s">
        <v>82</v>
      </c>
      <c r="C4461" s="79" t="s">
        <v>67</v>
      </c>
      <c r="D4461" s="85">
        <v>0</v>
      </c>
      <c r="E4461" s="85">
        <v>0</v>
      </c>
      <c r="F4461" s="210">
        <f t="shared" si="207"/>
        <v>4</v>
      </c>
      <c r="G4461" s="79" t="str">
        <f t="shared" si="208"/>
        <v>D</v>
      </c>
      <c r="H4461" s="79" t="str">
        <f t="shared" si="209"/>
        <v>4IF-NWPL_ROCKY_M</v>
      </c>
    </row>
    <row r="4462" spans="1:8">
      <c r="A4462" s="80">
        <v>37469</v>
      </c>
      <c r="B4462" s="79" t="s">
        <v>82</v>
      </c>
      <c r="C4462" s="79" t="s">
        <v>68</v>
      </c>
      <c r="D4462" s="85">
        <v>0</v>
      </c>
      <c r="E4462" s="85">
        <v>0</v>
      </c>
      <c r="F4462" s="210">
        <f t="shared" si="207"/>
        <v>4</v>
      </c>
      <c r="G4462" s="79" t="str">
        <f t="shared" si="208"/>
        <v>D</v>
      </c>
      <c r="H4462" s="79" t="str">
        <f t="shared" si="209"/>
        <v>4NGI-MALIN</v>
      </c>
    </row>
    <row r="4463" spans="1:8">
      <c r="A4463" s="80">
        <v>37469</v>
      </c>
      <c r="B4463" s="79" t="s">
        <v>82</v>
      </c>
      <c r="C4463" s="79" t="s">
        <v>74</v>
      </c>
      <c r="D4463" s="85">
        <v>-1E-4</v>
      </c>
      <c r="E4463" s="85">
        <v>0</v>
      </c>
      <c r="F4463" s="210">
        <f t="shared" si="207"/>
        <v>4</v>
      </c>
      <c r="G4463" s="79" t="str">
        <f t="shared" si="208"/>
        <v>D</v>
      </c>
      <c r="H4463" s="79" t="str">
        <f t="shared" si="209"/>
        <v>4NGI-PGE/CG</v>
      </c>
    </row>
    <row r="4464" spans="1:8">
      <c r="A4464" s="80">
        <v>37469</v>
      </c>
      <c r="B4464" s="79" t="s">
        <v>82</v>
      </c>
      <c r="C4464" s="79" t="s">
        <v>46</v>
      </c>
      <c r="D4464" s="85">
        <v>-1E-4</v>
      </c>
      <c r="E4464" s="85">
        <v>0</v>
      </c>
      <c r="F4464" s="210">
        <f t="shared" si="207"/>
        <v>4</v>
      </c>
      <c r="G4464" s="79" t="str">
        <f t="shared" si="208"/>
        <v>D</v>
      </c>
      <c r="H4464" s="79" t="str">
        <f t="shared" si="209"/>
        <v>4NGI-SOCAL</v>
      </c>
    </row>
    <row r="4465" spans="1:8">
      <c r="A4465" s="80">
        <v>37500</v>
      </c>
      <c r="B4465" s="79" t="s">
        <v>82</v>
      </c>
      <c r="C4465" s="79" t="s">
        <v>92</v>
      </c>
      <c r="D4465" s="85">
        <v>58759.665300000001</v>
      </c>
      <c r="E4465" s="85">
        <v>-5875.9665299999997</v>
      </c>
      <c r="F4465" s="210">
        <f t="shared" si="207"/>
        <v>4</v>
      </c>
      <c r="G4465" s="79" t="str">
        <f t="shared" si="208"/>
        <v>D</v>
      </c>
      <c r="H4465" s="79" t="str">
        <f t="shared" si="209"/>
        <v>4IF-ELPO/PERMIAN</v>
      </c>
    </row>
    <row r="4466" spans="1:8">
      <c r="A4466" s="80">
        <v>37500</v>
      </c>
      <c r="B4466" s="79" t="s">
        <v>82</v>
      </c>
      <c r="C4466" s="79" t="s">
        <v>67</v>
      </c>
      <c r="D4466" s="85">
        <v>0</v>
      </c>
      <c r="E4466" s="85">
        <v>0</v>
      </c>
      <c r="F4466" s="210">
        <f t="shared" si="207"/>
        <v>4</v>
      </c>
      <c r="G4466" s="79" t="str">
        <f t="shared" si="208"/>
        <v>D</v>
      </c>
      <c r="H4466" s="79" t="str">
        <f t="shared" si="209"/>
        <v>4IF-NWPL_ROCKY_M</v>
      </c>
    </row>
    <row r="4467" spans="1:8">
      <c r="A4467" s="80">
        <v>37500</v>
      </c>
      <c r="B4467" s="79" t="s">
        <v>82</v>
      </c>
      <c r="C4467" s="79" t="s">
        <v>68</v>
      </c>
      <c r="D4467" s="85">
        <v>0</v>
      </c>
      <c r="E4467" s="85">
        <v>0</v>
      </c>
      <c r="F4467" s="210">
        <f t="shared" si="207"/>
        <v>4</v>
      </c>
      <c r="G4467" s="79" t="str">
        <f t="shared" si="208"/>
        <v>D</v>
      </c>
      <c r="H4467" s="79" t="str">
        <f t="shared" si="209"/>
        <v>4NGI-MALIN</v>
      </c>
    </row>
    <row r="4468" spans="1:8">
      <c r="A4468" s="80">
        <v>37500</v>
      </c>
      <c r="B4468" s="79" t="s">
        <v>82</v>
      </c>
      <c r="C4468" s="79" t="s">
        <v>74</v>
      </c>
      <c r="D4468" s="85">
        <v>0</v>
      </c>
      <c r="E4468" s="85">
        <v>0</v>
      </c>
      <c r="F4468" s="210">
        <f t="shared" si="207"/>
        <v>4</v>
      </c>
      <c r="G4468" s="79" t="str">
        <f t="shared" si="208"/>
        <v>D</v>
      </c>
      <c r="H4468" s="79" t="str">
        <f t="shared" si="209"/>
        <v>4NGI-PGE/CG</v>
      </c>
    </row>
    <row r="4469" spans="1:8">
      <c r="A4469" s="80">
        <v>37500</v>
      </c>
      <c r="B4469" s="79" t="s">
        <v>82</v>
      </c>
      <c r="C4469" s="79" t="s">
        <v>46</v>
      </c>
      <c r="D4469" s="85">
        <v>1E-4</v>
      </c>
      <c r="E4469" s="85">
        <v>-9.9999999999999991E-6</v>
      </c>
      <c r="F4469" s="210">
        <f t="shared" si="207"/>
        <v>4</v>
      </c>
      <c r="G4469" s="79" t="str">
        <f t="shared" si="208"/>
        <v>D</v>
      </c>
      <c r="H4469" s="79" t="str">
        <f t="shared" si="209"/>
        <v>4NGI-SOCAL</v>
      </c>
    </row>
    <row r="4470" spans="1:8">
      <c r="A4470" s="80">
        <v>37530</v>
      </c>
      <c r="B4470" s="79" t="s">
        <v>82</v>
      </c>
      <c r="C4470" s="79" t="s">
        <v>92</v>
      </c>
      <c r="D4470" s="85">
        <v>60574.9476</v>
      </c>
      <c r="E4470" s="85">
        <v>0</v>
      </c>
      <c r="F4470" s="210">
        <f t="shared" si="207"/>
        <v>4</v>
      </c>
      <c r="G4470" s="79" t="str">
        <f t="shared" si="208"/>
        <v>D</v>
      </c>
      <c r="H4470" s="79" t="str">
        <f t="shared" si="209"/>
        <v>4IF-ELPO/PERMIAN</v>
      </c>
    </row>
    <row r="4471" spans="1:8">
      <c r="A4471" s="80">
        <v>37530</v>
      </c>
      <c r="B4471" s="79" t="s">
        <v>82</v>
      </c>
      <c r="C4471" s="79" t="s">
        <v>67</v>
      </c>
      <c r="D4471" s="85">
        <v>0</v>
      </c>
      <c r="E4471" s="85">
        <v>0</v>
      </c>
      <c r="F4471" s="210">
        <f t="shared" si="207"/>
        <v>4</v>
      </c>
      <c r="G4471" s="79" t="str">
        <f t="shared" si="208"/>
        <v>D</v>
      </c>
      <c r="H4471" s="79" t="str">
        <f t="shared" si="209"/>
        <v>4IF-NWPL_ROCKY_M</v>
      </c>
    </row>
    <row r="4472" spans="1:8">
      <c r="A4472" s="80">
        <v>37530</v>
      </c>
      <c r="B4472" s="79" t="s">
        <v>82</v>
      </c>
      <c r="C4472" s="79" t="s">
        <v>68</v>
      </c>
      <c r="D4472" s="85">
        <v>0</v>
      </c>
      <c r="E4472" s="85">
        <v>0</v>
      </c>
      <c r="F4472" s="210">
        <f t="shared" si="207"/>
        <v>4</v>
      </c>
      <c r="G4472" s="79" t="str">
        <f t="shared" si="208"/>
        <v>D</v>
      </c>
      <c r="H4472" s="79" t="str">
        <f t="shared" si="209"/>
        <v>4NGI-MALIN</v>
      </c>
    </row>
    <row r="4473" spans="1:8">
      <c r="A4473" s="80">
        <v>37530</v>
      </c>
      <c r="B4473" s="79" t="s">
        <v>82</v>
      </c>
      <c r="C4473" s="79" t="s">
        <v>74</v>
      </c>
      <c r="D4473" s="85">
        <v>-1E-4</v>
      </c>
      <c r="E4473" s="85">
        <v>0</v>
      </c>
      <c r="F4473" s="210">
        <f t="shared" si="207"/>
        <v>4</v>
      </c>
      <c r="G4473" s="79" t="str">
        <f t="shared" si="208"/>
        <v>D</v>
      </c>
      <c r="H4473" s="79" t="str">
        <f t="shared" si="209"/>
        <v>4NGI-PGE/CG</v>
      </c>
    </row>
    <row r="4474" spans="1:8">
      <c r="A4474" s="80">
        <v>37530</v>
      </c>
      <c r="B4474" s="79" t="s">
        <v>82</v>
      </c>
      <c r="C4474" s="79" t="s">
        <v>46</v>
      </c>
      <c r="D4474" s="85">
        <v>-1E-4</v>
      </c>
      <c r="E4474" s="85">
        <v>0</v>
      </c>
      <c r="F4474" s="210">
        <f t="shared" si="207"/>
        <v>4</v>
      </c>
      <c r="G4474" s="79" t="str">
        <f t="shared" si="208"/>
        <v>D</v>
      </c>
      <c r="H4474" s="79" t="str">
        <f t="shared" si="209"/>
        <v>4NGI-SOCAL</v>
      </c>
    </row>
    <row r="4475" spans="1:8">
      <c r="A4475" s="80">
        <v>37561</v>
      </c>
      <c r="B4475" s="79" t="s">
        <v>82</v>
      </c>
      <c r="C4475" s="79" t="s">
        <v>92</v>
      </c>
      <c r="D4475" s="85">
        <v>58467.489099999999</v>
      </c>
      <c r="E4475" s="85">
        <v>-5846.7489100000003</v>
      </c>
      <c r="F4475" s="210">
        <f t="shared" si="207"/>
        <v>5</v>
      </c>
      <c r="G4475" s="79" t="str">
        <f t="shared" si="208"/>
        <v>D</v>
      </c>
      <c r="H4475" s="79" t="str">
        <f t="shared" si="209"/>
        <v>5IF-ELPO/PERMIAN</v>
      </c>
    </row>
    <row r="4476" spans="1:8">
      <c r="A4476" s="80">
        <v>37561</v>
      </c>
      <c r="B4476" s="79" t="s">
        <v>82</v>
      </c>
      <c r="C4476" s="79" t="s">
        <v>67</v>
      </c>
      <c r="D4476" s="85">
        <v>-146168.72279999999</v>
      </c>
      <c r="E4476" s="85">
        <v>14616.87228</v>
      </c>
      <c r="F4476" s="210">
        <f t="shared" si="207"/>
        <v>5</v>
      </c>
      <c r="G4476" s="79" t="str">
        <f t="shared" si="208"/>
        <v>D</v>
      </c>
      <c r="H4476" s="79" t="str">
        <f t="shared" si="209"/>
        <v>5IF-NWPL_ROCKY_M</v>
      </c>
    </row>
    <row r="4477" spans="1:8">
      <c r="A4477" s="80">
        <v>37561</v>
      </c>
      <c r="B4477" s="79" t="s">
        <v>82</v>
      </c>
      <c r="C4477" s="79" t="s">
        <v>46</v>
      </c>
      <c r="D4477" s="85">
        <v>0</v>
      </c>
      <c r="E4477" s="85">
        <v>0</v>
      </c>
      <c r="F4477" s="210">
        <f t="shared" si="207"/>
        <v>5</v>
      </c>
      <c r="G4477" s="79" t="str">
        <f t="shared" si="208"/>
        <v>D</v>
      </c>
      <c r="H4477" s="79" t="str">
        <f t="shared" si="209"/>
        <v>5NGI-SOCAL</v>
      </c>
    </row>
    <row r="4478" spans="1:8">
      <c r="A4478" s="80">
        <v>37591</v>
      </c>
      <c r="B4478" s="79" t="s">
        <v>82</v>
      </c>
      <c r="C4478" s="79" t="s">
        <v>92</v>
      </c>
      <c r="D4478" s="85">
        <v>60258.398300000001</v>
      </c>
      <c r="E4478" s="85">
        <v>-6025.8398299999999</v>
      </c>
      <c r="F4478" s="210">
        <f t="shared" si="207"/>
        <v>5</v>
      </c>
      <c r="G4478" s="79" t="str">
        <f t="shared" si="208"/>
        <v>D</v>
      </c>
      <c r="H4478" s="79" t="str">
        <f t="shared" si="209"/>
        <v>5IF-ELPO/PERMIAN</v>
      </c>
    </row>
    <row r="4479" spans="1:8">
      <c r="A4479" s="80">
        <v>37591</v>
      </c>
      <c r="B4479" s="79" t="s">
        <v>82</v>
      </c>
      <c r="C4479" s="79" t="s">
        <v>67</v>
      </c>
      <c r="D4479" s="85">
        <v>-150645.9957</v>
      </c>
      <c r="E4479" s="85">
        <v>15064.59957</v>
      </c>
      <c r="F4479" s="210">
        <f t="shared" si="207"/>
        <v>5</v>
      </c>
      <c r="G4479" s="79" t="str">
        <f t="shared" si="208"/>
        <v>D</v>
      </c>
      <c r="H4479" s="79" t="str">
        <f t="shared" si="209"/>
        <v>5IF-NWPL_ROCKY_M</v>
      </c>
    </row>
    <row r="4480" spans="1:8">
      <c r="A4480" s="80">
        <v>37591</v>
      </c>
      <c r="B4480" s="79" t="s">
        <v>82</v>
      </c>
      <c r="C4480" s="79" t="s">
        <v>46</v>
      </c>
      <c r="D4480" s="85">
        <v>-1E-4</v>
      </c>
      <c r="E4480" s="85">
        <v>9.9999999999999991E-6</v>
      </c>
      <c r="F4480" s="210">
        <f t="shared" si="207"/>
        <v>5</v>
      </c>
      <c r="G4480" s="79" t="str">
        <f t="shared" si="208"/>
        <v>D</v>
      </c>
      <c r="H4480" s="79" t="str">
        <f t="shared" si="209"/>
        <v>5NGI-SOCAL</v>
      </c>
    </row>
    <row r="4481" spans="1:8">
      <c r="A4481" s="80">
        <v>37987</v>
      </c>
      <c r="B4481" s="79" t="s">
        <v>82</v>
      </c>
      <c r="C4481" s="79" t="s">
        <v>74</v>
      </c>
      <c r="D4481" s="85">
        <v>0</v>
      </c>
      <c r="E4481" s="85">
        <v>0</v>
      </c>
      <c r="F4481" s="210">
        <f t="shared" si="207"/>
        <v>6</v>
      </c>
      <c r="G4481" s="79" t="str">
        <f t="shared" si="208"/>
        <v>D</v>
      </c>
      <c r="H4481" s="79" t="str">
        <f t="shared" si="209"/>
        <v>6NGI-PGE/CG</v>
      </c>
    </row>
    <row r="4482" spans="1:8">
      <c r="A4482" s="80">
        <v>37987</v>
      </c>
      <c r="B4482" s="79" t="s">
        <v>82</v>
      </c>
      <c r="C4482" s="79" t="s">
        <v>46</v>
      </c>
      <c r="D4482" s="85">
        <v>0</v>
      </c>
      <c r="E4482" s="85">
        <v>0</v>
      </c>
      <c r="F4482" s="210">
        <f t="shared" si="207"/>
        <v>6</v>
      </c>
      <c r="G4482" s="79" t="str">
        <f t="shared" si="208"/>
        <v>D</v>
      </c>
      <c r="H4482" s="79" t="str">
        <f t="shared" si="209"/>
        <v>6NGI-SOCAL</v>
      </c>
    </row>
    <row r="4483" spans="1:8">
      <c r="A4483" s="80">
        <v>38018</v>
      </c>
      <c r="B4483" s="79" t="s">
        <v>82</v>
      </c>
      <c r="C4483" s="79" t="s">
        <v>74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6</v>
      </c>
      <c r="G4483" s="79" t="str">
        <f t="shared" ref="G4483:G4546" si="211">INDEX(Book_Type,MATCH($B4483,Book,0),1)</f>
        <v>D</v>
      </c>
      <c r="H4483" s="79" t="str">
        <f t="shared" ref="H4483:H4546" si="212">$F4483&amp;$C4483</f>
        <v>6NGI-PGE/CG</v>
      </c>
    </row>
    <row r="4484" spans="1:8">
      <c r="A4484" s="80">
        <v>38018</v>
      </c>
      <c r="B4484" s="79" t="s">
        <v>82</v>
      </c>
      <c r="C4484" s="79" t="s">
        <v>46</v>
      </c>
      <c r="D4484" s="85">
        <v>0</v>
      </c>
      <c r="E4484" s="85">
        <v>0</v>
      </c>
      <c r="F4484" s="210">
        <f t="shared" si="210"/>
        <v>6</v>
      </c>
      <c r="G4484" s="79" t="str">
        <f t="shared" si="211"/>
        <v>D</v>
      </c>
      <c r="H4484" s="79" t="str">
        <f t="shared" si="212"/>
        <v>6NGI-SOCAL</v>
      </c>
    </row>
    <row r="4485" spans="1:8">
      <c r="A4485" s="80">
        <v>38047</v>
      </c>
      <c r="B4485" s="79" t="s">
        <v>82</v>
      </c>
      <c r="C4485" s="79" t="s">
        <v>74</v>
      </c>
      <c r="D4485" s="85">
        <v>0</v>
      </c>
      <c r="E4485" s="85">
        <v>0</v>
      </c>
      <c r="F4485" s="210">
        <f t="shared" si="210"/>
        <v>6</v>
      </c>
      <c r="G4485" s="79" t="str">
        <f t="shared" si="211"/>
        <v>D</v>
      </c>
      <c r="H4485" s="79" t="str">
        <f t="shared" si="212"/>
        <v>6NGI-PGE/CG</v>
      </c>
    </row>
    <row r="4486" spans="1:8">
      <c r="A4486" s="80">
        <v>38047</v>
      </c>
      <c r="B4486" s="79" t="s">
        <v>82</v>
      </c>
      <c r="C4486" s="79" t="s">
        <v>46</v>
      </c>
      <c r="D4486" s="85">
        <v>0</v>
      </c>
      <c r="E4486" s="85">
        <v>0</v>
      </c>
      <c r="F4486" s="210">
        <f t="shared" si="210"/>
        <v>6</v>
      </c>
      <c r="G4486" s="79" t="str">
        <f t="shared" si="211"/>
        <v>D</v>
      </c>
      <c r="H4486" s="79" t="str">
        <f t="shared" si="212"/>
        <v>6NGI-SOCAL</v>
      </c>
    </row>
    <row r="4487" spans="1:8">
      <c r="A4487" s="80">
        <v>38078</v>
      </c>
      <c r="B4487" s="79" t="s">
        <v>82</v>
      </c>
      <c r="C4487" s="79" t="s">
        <v>74</v>
      </c>
      <c r="D4487" s="85">
        <v>0</v>
      </c>
      <c r="E4487" s="85">
        <v>0</v>
      </c>
      <c r="F4487" s="210">
        <f t="shared" si="210"/>
        <v>6</v>
      </c>
      <c r="G4487" s="79" t="str">
        <f t="shared" si="211"/>
        <v>D</v>
      </c>
      <c r="H4487" s="79" t="str">
        <f t="shared" si="212"/>
        <v>6NGI-PGE/CG</v>
      </c>
    </row>
    <row r="4488" spans="1:8">
      <c r="A4488" s="80">
        <v>38078</v>
      </c>
      <c r="B4488" s="79" t="s">
        <v>82</v>
      </c>
      <c r="C4488" s="79" t="s">
        <v>46</v>
      </c>
      <c r="D4488" s="85">
        <v>0</v>
      </c>
      <c r="E4488" s="85">
        <v>0</v>
      </c>
      <c r="F4488" s="210">
        <f t="shared" si="210"/>
        <v>6</v>
      </c>
      <c r="G4488" s="79" t="str">
        <f t="shared" si="211"/>
        <v>D</v>
      </c>
      <c r="H4488" s="79" t="str">
        <f t="shared" si="212"/>
        <v>6NGI-SOCAL</v>
      </c>
    </row>
    <row r="4489" spans="1:8">
      <c r="A4489" s="80">
        <v>38108</v>
      </c>
      <c r="B4489" s="79" t="s">
        <v>82</v>
      </c>
      <c r="C4489" s="79" t="s">
        <v>74</v>
      </c>
      <c r="D4489" s="85">
        <v>0</v>
      </c>
      <c r="E4489" s="85">
        <v>0</v>
      </c>
      <c r="F4489" s="210">
        <f t="shared" si="210"/>
        <v>6</v>
      </c>
      <c r="G4489" s="79" t="str">
        <f t="shared" si="211"/>
        <v>D</v>
      </c>
      <c r="H4489" s="79" t="str">
        <f t="shared" si="212"/>
        <v>6NGI-PGE/CG</v>
      </c>
    </row>
    <row r="4490" spans="1:8">
      <c r="A4490" s="80">
        <v>38108</v>
      </c>
      <c r="B4490" s="79" t="s">
        <v>82</v>
      </c>
      <c r="C4490" s="79" t="s">
        <v>46</v>
      </c>
      <c r="D4490" s="85">
        <v>0</v>
      </c>
      <c r="E4490" s="85">
        <v>0</v>
      </c>
      <c r="F4490" s="210">
        <f t="shared" si="210"/>
        <v>6</v>
      </c>
      <c r="G4490" s="79" t="str">
        <f t="shared" si="211"/>
        <v>D</v>
      </c>
      <c r="H4490" s="79" t="str">
        <f t="shared" si="212"/>
        <v>6NGI-SOCAL</v>
      </c>
    </row>
    <row r="4491" spans="1:8">
      <c r="A4491" s="80">
        <v>38139</v>
      </c>
      <c r="B4491" s="79" t="s">
        <v>82</v>
      </c>
      <c r="C4491" s="79" t="s">
        <v>74</v>
      </c>
      <c r="D4491" s="85">
        <v>0</v>
      </c>
      <c r="E4491" s="85">
        <v>0</v>
      </c>
      <c r="F4491" s="210">
        <f t="shared" si="210"/>
        <v>6</v>
      </c>
      <c r="G4491" s="79" t="str">
        <f t="shared" si="211"/>
        <v>D</v>
      </c>
      <c r="H4491" s="79" t="str">
        <f t="shared" si="212"/>
        <v>6NGI-PGE/CG</v>
      </c>
    </row>
    <row r="4492" spans="1:8">
      <c r="A4492" s="80">
        <v>38139</v>
      </c>
      <c r="B4492" s="79" t="s">
        <v>82</v>
      </c>
      <c r="C4492" s="79" t="s">
        <v>46</v>
      </c>
      <c r="D4492" s="85">
        <v>0</v>
      </c>
      <c r="E4492" s="85">
        <v>0</v>
      </c>
      <c r="F4492" s="210">
        <f t="shared" si="210"/>
        <v>6</v>
      </c>
      <c r="G4492" s="79" t="str">
        <f t="shared" si="211"/>
        <v>D</v>
      </c>
      <c r="H4492" s="79" t="str">
        <f t="shared" si="212"/>
        <v>6NGI-SOCAL</v>
      </c>
    </row>
    <row r="4493" spans="1:8">
      <c r="A4493" s="80">
        <v>38169</v>
      </c>
      <c r="B4493" s="79" t="s">
        <v>82</v>
      </c>
      <c r="C4493" s="79" t="s">
        <v>74</v>
      </c>
      <c r="D4493" s="85">
        <v>0</v>
      </c>
      <c r="E4493" s="85">
        <v>0</v>
      </c>
      <c r="F4493" s="210">
        <f t="shared" si="210"/>
        <v>6</v>
      </c>
      <c r="G4493" s="79" t="str">
        <f t="shared" si="211"/>
        <v>D</v>
      </c>
      <c r="H4493" s="79" t="str">
        <f t="shared" si="212"/>
        <v>6NGI-PGE/CG</v>
      </c>
    </row>
    <row r="4494" spans="1:8">
      <c r="A4494" s="80">
        <v>38169</v>
      </c>
      <c r="B4494" s="79" t="s">
        <v>82</v>
      </c>
      <c r="C4494" s="79" t="s">
        <v>46</v>
      </c>
      <c r="D4494" s="85">
        <v>0</v>
      </c>
      <c r="E4494" s="85">
        <v>0</v>
      </c>
      <c r="F4494" s="210">
        <f t="shared" si="210"/>
        <v>6</v>
      </c>
      <c r="G4494" s="79" t="str">
        <f t="shared" si="211"/>
        <v>D</v>
      </c>
      <c r="H4494" s="79" t="str">
        <f t="shared" si="212"/>
        <v>6NGI-SOCAL</v>
      </c>
    </row>
    <row r="4495" spans="1:8">
      <c r="A4495" s="80">
        <v>38200</v>
      </c>
      <c r="B4495" s="79" t="s">
        <v>82</v>
      </c>
      <c r="C4495" s="79" t="s">
        <v>74</v>
      </c>
      <c r="D4495" s="85">
        <v>0</v>
      </c>
      <c r="E4495" s="85">
        <v>0</v>
      </c>
      <c r="F4495" s="210">
        <f t="shared" si="210"/>
        <v>6</v>
      </c>
      <c r="G4495" s="79" t="str">
        <f t="shared" si="211"/>
        <v>D</v>
      </c>
      <c r="H4495" s="79" t="str">
        <f t="shared" si="212"/>
        <v>6NGI-PGE/CG</v>
      </c>
    </row>
    <row r="4496" spans="1:8">
      <c r="A4496" s="80">
        <v>38200</v>
      </c>
      <c r="B4496" s="79" t="s">
        <v>82</v>
      </c>
      <c r="C4496" s="79" t="s">
        <v>46</v>
      </c>
      <c r="D4496" s="85">
        <v>0</v>
      </c>
      <c r="E4496" s="85">
        <v>0</v>
      </c>
      <c r="F4496" s="210">
        <f t="shared" si="210"/>
        <v>6</v>
      </c>
      <c r="G4496" s="79" t="str">
        <f t="shared" si="211"/>
        <v>D</v>
      </c>
      <c r="H4496" s="79" t="str">
        <f t="shared" si="212"/>
        <v>6NGI-SOCAL</v>
      </c>
    </row>
    <row r="4497" spans="1:8">
      <c r="A4497" s="80">
        <v>38231</v>
      </c>
      <c r="B4497" s="79" t="s">
        <v>82</v>
      </c>
      <c r="C4497" s="79" t="s">
        <v>74</v>
      </c>
      <c r="D4497" s="85">
        <v>0</v>
      </c>
      <c r="E4497" s="85">
        <v>0</v>
      </c>
      <c r="F4497" s="210">
        <f t="shared" si="210"/>
        <v>6</v>
      </c>
      <c r="G4497" s="79" t="str">
        <f t="shared" si="211"/>
        <v>D</v>
      </c>
      <c r="H4497" s="79" t="str">
        <f t="shared" si="212"/>
        <v>6NGI-PGE/CG</v>
      </c>
    </row>
    <row r="4498" spans="1:8">
      <c r="A4498" s="80">
        <v>38231</v>
      </c>
      <c r="B4498" s="79" t="s">
        <v>82</v>
      </c>
      <c r="C4498" s="79" t="s">
        <v>46</v>
      </c>
      <c r="D4498" s="85">
        <v>0</v>
      </c>
      <c r="E4498" s="85">
        <v>0</v>
      </c>
      <c r="F4498" s="210">
        <f t="shared" si="210"/>
        <v>6</v>
      </c>
      <c r="G4498" s="79" t="str">
        <f t="shared" si="211"/>
        <v>D</v>
      </c>
      <c r="H4498" s="79" t="str">
        <f t="shared" si="212"/>
        <v>6NGI-SOCAL</v>
      </c>
    </row>
    <row r="4499" spans="1:8">
      <c r="A4499" s="80">
        <v>38261</v>
      </c>
      <c r="B4499" s="79" t="s">
        <v>82</v>
      </c>
      <c r="C4499" s="79" t="s">
        <v>74</v>
      </c>
      <c r="D4499" s="85">
        <v>0</v>
      </c>
      <c r="E4499" s="85">
        <v>0</v>
      </c>
      <c r="F4499" s="210">
        <f t="shared" si="210"/>
        <v>6</v>
      </c>
      <c r="G4499" s="79" t="str">
        <f t="shared" si="211"/>
        <v>D</v>
      </c>
      <c r="H4499" s="79" t="str">
        <f t="shared" si="212"/>
        <v>6NGI-PGE/CG</v>
      </c>
    </row>
    <row r="4500" spans="1:8">
      <c r="A4500" s="80">
        <v>38261</v>
      </c>
      <c r="B4500" s="79" t="s">
        <v>82</v>
      </c>
      <c r="C4500" s="79" t="s">
        <v>46</v>
      </c>
      <c r="D4500" s="85">
        <v>0</v>
      </c>
      <c r="E4500" s="85">
        <v>0</v>
      </c>
      <c r="F4500" s="210">
        <f t="shared" si="210"/>
        <v>6</v>
      </c>
      <c r="G4500" s="79" t="str">
        <f t="shared" si="211"/>
        <v>D</v>
      </c>
      <c r="H4500" s="79" t="str">
        <f t="shared" si="212"/>
        <v>6NGI-SOCAL</v>
      </c>
    </row>
    <row r="4501" spans="1:8">
      <c r="A4501" s="80">
        <v>38292</v>
      </c>
      <c r="B4501" s="79" t="s">
        <v>82</v>
      </c>
      <c r="C4501" s="79" t="s">
        <v>74</v>
      </c>
      <c r="D4501" s="85">
        <v>0</v>
      </c>
      <c r="E4501" s="85">
        <v>0</v>
      </c>
      <c r="F4501" s="210">
        <f t="shared" si="210"/>
        <v>6</v>
      </c>
      <c r="G4501" s="79" t="str">
        <f t="shared" si="211"/>
        <v>D</v>
      </c>
      <c r="H4501" s="79" t="str">
        <f t="shared" si="212"/>
        <v>6NGI-PGE/CG</v>
      </c>
    </row>
    <row r="4502" spans="1:8">
      <c r="A4502" s="80">
        <v>38292</v>
      </c>
      <c r="B4502" s="79" t="s">
        <v>82</v>
      </c>
      <c r="C4502" s="79" t="s">
        <v>46</v>
      </c>
      <c r="D4502" s="85">
        <v>0</v>
      </c>
      <c r="E4502" s="85">
        <v>0</v>
      </c>
      <c r="F4502" s="210">
        <f t="shared" si="210"/>
        <v>6</v>
      </c>
      <c r="G4502" s="79" t="str">
        <f t="shared" si="211"/>
        <v>D</v>
      </c>
      <c r="H4502" s="79" t="str">
        <f t="shared" si="212"/>
        <v>6NGI-SOCAL</v>
      </c>
    </row>
    <row r="4503" spans="1:8">
      <c r="A4503" s="80">
        <v>38322</v>
      </c>
      <c r="B4503" s="79" t="s">
        <v>82</v>
      </c>
      <c r="C4503" s="79" t="s">
        <v>74</v>
      </c>
      <c r="D4503" s="85">
        <v>0</v>
      </c>
      <c r="E4503" s="85">
        <v>0</v>
      </c>
      <c r="F4503" s="210">
        <f t="shared" si="210"/>
        <v>6</v>
      </c>
      <c r="G4503" s="79" t="str">
        <f t="shared" si="211"/>
        <v>D</v>
      </c>
      <c r="H4503" s="79" t="str">
        <f t="shared" si="212"/>
        <v>6NGI-PGE/CG</v>
      </c>
    </row>
    <row r="4504" spans="1:8">
      <c r="A4504" s="80">
        <v>38322</v>
      </c>
      <c r="B4504" s="79" t="s">
        <v>82</v>
      </c>
      <c r="C4504" s="79" t="s">
        <v>46</v>
      </c>
      <c r="D4504" s="85">
        <v>0</v>
      </c>
      <c r="E4504" s="85">
        <v>0</v>
      </c>
      <c r="F4504" s="210">
        <f t="shared" si="210"/>
        <v>6</v>
      </c>
      <c r="G4504" s="79" t="str">
        <f t="shared" si="211"/>
        <v>D</v>
      </c>
      <c r="H4504" s="79" t="str">
        <f t="shared" si="212"/>
        <v>6NGI-SOCAL</v>
      </c>
    </row>
    <row r="4505" spans="1:8">
      <c r="A4505" s="80">
        <v>38353</v>
      </c>
      <c r="B4505" s="79" t="s">
        <v>82</v>
      </c>
      <c r="C4505" s="79" t="s">
        <v>74</v>
      </c>
      <c r="D4505" s="85">
        <v>0</v>
      </c>
      <c r="E4505" s="85">
        <v>0</v>
      </c>
      <c r="F4505" s="210">
        <f t="shared" si="210"/>
        <v>6</v>
      </c>
      <c r="G4505" s="79" t="str">
        <f t="shared" si="211"/>
        <v>D</v>
      </c>
      <c r="H4505" s="79" t="str">
        <f t="shared" si="212"/>
        <v>6NGI-PGE/CG</v>
      </c>
    </row>
    <row r="4506" spans="1:8">
      <c r="A4506" s="80">
        <v>38353</v>
      </c>
      <c r="B4506" s="79" t="s">
        <v>82</v>
      </c>
      <c r="C4506" s="79" t="s">
        <v>46</v>
      </c>
      <c r="D4506" s="85">
        <v>0</v>
      </c>
      <c r="E4506" s="85">
        <v>0</v>
      </c>
      <c r="F4506" s="210">
        <f t="shared" si="210"/>
        <v>6</v>
      </c>
      <c r="G4506" s="79" t="str">
        <f t="shared" si="211"/>
        <v>D</v>
      </c>
      <c r="H4506" s="79" t="str">
        <f t="shared" si="212"/>
        <v>6NGI-SOCAL</v>
      </c>
    </row>
    <row r="4507" spans="1:8">
      <c r="A4507" s="80">
        <v>38384</v>
      </c>
      <c r="B4507" s="79" t="s">
        <v>82</v>
      </c>
      <c r="C4507" s="79" t="s">
        <v>74</v>
      </c>
      <c r="D4507" s="85">
        <v>0</v>
      </c>
      <c r="E4507" s="85">
        <v>0</v>
      </c>
      <c r="F4507" s="210">
        <f t="shared" si="210"/>
        <v>6</v>
      </c>
      <c r="G4507" s="79" t="str">
        <f t="shared" si="211"/>
        <v>D</v>
      </c>
      <c r="H4507" s="79" t="str">
        <f t="shared" si="212"/>
        <v>6NGI-PGE/CG</v>
      </c>
    </row>
    <row r="4508" spans="1:8">
      <c r="A4508" s="80">
        <v>38384</v>
      </c>
      <c r="B4508" s="79" t="s">
        <v>82</v>
      </c>
      <c r="C4508" s="79" t="s">
        <v>46</v>
      </c>
      <c r="D4508" s="85">
        <v>0</v>
      </c>
      <c r="E4508" s="85">
        <v>0</v>
      </c>
      <c r="F4508" s="210">
        <f t="shared" si="210"/>
        <v>6</v>
      </c>
      <c r="G4508" s="79" t="str">
        <f t="shared" si="211"/>
        <v>D</v>
      </c>
      <c r="H4508" s="79" t="str">
        <f t="shared" si="212"/>
        <v>6NGI-SOCAL</v>
      </c>
    </row>
    <row r="4509" spans="1:8">
      <c r="A4509" s="80">
        <v>38412</v>
      </c>
      <c r="B4509" s="79" t="s">
        <v>82</v>
      </c>
      <c r="C4509" s="79" t="s">
        <v>74</v>
      </c>
      <c r="D4509" s="85">
        <v>0</v>
      </c>
      <c r="E4509" s="85">
        <v>0</v>
      </c>
      <c r="F4509" s="210">
        <f t="shared" si="210"/>
        <v>6</v>
      </c>
      <c r="G4509" s="79" t="str">
        <f t="shared" si="211"/>
        <v>D</v>
      </c>
      <c r="H4509" s="79" t="str">
        <f t="shared" si="212"/>
        <v>6NGI-PGE/CG</v>
      </c>
    </row>
    <row r="4510" spans="1:8">
      <c r="A4510" s="80">
        <v>38412</v>
      </c>
      <c r="B4510" s="79" t="s">
        <v>82</v>
      </c>
      <c r="C4510" s="79" t="s">
        <v>46</v>
      </c>
      <c r="D4510" s="85">
        <v>0</v>
      </c>
      <c r="E4510" s="85">
        <v>0</v>
      </c>
      <c r="F4510" s="210">
        <f t="shared" si="210"/>
        <v>6</v>
      </c>
      <c r="G4510" s="79" t="str">
        <f t="shared" si="211"/>
        <v>D</v>
      </c>
      <c r="H4510" s="79" t="str">
        <f t="shared" si="212"/>
        <v>6NGI-SOCAL</v>
      </c>
    </row>
    <row r="4511" spans="1:8">
      <c r="A4511" s="80">
        <v>38443</v>
      </c>
      <c r="B4511" s="79" t="s">
        <v>82</v>
      </c>
      <c r="C4511" s="79" t="s">
        <v>74</v>
      </c>
      <c r="D4511" s="85">
        <v>0</v>
      </c>
      <c r="E4511" s="85">
        <v>0</v>
      </c>
      <c r="F4511" s="210">
        <f t="shared" si="210"/>
        <v>6</v>
      </c>
      <c r="G4511" s="79" t="str">
        <f t="shared" si="211"/>
        <v>D</v>
      </c>
      <c r="H4511" s="79" t="str">
        <f t="shared" si="212"/>
        <v>6NGI-PGE/CG</v>
      </c>
    </row>
    <row r="4512" spans="1:8">
      <c r="A4512" s="80">
        <v>38443</v>
      </c>
      <c r="B4512" s="79" t="s">
        <v>82</v>
      </c>
      <c r="C4512" s="79" t="s">
        <v>46</v>
      </c>
      <c r="D4512" s="85">
        <v>0</v>
      </c>
      <c r="E4512" s="85">
        <v>0</v>
      </c>
      <c r="F4512" s="210">
        <f t="shared" si="210"/>
        <v>6</v>
      </c>
      <c r="G4512" s="79" t="str">
        <f t="shared" si="211"/>
        <v>D</v>
      </c>
      <c r="H4512" s="79" t="str">
        <f t="shared" si="212"/>
        <v>6NGI-SOCAL</v>
      </c>
    </row>
    <row r="4513" spans="1:8">
      <c r="A4513" s="80">
        <v>38473</v>
      </c>
      <c r="B4513" s="79" t="s">
        <v>82</v>
      </c>
      <c r="C4513" s="79" t="s">
        <v>74</v>
      </c>
      <c r="D4513" s="85">
        <v>0</v>
      </c>
      <c r="E4513" s="85">
        <v>0</v>
      </c>
      <c r="F4513" s="210">
        <f t="shared" si="210"/>
        <v>6</v>
      </c>
      <c r="G4513" s="79" t="str">
        <f t="shared" si="211"/>
        <v>D</v>
      </c>
      <c r="H4513" s="79" t="str">
        <f t="shared" si="212"/>
        <v>6NGI-PGE/CG</v>
      </c>
    </row>
    <row r="4514" spans="1:8">
      <c r="A4514" s="80">
        <v>38473</v>
      </c>
      <c r="B4514" s="79" t="s">
        <v>82</v>
      </c>
      <c r="C4514" s="79" t="s">
        <v>46</v>
      </c>
      <c r="D4514" s="85">
        <v>0</v>
      </c>
      <c r="E4514" s="85">
        <v>0</v>
      </c>
      <c r="F4514" s="210">
        <f t="shared" si="210"/>
        <v>6</v>
      </c>
      <c r="G4514" s="79" t="str">
        <f t="shared" si="211"/>
        <v>D</v>
      </c>
      <c r="H4514" s="79" t="str">
        <f t="shared" si="212"/>
        <v>6NGI-SOCAL</v>
      </c>
    </row>
    <row r="4515" spans="1:8">
      <c r="A4515" s="80">
        <v>38504</v>
      </c>
      <c r="B4515" s="79" t="s">
        <v>82</v>
      </c>
      <c r="C4515" s="79" t="s">
        <v>74</v>
      </c>
      <c r="D4515" s="85">
        <v>0</v>
      </c>
      <c r="E4515" s="85">
        <v>0</v>
      </c>
      <c r="F4515" s="210">
        <f t="shared" si="210"/>
        <v>6</v>
      </c>
      <c r="G4515" s="79" t="str">
        <f t="shared" si="211"/>
        <v>D</v>
      </c>
      <c r="H4515" s="79" t="str">
        <f t="shared" si="212"/>
        <v>6NGI-PGE/CG</v>
      </c>
    </row>
    <row r="4516" spans="1:8">
      <c r="A4516" s="80">
        <v>38504</v>
      </c>
      <c r="B4516" s="79" t="s">
        <v>82</v>
      </c>
      <c r="C4516" s="79" t="s">
        <v>46</v>
      </c>
      <c r="D4516" s="85">
        <v>0</v>
      </c>
      <c r="E4516" s="85">
        <v>0</v>
      </c>
      <c r="F4516" s="210">
        <f t="shared" si="210"/>
        <v>6</v>
      </c>
      <c r="G4516" s="79" t="str">
        <f t="shared" si="211"/>
        <v>D</v>
      </c>
      <c r="H4516" s="79" t="str">
        <f t="shared" si="212"/>
        <v>6NGI-SOCAL</v>
      </c>
    </row>
    <row r="4517" spans="1:8">
      <c r="A4517" s="80">
        <v>38534</v>
      </c>
      <c r="B4517" s="79" t="s">
        <v>82</v>
      </c>
      <c r="C4517" s="79" t="s">
        <v>74</v>
      </c>
      <c r="D4517" s="85">
        <v>0</v>
      </c>
      <c r="E4517" s="85">
        <v>0</v>
      </c>
      <c r="F4517" s="210">
        <f t="shared" si="210"/>
        <v>6</v>
      </c>
      <c r="G4517" s="79" t="str">
        <f t="shared" si="211"/>
        <v>D</v>
      </c>
      <c r="H4517" s="79" t="str">
        <f t="shared" si="212"/>
        <v>6NGI-PGE/CG</v>
      </c>
    </row>
    <row r="4518" spans="1:8">
      <c r="A4518" s="80">
        <v>38534</v>
      </c>
      <c r="B4518" s="79" t="s">
        <v>82</v>
      </c>
      <c r="C4518" s="79" t="s">
        <v>46</v>
      </c>
      <c r="D4518" s="85">
        <v>0</v>
      </c>
      <c r="E4518" s="85">
        <v>0</v>
      </c>
      <c r="F4518" s="210">
        <f t="shared" si="210"/>
        <v>6</v>
      </c>
      <c r="G4518" s="79" t="str">
        <f t="shared" si="211"/>
        <v>D</v>
      </c>
      <c r="H4518" s="79" t="str">
        <f t="shared" si="212"/>
        <v>6NGI-SOCAL</v>
      </c>
    </row>
    <row r="4519" spans="1:8">
      <c r="A4519" s="80">
        <v>38565</v>
      </c>
      <c r="B4519" s="79" t="s">
        <v>82</v>
      </c>
      <c r="C4519" s="79" t="s">
        <v>74</v>
      </c>
      <c r="D4519" s="85">
        <v>0</v>
      </c>
      <c r="E4519" s="85">
        <v>0</v>
      </c>
      <c r="F4519" s="210">
        <f t="shared" si="210"/>
        <v>6</v>
      </c>
      <c r="G4519" s="79" t="str">
        <f t="shared" si="211"/>
        <v>D</v>
      </c>
      <c r="H4519" s="79" t="str">
        <f t="shared" si="212"/>
        <v>6NGI-PGE/CG</v>
      </c>
    </row>
    <row r="4520" spans="1:8">
      <c r="A4520" s="80">
        <v>38565</v>
      </c>
      <c r="B4520" s="79" t="s">
        <v>82</v>
      </c>
      <c r="C4520" s="79" t="s">
        <v>46</v>
      </c>
      <c r="D4520" s="85">
        <v>0</v>
      </c>
      <c r="E4520" s="85">
        <v>0</v>
      </c>
      <c r="F4520" s="210">
        <f t="shared" si="210"/>
        <v>6</v>
      </c>
      <c r="G4520" s="79" t="str">
        <f t="shared" si="211"/>
        <v>D</v>
      </c>
      <c r="H4520" s="79" t="str">
        <f t="shared" si="212"/>
        <v>6NGI-SOCAL</v>
      </c>
    </row>
    <row r="4521" spans="1:8">
      <c r="A4521" s="80">
        <v>38596</v>
      </c>
      <c r="B4521" s="79" t="s">
        <v>82</v>
      </c>
      <c r="C4521" s="79" t="s">
        <v>74</v>
      </c>
      <c r="D4521" s="85">
        <v>0</v>
      </c>
      <c r="E4521" s="85">
        <v>0</v>
      </c>
      <c r="F4521" s="210">
        <f t="shared" si="210"/>
        <v>6</v>
      </c>
      <c r="G4521" s="79" t="str">
        <f t="shared" si="211"/>
        <v>D</v>
      </c>
      <c r="H4521" s="79" t="str">
        <f t="shared" si="212"/>
        <v>6NGI-PGE/CG</v>
      </c>
    </row>
    <row r="4522" spans="1:8">
      <c r="A4522" s="80">
        <v>38596</v>
      </c>
      <c r="B4522" s="79" t="s">
        <v>82</v>
      </c>
      <c r="C4522" s="79" t="s">
        <v>46</v>
      </c>
      <c r="D4522" s="85">
        <v>0</v>
      </c>
      <c r="E4522" s="85">
        <v>0</v>
      </c>
      <c r="F4522" s="210">
        <f t="shared" si="210"/>
        <v>6</v>
      </c>
      <c r="G4522" s="79" t="str">
        <f t="shared" si="211"/>
        <v>D</v>
      </c>
      <c r="H4522" s="79" t="str">
        <f t="shared" si="212"/>
        <v>6NGI-SOCAL</v>
      </c>
    </row>
    <row r="4523" spans="1:8">
      <c r="A4523" s="80">
        <v>38626</v>
      </c>
      <c r="B4523" s="79" t="s">
        <v>82</v>
      </c>
      <c r="C4523" s="79" t="s">
        <v>74</v>
      </c>
      <c r="D4523" s="85">
        <v>0</v>
      </c>
      <c r="E4523" s="85">
        <v>0</v>
      </c>
      <c r="F4523" s="210">
        <f t="shared" si="210"/>
        <v>6</v>
      </c>
      <c r="G4523" s="79" t="str">
        <f t="shared" si="211"/>
        <v>D</v>
      </c>
      <c r="H4523" s="79" t="str">
        <f t="shared" si="212"/>
        <v>6NGI-PGE/CG</v>
      </c>
    </row>
    <row r="4524" spans="1:8">
      <c r="A4524" s="80">
        <v>38626</v>
      </c>
      <c r="B4524" s="79" t="s">
        <v>82</v>
      </c>
      <c r="C4524" s="79" t="s">
        <v>46</v>
      </c>
      <c r="D4524" s="85">
        <v>0</v>
      </c>
      <c r="E4524" s="85">
        <v>0</v>
      </c>
      <c r="F4524" s="210">
        <f t="shared" si="210"/>
        <v>6</v>
      </c>
      <c r="G4524" s="79" t="str">
        <f t="shared" si="211"/>
        <v>D</v>
      </c>
      <c r="H4524" s="79" t="str">
        <f t="shared" si="212"/>
        <v>6NGI-SOCAL</v>
      </c>
    </row>
    <row r="4525" spans="1:8">
      <c r="A4525" s="80">
        <v>38657</v>
      </c>
      <c r="B4525" s="79" t="s">
        <v>82</v>
      </c>
      <c r="C4525" s="79" t="s">
        <v>74</v>
      </c>
      <c r="D4525" s="85">
        <v>0</v>
      </c>
      <c r="E4525" s="85">
        <v>0</v>
      </c>
      <c r="F4525" s="210">
        <f t="shared" si="210"/>
        <v>6</v>
      </c>
      <c r="G4525" s="79" t="str">
        <f t="shared" si="211"/>
        <v>D</v>
      </c>
      <c r="H4525" s="79" t="str">
        <f t="shared" si="212"/>
        <v>6NGI-PGE/CG</v>
      </c>
    </row>
    <row r="4526" spans="1:8">
      <c r="A4526" s="80">
        <v>38657</v>
      </c>
      <c r="B4526" s="79" t="s">
        <v>82</v>
      </c>
      <c r="C4526" s="79" t="s">
        <v>46</v>
      </c>
      <c r="D4526" s="85">
        <v>0</v>
      </c>
      <c r="E4526" s="85">
        <v>0</v>
      </c>
      <c r="F4526" s="210">
        <f t="shared" si="210"/>
        <v>6</v>
      </c>
      <c r="G4526" s="79" t="str">
        <f t="shared" si="211"/>
        <v>D</v>
      </c>
      <c r="H4526" s="79" t="str">
        <f t="shared" si="212"/>
        <v>6NGI-SOCAL</v>
      </c>
    </row>
    <row r="4527" spans="1:8">
      <c r="A4527" s="80">
        <v>38687</v>
      </c>
      <c r="B4527" s="79" t="s">
        <v>82</v>
      </c>
      <c r="C4527" s="79" t="s">
        <v>74</v>
      </c>
      <c r="D4527" s="85">
        <v>0</v>
      </c>
      <c r="E4527" s="85">
        <v>0</v>
      </c>
      <c r="F4527" s="210">
        <f t="shared" si="210"/>
        <v>6</v>
      </c>
      <c r="G4527" s="79" t="str">
        <f t="shared" si="211"/>
        <v>D</v>
      </c>
      <c r="H4527" s="79" t="str">
        <f t="shared" si="212"/>
        <v>6NGI-PGE/CG</v>
      </c>
    </row>
    <row r="4528" spans="1:8">
      <c r="A4528" s="80">
        <v>38687</v>
      </c>
      <c r="B4528" s="79" t="s">
        <v>82</v>
      </c>
      <c r="C4528" s="79" t="s">
        <v>46</v>
      </c>
      <c r="D4528" s="85">
        <v>0</v>
      </c>
      <c r="E4528" s="85">
        <v>0</v>
      </c>
      <c r="F4528" s="210">
        <f t="shared" si="210"/>
        <v>6</v>
      </c>
      <c r="G4528" s="79" t="str">
        <f t="shared" si="211"/>
        <v>D</v>
      </c>
      <c r="H4528" s="79" t="str">
        <f t="shared" si="212"/>
        <v>6NGI-SOCAL</v>
      </c>
    </row>
    <row r="4529" spans="1:8">
      <c r="A4529" s="80">
        <v>37187</v>
      </c>
      <c r="B4529" s="79" t="s">
        <v>164</v>
      </c>
      <c r="C4529" s="79" t="s">
        <v>124</v>
      </c>
      <c r="D4529" s="85">
        <v>0</v>
      </c>
      <c r="E4529" s="85">
        <v>0</v>
      </c>
      <c r="F4529" s="210">
        <f t="shared" si="210"/>
        <v>1</v>
      </c>
      <c r="G4529" s="79" t="str">
        <f t="shared" si="211"/>
        <v>M</v>
      </c>
      <c r="H4529" s="79" t="str">
        <f t="shared" si="212"/>
        <v>1GDP-CAL BORDER</v>
      </c>
    </row>
    <row r="4530" spans="1:8">
      <c r="A4530" s="80">
        <v>37187</v>
      </c>
      <c r="B4530" s="79" t="s">
        <v>164</v>
      </c>
      <c r="C4530" s="79" t="s">
        <v>138</v>
      </c>
      <c r="D4530" s="85">
        <v>0</v>
      </c>
      <c r="E4530" s="85">
        <v>0</v>
      </c>
      <c r="F4530" s="210">
        <f t="shared" si="210"/>
        <v>1</v>
      </c>
      <c r="G4530" s="79" t="str">
        <f t="shared" si="211"/>
        <v>M</v>
      </c>
      <c r="H4530" s="79" t="str">
        <f t="shared" si="212"/>
        <v>1GDP-ELPO/SANJUA</v>
      </c>
    </row>
    <row r="4531" spans="1:8">
      <c r="A4531" s="80">
        <v>37187</v>
      </c>
      <c r="B4531" s="79" t="s">
        <v>164</v>
      </c>
      <c r="C4531" s="79" t="s">
        <v>178</v>
      </c>
      <c r="D4531" s="85">
        <v>0</v>
      </c>
      <c r="E4531" s="85">
        <v>0</v>
      </c>
      <c r="F4531" s="210">
        <f t="shared" si="210"/>
        <v>1</v>
      </c>
      <c r="G4531" s="79" t="str">
        <f t="shared" si="211"/>
        <v>M</v>
      </c>
      <c r="H4531" s="79" t="str">
        <f t="shared" si="212"/>
        <v>1GDP-HEHUB</v>
      </c>
    </row>
    <row r="4532" spans="1:8">
      <c r="A4532" s="80">
        <v>37188</v>
      </c>
      <c r="B4532" s="79" t="s">
        <v>164</v>
      </c>
      <c r="C4532" s="79" t="s">
        <v>124</v>
      </c>
      <c r="D4532" s="85">
        <v>0</v>
      </c>
      <c r="E4532" s="85">
        <v>0</v>
      </c>
      <c r="F4532" s="210">
        <f t="shared" si="210"/>
        <v>1</v>
      </c>
      <c r="G4532" s="79" t="str">
        <f t="shared" si="211"/>
        <v>M</v>
      </c>
      <c r="H4532" s="79" t="str">
        <f t="shared" si="212"/>
        <v>1GDP-CAL BORDER</v>
      </c>
    </row>
    <row r="4533" spans="1:8">
      <c r="A4533" s="80">
        <v>37188</v>
      </c>
      <c r="B4533" s="79" t="s">
        <v>164</v>
      </c>
      <c r="C4533" s="79" t="s">
        <v>138</v>
      </c>
      <c r="D4533" s="85">
        <v>5000</v>
      </c>
      <c r="E4533" s="85">
        <v>5000</v>
      </c>
      <c r="F4533" s="210">
        <f t="shared" si="210"/>
        <v>1</v>
      </c>
      <c r="G4533" s="79" t="str">
        <f t="shared" si="211"/>
        <v>M</v>
      </c>
      <c r="H4533" s="79" t="str">
        <f t="shared" si="212"/>
        <v>1GDP-ELPO/SANJUA</v>
      </c>
    </row>
    <row r="4534" spans="1:8">
      <c r="A4534" s="80">
        <v>37188</v>
      </c>
      <c r="B4534" s="79" t="s">
        <v>164</v>
      </c>
      <c r="C4534" s="79" t="s">
        <v>178</v>
      </c>
      <c r="D4534" s="85">
        <v>0</v>
      </c>
      <c r="E4534" s="85">
        <v>0</v>
      </c>
      <c r="F4534" s="210">
        <f t="shared" si="210"/>
        <v>1</v>
      </c>
      <c r="G4534" s="79" t="str">
        <f t="shared" si="211"/>
        <v>M</v>
      </c>
      <c r="H4534" s="79" t="str">
        <f t="shared" si="212"/>
        <v>1GDP-HEHUB</v>
      </c>
    </row>
    <row r="4535" spans="1:8">
      <c r="A4535" s="80">
        <v>37189</v>
      </c>
      <c r="B4535" s="79" t="s">
        <v>164</v>
      </c>
      <c r="C4535" s="79" t="s">
        <v>124</v>
      </c>
      <c r="D4535" s="85">
        <v>0</v>
      </c>
      <c r="E4535" s="85">
        <v>0</v>
      </c>
      <c r="F4535" s="210">
        <f t="shared" si="210"/>
        <v>1</v>
      </c>
      <c r="G4535" s="79" t="str">
        <f t="shared" si="211"/>
        <v>M</v>
      </c>
      <c r="H4535" s="79" t="str">
        <f t="shared" si="212"/>
        <v>1GDP-CAL BORDER</v>
      </c>
    </row>
    <row r="4536" spans="1:8">
      <c r="A4536" s="80">
        <v>37189</v>
      </c>
      <c r="B4536" s="79" t="s">
        <v>164</v>
      </c>
      <c r="C4536" s="79" t="s">
        <v>138</v>
      </c>
      <c r="D4536" s="85">
        <v>5000</v>
      </c>
      <c r="E4536" s="85">
        <v>5000</v>
      </c>
      <c r="F4536" s="210">
        <f t="shared" si="210"/>
        <v>1</v>
      </c>
      <c r="G4536" s="79" t="str">
        <f t="shared" si="211"/>
        <v>M</v>
      </c>
      <c r="H4536" s="79" t="str">
        <f t="shared" si="212"/>
        <v>1GDP-ELPO/SANJUA</v>
      </c>
    </row>
    <row r="4537" spans="1:8">
      <c r="A4537" s="80">
        <v>37189</v>
      </c>
      <c r="B4537" s="79" t="s">
        <v>164</v>
      </c>
      <c r="C4537" s="79" t="s">
        <v>178</v>
      </c>
      <c r="D4537" s="85">
        <v>0</v>
      </c>
      <c r="E4537" s="85">
        <v>0</v>
      </c>
      <c r="F4537" s="210">
        <f t="shared" si="210"/>
        <v>1</v>
      </c>
      <c r="G4537" s="79" t="str">
        <f t="shared" si="211"/>
        <v>M</v>
      </c>
      <c r="H4537" s="79" t="str">
        <f t="shared" si="212"/>
        <v>1GDP-HEHUB</v>
      </c>
    </row>
    <row r="4538" spans="1:8">
      <c r="A4538" s="80">
        <v>37190</v>
      </c>
      <c r="B4538" s="79" t="s">
        <v>164</v>
      </c>
      <c r="C4538" s="79" t="s">
        <v>124</v>
      </c>
      <c r="D4538" s="85">
        <v>0</v>
      </c>
      <c r="E4538" s="85">
        <v>0</v>
      </c>
      <c r="F4538" s="210">
        <f t="shared" si="210"/>
        <v>1</v>
      </c>
      <c r="G4538" s="79" t="str">
        <f t="shared" si="211"/>
        <v>M</v>
      </c>
      <c r="H4538" s="79" t="str">
        <f t="shared" si="212"/>
        <v>1GDP-CAL BORDER</v>
      </c>
    </row>
    <row r="4539" spans="1:8">
      <c r="A4539" s="80">
        <v>37190</v>
      </c>
      <c r="B4539" s="79" t="s">
        <v>164</v>
      </c>
      <c r="C4539" s="79" t="s">
        <v>138</v>
      </c>
      <c r="D4539" s="85">
        <v>5000</v>
      </c>
      <c r="E4539" s="85">
        <v>5000</v>
      </c>
      <c r="F4539" s="210">
        <f t="shared" si="210"/>
        <v>1</v>
      </c>
      <c r="G4539" s="79" t="str">
        <f t="shared" si="211"/>
        <v>M</v>
      </c>
      <c r="H4539" s="79" t="str">
        <f t="shared" si="212"/>
        <v>1GDP-ELPO/SANJUA</v>
      </c>
    </row>
    <row r="4540" spans="1:8">
      <c r="A4540" s="80">
        <v>37190</v>
      </c>
      <c r="B4540" s="79" t="s">
        <v>164</v>
      </c>
      <c r="C4540" s="79" t="s">
        <v>178</v>
      </c>
      <c r="D4540" s="85">
        <v>0</v>
      </c>
      <c r="E4540" s="85">
        <v>0</v>
      </c>
      <c r="F4540" s="210">
        <f t="shared" si="210"/>
        <v>1</v>
      </c>
      <c r="G4540" s="79" t="str">
        <f t="shared" si="211"/>
        <v>M</v>
      </c>
      <c r="H4540" s="79" t="str">
        <f t="shared" si="212"/>
        <v>1GDP-HEHUB</v>
      </c>
    </row>
    <row r="4541" spans="1:8">
      <c r="A4541" s="80">
        <v>37191</v>
      </c>
      <c r="B4541" s="79" t="s">
        <v>164</v>
      </c>
      <c r="C4541" s="79" t="s">
        <v>124</v>
      </c>
      <c r="D4541" s="85">
        <v>0</v>
      </c>
      <c r="E4541" s="85">
        <v>0</v>
      </c>
      <c r="F4541" s="210">
        <f t="shared" si="210"/>
        <v>1</v>
      </c>
      <c r="G4541" s="79" t="str">
        <f t="shared" si="211"/>
        <v>M</v>
      </c>
      <c r="H4541" s="79" t="str">
        <f t="shared" si="212"/>
        <v>1GDP-CAL BORDER</v>
      </c>
    </row>
    <row r="4542" spans="1:8">
      <c r="A4542" s="80">
        <v>37191</v>
      </c>
      <c r="B4542" s="79" t="s">
        <v>164</v>
      </c>
      <c r="C4542" s="79" t="s">
        <v>138</v>
      </c>
      <c r="D4542" s="85">
        <v>5000</v>
      </c>
      <c r="E4542" s="85">
        <v>5000</v>
      </c>
      <c r="F4542" s="210">
        <f t="shared" si="210"/>
        <v>1</v>
      </c>
      <c r="G4542" s="79" t="str">
        <f t="shared" si="211"/>
        <v>M</v>
      </c>
      <c r="H4542" s="79" t="str">
        <f t="shared" si="212"/>
        <v>1GDP-ELPO/SANJUA</v>
      </c>
    </row>
    <row r="4543" spans="1:8">
      <c r="A4543" s="80">
        <v>37191</v>
      </c>
      <c r="B4543" s="79" t="s">
        <v>164</v>
      </c>
      <c r="C4543" s="79" t="s">
        <v>178</v>
      </c>
      <c r="D4543" s="85">
        <v>0</v>
      </c>
      <c r="E4543" s="85">
        <v>0</v>
      </c>
      <c r="F4543" s="210">
        <f t="shared" si="210"/>
        <v>1</v>
      </c>
      <c r="G4543" s="79" t="str">
        <f t="shared" si="211"/>
        <v>M</v>
      </c>
      <c r="H4543" s="79" t="str">
        <f t="shared" si="212"/>
        <v>1GDP-HEHUB</v>
      </c>
    </row>
    <row r="4544" spans="1:8">
      <c r="A4544" s="80">
        <v>37192</v>
      </c>
      <c r="B4544" s="79" t="s">
        <v>164</v>
      </c>
      <c r="C4544" s="79" t="s">
        <v>124</v>
      </c>
      <c r="D4544" s="85">
        <v>0</v>
      </c>
      <c r="E4544" s="85">
        <v>0</v>
      </c>
      <c r="F4544" s="210">
        <f t="shared" si="210"/>
        <v>1</v>
      </c>
      <c r="G4544" s="79" t="str">
        <f t="shared" si="211"/>
        <v>M</v>
      </c>
      <c r="H4544" s="79" t="str">
        <f t="shared" si="212"/>
        <v>1GDP-CAL BORDER</v>
      </c>
    </row>
    <row r="4545" spans="1:8">
      <c r="A4545" s="80">
        <v>37192</v>
      </c>
      <c r="B4545" s="79" t="s">
        <v>164</v>
      </c>
      <c r="C4545" s="79" t="s">
        <v>138</v>
      </c>
      <c r="D4545" s="85">
        <v>5000</v>
      </c>
      <c r="E4545" s="85">
        <v>5000</v>
      </c>
      <c r="F4545" s="210">
        <f t="shared" si="210"/>
        <v>1</v>
      </c>
      <c r="G4545" s="79" t="str">
        <f t="shared" si="211"/>
        <v>M</v>
      </c>
      <c r="H4545" s="79" t="str">
        <f t="shared" si="212"/>
        <v>1GDP-ELPO/SANJUA</v>
      </c>
    </row>
    <row r="4546" spans="1:8">
      <c r="A4546" s="80">
        <v>37192</v>
      </c>
      <c r="B4546" s="79" t="s">
        <v>164</v>
      </c>
      <c r="C4546" s="79" t="s">
        <v>178</v>
      </c>
      <c r="D4546" s="85">
        <v>0</v>
      </c>
      <c r="E4546" s="85">
        <v>0</v>
      </c>
      <c r="F4546" s="210">
        <f t="shared" si="210"/>
        <v>1</v>
      </c>
      <c r="G4546" s="79" t="str">
        <f t="shared" si="211"/>
        <v>M</v>
      </c>
      <c r="H4546" s="79" t="str">
        <f t="shared" si="212"/>
        <v>1GDP-HEHUB</v>
      </c>
    </row>
    <row r="4547" spans="1:8">
      <c r="A4547" s="80">
        <v>37193</v>
      </c>
      <c r="B4547" s="79" t="s">
        <v>164</v>
      </c>
      <c r="C4547" s="79" t="s">
        <v>124</v>
      </c>
      <c r="D4547" s="85">
        <v>0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1</v>
      </c>
      <c r="G4547" s="79" t="str">
        <f t="shared" ref="G4547:G4610" si="214">INDEX(Book_Type,MATCH($B4547,Book,0),1)</f>
        <v>M</v>
      </c>
      <c r="H4547" s="79" t="str">
        <f t="shared" ref="H4547:H4610" si="215">$F4547&amp;$C4547</f>
        <v>1GDP-CAL BORDER</v>
      </c>
    </row>
    <row r="4548" spans="1:8">
      <c r="A4548" s="80">
        <v>37193</v>
      </c>
      <c r="B4548" s="79" t="s">
        <v>164</v>
      </c>
      <c r="C4548" s="79" t="s">
        <v>138</v>
      </c>
      <c r="D4548" s="85">
        <v>5000</v>
      </c>
      <c r="E4548" s="85">
        <v>5000</v>
      </c>
      <c r="F4548" s="210">
        <f t="shared" si="213"/>
        <v>1</v>
      </c>
      <c r="G4548" s="79" t="str">
        <f t="shared" si="214"/>
        <v>M</v>
      </c>
      <c r="H4548" s="79" t="str">
        <f t="shared" si="215"/>
        <v>1GDP-ELPO/SANJUA</v>
      </c>
    </row>
    <row r="4549" spans="1:8">
      <c r="A4549" s="80">
        <v>37193</v>
      </c>
      <c r="B4549" s="79" t="s">
        <v>164</v>
      </c>
      <c r="C4549" s="79" t="s">
        <v>178</v>
      </c>
      <c r="D4549" s="85">
        <v>0</v>
      </c>
      <c r="E4549" s="85">
        <v>0</v>
      </c>
      <c r="F4549" s="210">
        <f t="shared" si="213"/>
        <v>1</v>
      </c>
      <c r="G4549" s="79" t="str">
        <f t="shared" si="214"/>
        <v>M</v>
      </c>
      <c r="H4549" s="79" t="str">
        <f t="shared" si="215"/>
        <v>1GDP-HEHUB</v>
      </c>
    </row>
    <row r="4550" spans="1:8">
      <c r="A4550" s="80">
        <v>37194</v>
      </c>
      <c r="B4550" s="79" t="s">
        <v>164</v>
      </c>
      <c r="C4550" s="79" t="s">
        <v>124</v>
      </c>
      <c r="D4550" s="85">
        <v>0</v>
      </c>
      <c r="E4550" s="85">
        <v>0</v>
      </c>
      <c r="F4550" s="210">
        <f t="shared" si="213"/>
        <v>1</v>
      </c>
      <c r="G4550" s="79" t="str">
        <f t="shared" si="214"/>
        <v>M</v>
      </c>
      <c r="H4550" s="79" t="str">
        <f t="shared" si="215"/>
        <v>1GDP-CAL BORDER</v>
      </c>
    </row>
    <row r="4551" spans="1:8">
      <c r="A4551" s="80">
        <v>37194</v>
      </c>
      <c r="B4551" s="79" t="s">
        <v>164</v>
      </c>
      <c r="C4551" s="79" t="s">
        <v>138</v>
      </c>
      <c r="D4551" s="85">
        <v>5000</v>
      </c>
      <c r="E4551" s="85">
        <v>5000</v>
      </c>
      <c r="F4551" s="210">
        <f t="shared" si="213"/>
        <v>1</v>
      </c>
      <c r="G4551" s="79" t="str">
        <f t="shared" si="214"/>
        <v>M</v>
      </c>
      <c r="H4551" s="79" t="str">
        <f t="shared" si="215"/>
        <v>1GDP-ELPO/SANJUA</v>
      </c>
    </row>
    <row r="4552" spans="1:8">
      <c r="A4552" s="80">
        <v>37194</v>
      </c>
      <c r="B4552" s="79" t="s">
        <v>164</v>
      </c>
      <c r="C4552" s="79" t="s">
        <v>178</v>
      </c>
      <c r="D4552" s="85">
        <v>0</v>
      </c>
      <c r="E4552" s="85">
        <v>0</v>
      </c>
      <c r="F4552" s="210">
        <f t="shared" si="213"/>
        <v>1</v>
      </c>
      <c r="G4552" s="79" t="str">
        <f t="shared" si="214"/>
        <v>M</v>
      </c>
      <c r="H4552" s="79" t="str">
        <f t="shared" si="215"/>
        <v>1GDP-HEHUB</v>
      </c>
    </row>
    <row r="4553" spans="1:8">
      <c r="A4553" s="80">
        <v>37195</v>
      </c>
      <c r="B4553" s="79" t="s">
        <v>164</v>
      </c>
      <c r="C4553" s="79" t="s">
        <v>178</v>
      </c>
      <c r="D4553" s="85">
        <v>0</v>
      </c>
      <c r="E4553" s="85">
        <v>0</v>
      </c>
      <c r="F4553" s="210">
        <f t="shared" si="213"/>
        <v>1</v>
      </c>
      <c r="G4553" s="79" t="str">
        <f t="shared" si="214"/>
        <v>M</v>
      </c>
      <c r="H4553" s="79" t="str">
        <f t="shared" si="215"/>
        <v>1GDP-HEHUB</v>
      </c>
    </row>
    <row r="4554" spans="1:8">
      <c r="A4554" s="80">
        <v>37210</v>
      </c>
      <c r="B4554" s="79" t="s">
        <v>70</v>
      </c>
      <c r="C4554" s="79" t="s">
        <v>71</v>
      </c>
      <c r="D4554" s="85">
        <v>-115046</v>
      </c>
      <c r="E4554" s="85">
        <v>0</v>
      </c>
      <c r="F4554" s="210">
        <f t="shared" si="213"/>
        <v>2</v>
      </c>
      <c r="G4554" s="79" t="str">
        <f t="shared" si="214"/>
        <v>D</v>
      </c>
      <c r="H4554" s="79" t="str">
        <f t="shared" si="215"/>
        <v>2CGPR-KINGSGATE</v>
      </c>
    </row>
    <row r="4555" spans="1:8">
      <c r="A4555" s="80">
        <v>37210</v>
      </c>
      <c r="B4555" s="79" t="s">
        <v>70</v>
      </c>
      <c r="C4555" s="79" t="s">
        <v>72</v>
      </c>
      <c r="D4555" s="85">
        <v>-205307</v>
      </c>
      <c r="E4555" s="85">
        <v>0</v>
      </c>
      <c r="F4555" s="210">
        <f t="shared" si="213"/>
        <v>2</v>
      </c>
      <c r="G4555" s="79" t="str">
        <f t="shared" si="214"/>
        <v>D</v>
      </c>
      <c r="H4555" s="79" t="str">
        <f t="shared" si="215"/>
        <v>2IF-ELPO/SJ</v>
      </c>
    </row>
    <row r="4556" spans="1:8">
      <c r="A4556" s="80">
        <v>37210</v>
      </c>
      <c r="B4556" s="79" t="s">
        <v>70</v>
      </c>
      <c r="C4556" s="79" t="s">
        <v>67</v>
      </c>
      <c r="D4556" s="85">
        <v>-868933</v>
      </c>
      <c r="E4556" s="85">
        <v>0</v>
      </c>
      <c r="F4556" s="210">
        <f t="shared" si="213"/>
        <v>2</v>
      </c>
      <c r="G4556" s="79" t="str">
        <f t="shared" si="214"/>
        <v>D</v>
      </c>
      <c r="H4556" s="79" t="str">
        <f t="shared" si="215"/>
        <v>2IF-NWPL_ROCKY_M</v>
      </c>
    </row>
    <row r="4557" spans="1:8">
      <c r="A4557" s="80">
        <v>37210</v>
      </c>
      <c r="B4557" s="79" t="s">
        <v>70</v>
      </c>
      <c r="C4557" s="79" t="s">
        <v>73</v>
      </c>
      <c r="D4557" s="85">
        <v>210735</v>
      </c>
      <c r="E4557" s="85">
        <v>0</v>
      </c>
      <c r="F4557" s="210">
        <f t="shared" si="213"/>
        <v>2</v>
      </c>
      <c r="G4557" s="79" t="str">
        <f t="shared" si="214"/>
        <v>D</v>
      </c>
      <c r="H4557" s="79" t="str">
        <f t="shared" si="215"/>
        <v>2IF-WAHA-TX</v>
      </c>
    </row>
    <row r="4558" spans="1:8">
      <c r="A4558" s="80">
        <v>37210</v>
      </c>
      <c r="B4558" s="79" t="s">
        <v>70</v>
      </c>
      <c r="C4558" s="79" t="s">
        <v>68</v>
      </c>
      <c r="D4558" s="85">
        <v>117263</v>
      </c>
      <c r="E4558" s="85">
        <v>0</v>
      </c>
      <c r="F4558" s="210">
        <f t="shared" si="213"/>
        <v>2</v>
      </c>
      <c r="G4558" s="79" t="str">
        <f t="shared" si="214"/>
        <v>D</v>
      </c>
      <c r="H4558" s="79" t="str">
        <f t="shared" si="215"/>
        <v>2NGI-MALIN</v>
      </c>
    </row>
    <row r="4559" spans="1:8">
      <c r="A4559" s="80">
        <v>37210</v>
      </c>
      <c r="B4559" s="79" t="s">
        <v>70</v>
      </c>
      <c r="C4559" s="79" t="s">
        <v>74</v>
      </c>
      <c r="D4559" s="85">
        <v>2546742</v>
      </c>
      <c r="E4559" s="85">
        <v>0</v>
      </c>
      <c r="F4559" s="210">
        <f t="shared" si="213"/>
        <v>2</v>
      </c>
      <c r="G4559" s="79" t="str">
        <f t="shared" si="214"/>
        <v>D</v>
      </c>
      <c r="H4559" s="79" t="str">
        <f t="shared" si="215"/>
        <v>2NGI-PGE/CG</v>
      </c>
    </row>
    <row r="4560" spans="1:8">
      <c r="A4560" s="80">
        <v>37210</v>
      </c>
      <c r="B4560" s="79" t="s">
        <v>70</v>
      </c>
      <c r="C4560" s="79" t="s">
        <v>75</v>
      </c>
      <c r="D4560" s="85">
        <v>-2565737</v>
      </c>
      <c r="E4560" s="85">
        <v>0</v>
      </c>
      <c r="F4560" s="210">
        <f t="shared" si="213"/>
        <v>2</v>
      </c>
      <c r="G4560" s="79" t="str">
        <f t="shared" si="214"/>
        <v>D</v>
      </c>
      <c r="H4560" s="79" t="str">
        <f t="shared" si="215"/>
        <v>2NGI-SOBDR-PG&amp;E</v>
      </c>
    </row>
    <row r="4561" spans="1:8">
      <c r="A4561" s="80">
        <v>37210</v>
      </c>
      <c r="B4561" s="79" t="s">
        <v>70</v>
      </c>
      <c r="C4561" s="79" t="s">
        <v>46</v>
      </c>
      <c r="D4561" s="85">
        <v>833103</v>
      </c>
      <c r="E4561" s="85">
        <v>0</v>
      </c>
      <c r="F4561" s="210">
        <f t="shared" si="213"/>
        <v>2</v>
      </c>
      <c r="G4561" s="79" t="str">
        <f t="shared" si="214"/>
        <v>D</v>
      </c>
      <c r="H4561" s="79" t="str">
        <f t="shared" si="215"/>
        <v>2NGI-SOCAL</v>
      </c>
    </row>
    <row r="4562" spans="1:8">
      <c r="A4562" s="80">
        <v>37210</v>
      </c>
      <c r="B4562" s="79" t="s">
        <v>70</v>
      </c>
      <c r="C4562" s="79" t="s">
        <v>76</v>
      </c>
      <c r="D4562" s="85">
        <v>3591521</v>
      </c>
      <c r="E4562" s="85">
        <v>0</v>
      </c>
      <c r="F4562" s="210">
        <f t="shared" si="213"/>
        <v>2</v>
      </c>
      <c r="G4562" s="79" t="str">
        <f t="shared" si="214"/>
        <v>D</v>
      </c>
      <c r="H4562" s="79" t="str">
        <f t="shared" si="215"/>
        <v>2WY/MKTZONE</v>
      </c>
    </row>
    <row r="4563" spans="1:8">
      <c r="A4563" s="80">
        <v>37210</v>
      </c>
      <c r="B4563" s="79" t="s">
        <v>70</v>
      </c>
      <c r="C4563" s="79" t="s">
        <v>77</v>
      </c>
      <c r="D4563" s="85">
        <v>-3591319</v>
      </c>
      <c r="E4563" s="85">
        <v>0</v>
      </c>
      <c r="F4563" s="210">
        <f t="shared" si="213"/>
        <v>2</v>
      </c>
      <c r="G4563" s="79" t="str">
        <f t="shared" si="214"/>
        <v>D</v>
      </c>
      <c r="H4563" s="79" t="str">
        <f t="shared" si="215"/>
        <v>2WY/WELLHEAD</v>
      </c>
    </row>
    <row r="4564" spans="1:8">
      <c r="A4564" s="80">
        <v>37240</v>
      </c>
      <c r="B4564" s="79" t="s">
        <v>70</v>
      </c>
      <c r="C4564" s="79" t="s">
        <v>71</v>
      </c>
      <c r="D4564" s="85">
        <v>-60</v>
      </c>
      <c r="E4564" s="85">
        <v>0</v>
      </c>
      <c r="F4564" s="210">
        <f t="shared" si="213"/>
        <v>3</v>
      </c>
      <c r="G4564" s="79" t="str">
        <f t="shared" si="214"/>
        <v>D</v>
      </c>
      <c r="H4564" s="79" t="str">
        <f t="shared" si="215"/>
        <v>3CGPR-KINGSGATE</v>
      </c>
    </row>
    <row r="4565" spans="1:8">
      <c r="A4565" s="80">
        <v>37240</v>
      </c>
      <c r="B4565" s="79" t="s">
        <v>70</v>
      </c>
      <c r="C4565" s="79" t="s">
        <v>72</v>
      </c>
      <c r="D4565" s="85">
        <v>-172383</v>
      </c>
      <c r="E4565" s="85">
        <v>0</v>
      </c>
      <c r="F4565" s="210">
        <f t="shared" si="213"/>
        <v>3</v>
      </c>
      <c r="G4565" s="79" t="str">
        <f t="shared" si="214"/>
        <v>D</v>
      </c>
      <c r="H4565" s="79" t="str">
        <f t="shared" si="215"/>
        <v>3IF-ELPO/SJ</v>
      </c>
    </row>
    <row r="4566" spans="1:8">
      <c r="A4566" s="80">
        <v>37240</v>
      </c>
      <c r="B4566" s="79" t="s">
        <v>70</v>
      </c>
      <c r="C4566" s="79" t="s">
        <v>67</v>
      </c>
      <c r="D4566" s="85">
        <v>-867686</v>
      </c>
      <c r="E4566" s="85">
        <v>0</v>
      </c>
      <c r="F4566" s="210">
        <f t="shared" si="213"/>
        <v>3</v>
      </c>
      <c r="G4566" s="79" t="str">
        <f t="shared" si="214"/>
        <v>D</v>
      </c>
      <c r="H4566" s="79" t="str">
        <f t="shared" si="215"/>
        <v>3IF-NWPL_ROCKY_M</v>
      </c>
    </row>
    <row r="4567" spans="1:8">
      <c r="A4567" s="80">
        <v>37240</v>
      </c>
      <c r="B4567" s="79" t="s">
        <v>70</v>
      </c>
      <c r="C4567" s="79" t="s">
        <v>73</v>
      </c>
      <c r="D4567" s="85">
        <v>174140</v>
      </c>
      <c r="E4567" s="85">
        <v>0</v>
      </c>
      <c r="F4567" s="210">
        <f t="shared" si="213"/>
        <v>3</v>
      </c>
      <c r="G4567" s="79" t="str">
        <f t="shared" si="214"/>
        <v>D</v>
      </c>
      <c r="H4567" s="79" t="str">
        <f t="shared" si="215"/>
        <v>3IF-WAHA-TX</v>
      </c>
    </row>
    <row r="4568" spans="1:8">
      <c r="A4568" s="80">
        <v>37240</v>
      </c>
      <c r="B4568" s="79" t="s">
        <v>70</v>
      </c>
      <c r="C4568" s="79" t="s">
        <v>68</v>
      </c>
      <c r="D4568" s="85">
        <v>64</v>
      </c>
      <c r="E4568" s="85">
        <v>0</v>
      </c>
      <c r="F4568" s="210">
        <f t="shared" si="213"/>
        <v>3</v>
      </c>
      <c r="G4568" s="79" t="str">
        <f t="shared" si="214"/>
        <v>D</v>
      </c>
      <c r="H4568" s="79" t="str">
        <f t="shared" si="215"/>
        <v>3NGI-MALIN</v>
      </c>
    </row>
    <row r="4569" spans="1:8">
      <c r="A4569" s="80">
        <v>37240</v>
      </c>
      <c r="B4569" s="79" t="s">
        <v>70</v>
      </c>
      <c r="C4569" s="79" t="s">
        <v>74</v>
      </c>
      <c r="D4569" s="85">
        <v>2426571</v>
      </c>
      <c r="E4569" s="85">
        <v>0</v>
      </c>
      <c r="F4569" s="210">
        <f t="shared" si="213"/>
        <v>3</v>
      </c>
      <c r="G4569" s="79" t="str">
        <f t="shared" si="214"/>
        <v>D</v>
      </c>
      <c r="H4569" s="79" t="str">
        <f t="shared" si="215"/>
        <v>3NGI-PGE/CG</v>
      </c>
    </row>
    <row r="4570" spans="1:8">
      <c r="A4570" s="80">
        <v>37240</v>
      </c>
      <c r="B4570" s="79" t="s">
        <v>70</v>
      </c>
      <c r="C4570" s="79" t="s">
        <v>75</v>
      </c>
      <c r="D4570" s="85">
        <v>-2437263</v>
      </c>
      <c r="E4570" s="85">
        <v>0</v>
      </c>
      <c r="F4570" s="210">
        <f t="shared" si="213"/>
        <v>3</v>
      </c>
      <c r="G4570" s="79" t="str">
        <f t="shared" si="214"/>
        <v>D</v>
      </c>
      <c r="H4570" s="79" t="str">
        <f t="shared" si="215"/>
        <v>3NGI-SOBDR-PG&amp;E</v>
      </c>
    </row>
    <row r="4571" spans="1:8">
      <c r="A4571" s="80">
        <v>37240</v>
      </c>
      <c r="B4571" s="79" t="s">
        <v>70</v>
      </c>
      <c r="C4571" s="79" t="s">
        <v>46</v>
      </c>
      <c r="D4571" s="85">
        <v>833187</v>
      </c>
      <c r="E4571" s="85">
        <v>0</v>
      </c>
      <c r="F4571" s="210">
        <f t="shared" si="213"/>
        <v>3</v>
      </c>
      <c r="G4571" s="79" t="str">
        <f t="shared" si="214"/>
        <v>D</v>
      </c>
      <c r="H4571" s="79" t="str">
        <f t="shared" si="215"/>
        <v>3NGI-SOCAL</v>
      </c>
    </row>
    <row r="4572" spans="1:8">
      <c r="A4572" s="80">
        <v>37240</v>
      </c>
      <c r="B4572" s="79" t="s">
        <v>70</v>
      </c>
      <c r="C4572" s="79" t="s">
        <v>76</v>
      </c>
      <c r="D4572" s="85">
        <v>3691194</v>
      </c>
      <c r="E4572" s="85">
        <v>0</v>
      </c>
      <c r="F4572" s="210">
        <f t="shared" si="213"/>
        <v>3</v>
      </c>
      <c r="G4572" s="79" t="str">
        <f t="shared" si="214"/>
        <v>D</v>
      </c>
      <c r="H4572" s="79" t="str">
        <f t="shared" si="215"/>
        <v>3WY/MKTZONE</v>
      </c>
    </row>
    <row r="4573" spans="1:8">
      <c r="A4573" s="80">
        <v>37240</v>
      </c>
      <c r="B4573" s="79" t="s">
        <v>70</v>
      </c>
      <c r="C4573" s="79" t="s">
        <v>77</v>
      </c>
      <c r="D4573" s="85">
        <v>-3689989</v>
      </c>
      <c r="E4573" s="85">
        <v>0</v>
      </c>
      <c r="F4573" s="210">
        <f t="shared" si="213"/>
        <v>3</v>
      </c>
      <c r="G4573" s="79" t="str">
        <f t="shared" si="214"/>
        <v>D</v>
      </c>
      <c r="H4573" s="79" t="str">
        <f t="shared" si="215"/>
        <v>3WY/WELLHEAD</v>
      </c>
    </row>
    <row r="4574" spans="1:8">
      <c r="A4574" s="80">
        <v>37271</v>
      </c>
      <c r="B4574" s="79" t="s">
        <v>70</v>
      </c>
      <c r="C4574" s="79" t="s">
        <v>71</v>
      </c>
      <c r="D4574" s="85">
        <v>-16356</v>
      </c>
      <c r="E4574" s="85">
        <v>0</v>
      </c>
      <c r="F4574" s="210">
        <f t="shared" si="213"/>
        <v>3</v>
      </c>
      <c r="G4574" s="79" t="str">
        <f t="shared" si="214"/>
        <v>D</v>
      </c>
      <c r="H4574" s="79" t="str">
        <f t="shared" si="215"/>
        <v>3CGPR-KINGSGATE</v>
      </c>
    </row>
    <row r="4575" spans="1:8">
      <c r="A4575" s="80">
        <v>37271</v>
      </c>
      <c r="B4575" s="79" t="s">
        <v>70</v>
      </c>
      <c r="C4575" s="79" t="s">
        <v>72</v>
      </c>
      <c r="D4575" s="85">
        <v>-149151</v>
      </c>
      <c r="E4575" s="85">
        <v>0</v>
      </c>
      <c r="F4575" s="210">
        <f t="shared" si="213"/>
        <v>3</v>
      </c>
      <c r="G4575" s="79" t="str">
        <f t="shared" si="214"/>
        <v>D</v>
      </c>
      <c r="H4575" s="79" t="str">
        <f t="shared" si="215"/>
        <v>3IF-ELPO/SJ</v>
      </c>
    </row>
    <row r="4576" spans="1:8">
      <c r="A4576" s="80">
        <v>37271</v>
      </c>
      <c r="B4576" s="79" t="s">
        <v>70</v>
      </c>
      <c r="C4576" s="79" t="s">
        <v>67</v>
      </c>
      <c r="D4576" s="85">
        <v>-887185</v>
      </c>
      <c r="E4576" s="85">
        <v>0</v>
      </c>
      <c r="F4576" s="210">
        <f t="shared" si="213"/>
        <v>3</v>
      </c>
      <c r="G4576" s="79" t="str">
        <f t="shared" si="214"/>
        <v>D</v>
      </c>
      <c r="H4576" s="79" t="str">
        <f t="shared" si="215"/>
        <v>3IF-NWPL_ROCKY_M</v>
      </c>
    </row>
    <row r="4577" spans="1:8">
      <c r="A4577" s="80">
        <v>37271</v>
      </c>
      <c r="B4577" s="79" t="s">
        <v>70</v>
      </c>
      <c r="C4577" s="79" t="s">
        <v>73</v>
      </c>
      <c r="D4577" s="85">
        <v>150328</v>
      </c>
      <c r="E4577" s="85">
        <v>0</v>
      </c>
      <c r="F4577" s="210">
        <f t="shared" si="213"/>
        <v>3</v>
      </c>
      <c r="G4577" s="79" t="str">
        <f t="shared" si="214"/>
        <v>D</v>
      </c>
      <c r="H4577" s="79" t="str">
        <f t="shared" si="215"/>
        <v>3IF-WAHA-TX</v>
      </c>
    </row>
    <row r="4578" spans="1:8">
      <c r="A4578" s="80">
        <v>37271</v>
      </c>
      <c r="B4578" s="79" t="s">
        <v>70</v>
      </c>
      <c r="C4578" s="79" t="s">
        <v>68</v>
      </c>
      <c r="D4578" s="85">
        <v>17526</v>
      </c>
      <c r="E4578" s="85">
        <v>0</v>
      </c>
      <c r="F4578" s="210">
        <f t="shared" si="213"/>
        <v>3</v>
      </c>
      <c r="G4578" s="79" t="str">
        <f t="shared" si="214"/>
        <v>D</v>
      </c>
      <c r="H4578" s="79" t="str">
        <f t="shared" si="215"/>
        <v>3NGI-MALIN</v>
      </c>
    </row>
    <row r="4579" spans="1:8">
      <c r="A4579" s="80">
        <v>37271</v>
      </c>
      <c r="B4579" s="79" t="s">
        <v>70</v>
      </c>
      <c r="C4579" s="79" t="s">
        <v>74</v>
      </c>
      <c r="D4579" s="85">
        <v>2390768</v>
      </c>
      <c r="E4579" s="85">
        <v>0</v>
      </c>
      <c r="F4579" s="210">
        <f t="shared" si="213"/>
        <v>3</v>
      </c>
      <c r="G4579" s="79" t="str">
        <f t="shared" si="214"/>
        <v>D</v>
      </c>
      <c r="H4579" s="79" t="str">
        <f t="shared" si="215"/>
        <v>3NGI-PGE/CG</v>
      </c>
    </row>
    <row r="4580" spans="1:8">
      <c r="A4580" s="80">
        <v>37271</v>
      </c>
      <c r="B4580" s="79" t="s">
        <v>70</v>
      </c>
      <c r="C4580" s="79" t="s">
        <v>75</v>
      </c>
      <c r="D4580" s="85">
        <v>-2401975</v>
      </c>
      <c r="E4580" s="85">
        <v>0</v>
      </c>
      <c r="F4580" s="210">
        <f t="shared" si="213"/>
        <v>3</v>
      </c>
      <c r="G4580" s="79" t="str">
        <f t="shared" si="214"/>
        <v>D</v>
      </c>
      <c r="H4580" s="79" t="str">
        <f t="shared" si="215"/>
        <v>3NGI-SOBDR-PG&amp;E</v>
      </c>
    </row>
    <row r="4581" spans="1:8">
      <c r="A4581" s="80">
        <v>37271</v>
      </c>
      <c r="B4581" s="79" t="s">
        <v>70</v>
      </c>
      <c r="C4581" s="79" t="s">
        <v>46</v>
      </c>
      <c r="D4581" s="85">
        <v>850899</v>
      </c>
      <c r="E4581" s="85">
        <v>0</v>
      </c>
      <c r="F4581" s="210">
        <f t="shared" si="213"/>
        <v>3</v>
      </c>
      <c r="G4581" s="79" t="str">
        <f t="shared" si="214"/>
        <v>D</v>
      </c>
      <c r="H4581" s="79" t="str">
        <f t="shared" si="215"/>
        <v>3NGI-SOCAL</v>
      </c>
    </row>
    <row r="4582" spans="1:8">
      <c r="A4582" s="80">
        <v>37302</v>
      </c>
      <c r="B4582" s="79" t="s">
        <v>70</v>
      </c>
      <c r="C4582" s="79" t="s">
        <v>71</v>
      </c>
      <c r="D4582" s="85">
        <v>-95323</v>
      </c>
      <c r="E4582" s="85">
        <v>0</v>
      </c>
      <c r="F4582" s="210">
        <f t="shared" si="213"/>
        <v>3</v>
      </c>
      <c r="G4582" s="79" t="str">
        <f t="shared" si="214"/>
        <v>D</v>
      </c>
      <c r="H4582" s="79" t="str">
        <f t="shared" si="215"/>
        <v>3CGPR-KINGSGATE</v>
      </c>
    </row>
    <row r="4583" spans="1:8">
      <c r="A4583" s="80">
        <v>37302</v>
      </c>
      <c r="B4583" s="79" t="s">
        <v>70</v>
      </c>
      <c r="C4583" s="79" t="s">
        <v>72</v>
      </c>
      <c r="D4583" s="85">
        <v>-160211</v>
      </c>
      <c r="E4583" s="85">
        <v>0</v>
      </c>
      <c r="F4583" s="210">
        <f t="shared" si="213"/>
        <v>3</v>
      </c>
      <c r="G4583" s="79" t="str">
        <f t="shared" si="214"/>
        <v>D</v>
      </c>
      <c r="H4583" s="79" t="str">
        <f t="shared" si="215"/>
        <v>3IF-ELPO/SJ</v>
      </c>
    </row>
    <row r="4584" spans="1:8">
      <c r="A4584" s="80">
        <v>37302</v>
      </c>
      <c r="B4584" s="79" t="s">
        <v>70</v>
      </c>
      <c r="C4584" s="79" t="s">
        <v>67</v>
      </c>
      <c r="D4584" s="85">
        <v>-815166</v>
      </c>
      <c r="E4584" s="85">
        <v>0</v>
      </c>
      <c r="F4584" s="210">
        <f t="shared" si="213"/>
        <v>3</v>
      </c>
      <c r="G4584" s="79" t="str">
        <f t="shared" si="214"/>
        <v>D</v>
      </c>
      <c r="H4584" s="79" t="str">
        <f t="shared" si="215"/>
        <v>3IF-NWPL_ROCKY_M</v>
      </c>
    </row>
    <row r="4585" spans="1:8">
      <c r="A4585" s="80">
        <v>37302</v>
      </c>
      <c r="B4585" s="79" t="s">
        <v>70</v>
      </c>
      <c r="C4585" s="79" t="s">
        <v>73</v>
      </c>
      <c r="D4585" s="85">
        <v>159142</v>
      </c>
      <c r="E4585" s="85">
        <v>0</v>
      </c>
      <c r="F4585" s="210">
        <f t="shared" si="213"/>
        <v>3</v>
      </c>
      <c r="G4585" s="79" t="str">
        <f t="shared" si="214"/>
        <v>D</v>
      </c>
      <c r="H4585" s="79" t="str">
        <f t="shared" si="215"/>
        <v>3IF-WAHA-TX</v>
      </c>
    </row>
    <row r="4586" spans="1:8">
      <c r="A4586" s="80">
        <v>37302</v>
      </c>
      <c r="B4586" s="79" t="s">
        <v>70</v>
      </c>
      <c r="C4586" s="79" t="s">
        <v>68</v>
      </c>
      <c r="D4586" s="85">
        <v>96466</v>
      </c>
      <c r="E4586" s="85">
        <v>0</v>
      </c>
      <c r="F4586" s="210">
        <f t="shared" si="213"/>
        <v>3</v>
      </c>
      <c r="G4586" s="79" t="str">
        <f t="shared" si="214"/>
        <v>D</v>
      </c>
      <c r="H4586" s="79" t="str">
        <f t="shared" si="215"/>
        <v>3NGI-MALIN</v>
      </c>
    </row>
    <row r="4587" spans="1:8">
      <c r="A4587" s="80">
        <v>37302</v>
      </c>
      <c r="B4587" s="79" t="s">
        <v>70</v>
      </c>
      <c r="C4587" s="79" t="s">
        <v>74</v>
      </c>
      <c r="D4587" s="85">
        <v>2726699</v>
      </c>
      <c r="E4587" s="85">
        <v>0</v>
      </c>
      <c r="F4587" s="210">
        <f t="shared" si="213"/>
        <v>3</v>
      </c>
      <c r="G4587" s="79" t="str">
        <f t="shared" si="214"/>
        <v>D</v>
      </c>
      <c r="H4587" s="79" t="str">
        <f t="shared" si="215"/>
        <v>3NGI-PGE/CG</v>
      </c>
    </row>
    <row r="4588" spans="1:8">
      <c r="A4588" s="80">
        <v>37302</v>
      </c>
      <c r="B4588" s="79" t="s">
        <v>70</v>
      </c>
      <c r="C4588" s="79" t="s">
        <v>75</v>
      </c>
      <c r="D4588" s="85">
        <v>-2764574</v>
      </c>
      <c r="E4588" s="85">
        <v>0</v>
      </c>
      <c r="F4588" s="210">
        <f t="shared" si="213"/>
        <v>3</v>
      </c>
      <c r="G4588" s="79" t="str">
        <f t="shared" si="214"/>
        <v>D</v>
      </c>
      <c r="H4588" s="79" t="str">
        <f t="shared" si="215"/>
        <v>3NGI-SOBDR-PG&amp;E</v>
      </c>
    </row>
    <row r="4589" spans="1:8">
      <c r="A4589" s="80">
        <v>37302</v>
      </c>
      <c r="B4589" s="79" t="s">
        <v>70</v>
      </c>
      <c r="C4589" s="79" t="s">
        <v>46</v>
      </c>
      <c r="D4589" s="85">
        <v>780929</v>
      </c>
      <c r="E4589" s="85">
        <v>0</v>
      </c>
      <c r="F4589" s="210">
        <f t="shared" si="213"/>
        <v>3</v>
      </c>
      <c r="G4589" s="79" t="str">
        <f t="shared" si="214"/>
        <v>D</v>
      </c>
      <c r="H4589" s="79" t="str">
        <f t="shared" si="215"/>
        <v>3NGI-SOCAL</v>
      </c>
    </row>
    <row r="4590" spans="1:8">
      <c r="A4590" s="80">
        <v>37330</v>
      </c>
      <c r="B4590" s="79" t="s">
        <v>70</v>
      </c>
      <c r="C4590" s="79" t="s">
        <v>71</v>
      </c>
      <c r="D4590" s="85">
        <v>-317982</v>
      </c>
      <c r="E4590" s="85">
        <v>0</v>
      </c>
      <c r="F4590" s="210">
        <f t="shared" si="213"/>
        <v>3</v>
      </c>
      <c r="G4590" s="79" t="str">
        <f t="shared" si="214"/>
        <v>D</v>
      </c>
      <c r="H4590" s="79" t="str">
        <f t="shared" si="215"/>
        <v>3CGPR-KINGSGATE</v>
      </c>
    </row>
    <row r="4591" spans="1:8">
      <c r="A4591" s="80">
        <v>37330</v>
      </c>
      <c r="B4591" s="79" t="s">
        <v>70</v>
      </c>
      <c r="C4591" s="79" t="s">
        <v>72</v>
      </c>
      <c r="D4591" s="85">
        <v>-303539</v>
      </c>
      <c r="E4591" s="85">
        <v>0</v>
      </c>
      <c r="F4591" s="210">
        <f t="shared" si="213"/>
        <v>3</v>
      </c>
      <c r="G4591" s="79" t="str">
        <f t="shared" si="214"/>
        <v>D</v>
      </c>
      <c r="H4591" s="79" t="str">
        <f t="shared" si="215"/>
        <v>3IF-ELPO/SJ</v>
      </c>
    </row>
    <row r="4592" spans="1:8">
      <c r="A4592" s="80">
        <v>37330</v>
      </c>
      <c r="B4592" s="79" t="s">
        <v>70</v>
      </c>
      <c r="C4592" s="79" t="s">
        <v>67</v>
      </c>
      <c r="D4592" s="85">
        <v>-903759</v>
      </c>
      <c r="E4592" s="85">
        <v>0</v>
      </c>
      <c r="F4592" s="210">
        <f t="shared" si="213"/>
        <v>3</v>
      </c>
      <c r="G4592" s="79" t="str">
        <f t="shared" si="214"/>
        <v>D</v>
      </c>
      <c r="H4592" s="79" t="str">
        <f t="shared" si="215"/>
        <v>3IF-NWPL_ROCKY_M</v>
      </c>
    </row>
    <row r="4593" spans="1:8">
      <c r="A4593" s="80">
        <v>37330</v>
      </c>
      <c r="B4593" s="79" t="s">
        <v>70</v>
      </c>
      <c r="C4593" s="79" t="s">
        <v>73</v>
      </c>
      <c r="D4593" s="85">
        <v>296495</v>
      </c>
      <c r="E4593" s="85">
        <v>0</v>
      </c>
      <c r="F4593" s="210">
        <f t="shared" si="213"/>
        <v>3</v>
      </c>
      <c r="G4593" s="79" t="str">
        <f t="shared" si="214"/>
        <v>D</v>
      </c>
      <c r="H4593" s="79" t="str">
        <f t="shared" si="215"/>
        <v>3IF-WAHA-TX</v>
      </c>
    </row>
    <row r="4594" spans="1:8">
      <c r="A4594" s="80">
        <v>37330</v>
      </c>
      <c r="B4594" s="79" t="s">
        <v>70</v>
      </c>
      <c r="C4594" s="79" t="s">
        <v>68</v>
      </c>
      <c r="D4594" s="85">
        <v>307187</v>
      </c>
      <c r="E4594" s="85">
        <v>0</v>
      </c>
      <c r="F4594" s="210">
        <f t="shared" si="213"/>
        <v>3</v>
      </c>
      <c r="G4594" s="79" t="str">
        <f t="shared" si="214"/>
        <v>D</v>
      </c>
      <c r="H4594" s="79" t="str">
        <f t="shared" si="215"/>
        <v>3NGI-MALIN</v>
      </c>
    </row>
    <row r="4595" spans="1:8">
      <c r="A4595" s="80">
        <v>37330</v>
      </c>
      <c r="B4595" s="79" t="s">
        <v>70</v>
      </c>
      <c r="C4595" s="79" t="s">
        <v>74</v>
      </c>
      <c r="D4595" s="85">
        <v>3037840</v>
      </c>
      <c r="E4595" s="85">
        <v>0</v>
      </c>
      <c r="F4595" s="210">
        <f t="shared" si="213"/>
        <v>3</v>
      </c>
      <c r="G4595" s="79" t="str">
        <f t="shared" si="214"/>
        <v>D</v>
      </c>
      <c r="H4595" s="79" t="str">
        <f t="shared" si="215"/>
        <v>3NGI-PGE/CG</v>
      </c>
    </row>
    <row r="4596" spans="1:8">
      <c r="A4596" s="80">
        <v>37330</v>
      </c>
      <c r="B4596" s="79" t="s">
        <v>70</v>
      </c>
      <c r="C4596" s="79" t="s">
        <v>75</v>
      </c>
      <c r="D4596" s="85">
        <v>-3080036</v>
      </c>
      <c r="E4596" s="85">
        <v>0</v>
      </c>
      <c r="F4596" s="210">
        <f t="shared" si="213"/>
        <v>3</v>
      </c>
      <c r="G4596" s="79" t="str">
        <f t="shared" si="214"/>
        <v>D</v>
      </c>
      <c r="H4596" s="79" t="str">
        <f t="shared" si="215"/>
        <v>3NGI-SOBDR-PG&amp;E</v>
      </c>
    </row>
    <row r="4597" spans="1:8">
      <c r="A4597" s="80">
        <v>37330</v>
      </c>
      <c r="B4597" s="79" t="s">
        <v>70</v>
      </c>
      <c r="C4597" s="79" t="s">
        <v>46</v>
      </c>
      <c r="D4597" s="85">
        <v>865802</v>
      </c>
      <c r="E4597" s="85">
        <v>0</v>
      </c>
      <c r="F4597" s="210">
        <f t="shared" si="213"/>
        <v>3</v>
      </c>
      <c r="G4597" s="79" t="str">
        <f t="shared" si="214"/>
        <v>D</v>
      </c>
      <c r="H4597" s="79" t="str">
        <f t="shared" si="215"/>
        <v>3NGI-SOCAL</v>
      </c>
    </row>
    <row r="4598" spans="1:8">
      <c r="A4598" s="80">
        <v>37361</v>
      </c>
      <c r="B4598" s="79" t="s">
        <v>70</v>
      </c>
      <c r="C4598" s="79" t="s">
        <v>71</v>
      </c>
      <c r="D4598" s="85">
        <v>-257551</v>
      </c>
      <c r="E4598" s="85">
        <v>0</v>
      </c>
      <c r="F4598" s="210">
        <f t="shared" si="213"/>
        <v>4</v>
      </c>
      <c r="G4598" s="79" t="str">
        <f t="shared" si="214"/>
        <v>D</v>
      </c>
      <c r="H4598" s="79" t="str">
        <f t="shared" si="215"/>
        <v>4CGPR-KINGSGATE</v>
      </c>
    </row>
    <row r="4599" spans="1:8">
      <c r="A4599" s="80">
        <v>37361</v>
      </c>
      <c r="B4599" s="79" t="s">
        <v>70</v>
      </c>
      <c r="C4599" s="79" t="s">
        <v>72</v>
      </c>
      <c r="D4599" s="85">
        <v>-365579</v>
      </c>
      <c r="E4599" s="85">
        <v>0</v>
      </c>
      <c r="F4599" s="210">
        <f t="shared" si="213"/>
        <v>4</v>
      </c>
      <c r="G4599" s="79" t="str">
        <f t="shared" si="214"/>
        <v>D</v>
      </c>
      <c r="H4599" s="79" t="str">
        <f t="shared" si="215"/>
        <v>4IF-ELPO/SJ</v>
      </c>
    </row>
    <row r="4600" spans="1:8">
      <c r="A4600" s="80">
        <v>37361</v>
      </c>
      <c r="B4600" s="79" t="s">
        <v>70</v>
      </c>
      <c r="C4600" s="79" t="s">
        <v>67</v>
      </c>
      <c r="D4600" s="85">
        <v>-873204</v>
      </c>
      <c r="E4600" s="85">
        <v>0</v>
      </c>
      <c r="F4600" s="210">
        <f t="shared" si="213"/>
        <v>4</v>
      </c>
      <c r="G4600" s="79" t="str">
        <f t="shared" si="214"/>
        <v>D</v>
      </c>
      <c r="H4600" s="79" t="str">
        <f t="shared" si="215"/>
        <v>4IF-NWPL_ROCKY_M</v>
      </c>
    </row>
    <row r="4601" spans="1:8">
      <c r="A4601" s="80">
        <v>37361</v>
      </c>
      <c r="B4601" s="79" t="s">
        <v>70</v>
      </c>
      <c r="C4601" s="79" t="s">
        <v>73</v>
      </c>
      <c r="D4601" s="85">
        <v>359058</v>
      </c>
      <c r="E4601" s="85">
        <v>0</v>
      </c>
      <c r="F4601" s="210">
        <f t="shared" si="213"/>
        <v>4</v>
      </c>
      <c r="G4601" s="79" t="str">
        <f t="shared" si="214"/>
        <v>D</v>
      </c>
      <c r="H4601" s="79" t="str">
        <f t="shared" si="215"/>
        <v>4IF-WAHA-TX</v>
      </c>
    </row>
    <row r="4602" spans="1:8">
      <c r="A4602" s="80">
        <v>37361</v>
      </c>
      <c r="B4602" s="79" t="s">
        <v>70</v>
      </c>
      <c r="C4602" s="79" t="s">
        <v>68</v>
      </c>
      <c r="D4602" s="85">
        <v>250252</v>
      </c>
      <c r="E4602" s="85">
        <v>0</v>
      </c>
      <c r="F4602" s="210">
        <f t="shared" si="213"/>
        <v>4</v>
      </c>
      <c r="G4602" s="79" t="str">
        <f t="shared" si="214"/>
        <v>D</v>
      </c>
      <c r="H4602" s="79" t="str">
        <f t="shared" si="215"/>
        <v>4NGI-MALIN</v>
      </c>
    </row>
    <row r="4603" spans="1:8">
      <c r="A4603" s="80">
        <v>37361</v>
      </c>
      <c r="B4603" s="79" t="s">
        <v>70</v>
      </c>
      <c r="C4603" s="79" t="s">
        <v>46</v>
      </c>
      <c r="D4603" s="85">
        <v>836530</v>
      </c>
      <c r="E4603" s="85">
        <v>0</v>
      </c>
      <c r="F4603" s="210">
        <f t="shared" si="213"/>
        <v>4</v>
      </c>
      <c r="G4603" s="79" t="str">
        <f t="shared" si="214"/>
        <v>D</v>
      </c>
      <c r="H4603" s="79" t="str">
        <f t="shared" si="215"/>
        <v>4NGI-SOCAL</v>
      </c>
    </row>
    <row r="4604" spans="1:8">
      <c r="A4604" s="80">
        <v>37391</v>
      </c>
      <c r="B4604" s="79" t="s">
        <v>70</v>
      </c>
      <c r="C4604" s="79" t="s">
        <v>71</v>
      </c>
      <c r="D4604" s="85">
        <v>-262587</v>
      </c>
      <c r="E4604" s="85">
        <v>0</v>
      </c>
      <c r="F4604" s="210">
        <f t="shared" si="213"/>
        <v>4</v>
      </c>
      <c r="G4604" s="79" t="str">
        <f t="shared" si="214"/>
        <v>D</v>
      </c>
      <c r="H4604" s="79" t="str">
        <f t="shared" si="215"/>
        <v>4CGPR-KINGSGATE</v>
      </c>
    </row>
    <row r="4605" spans="1:8">
      <c r="A4605" s="80">
        <v>37391</v>
      </c>
      <c r="B4605" s="79" t="s">
        <v>70</v>
      </c>
      <c r="C4605" s="79" t="s">
        <v>72</v>
      </c>
      <c r="D4605" s="85">
        <v>-316178</v>
      </c>
      <c r="E4605" s="85">
        <v>0</v>
      </c>
      <c r="F4605" s="210">
        <f t="shared" si="213"/>
        <v>4</v>
      </c>
      <c r="G4605" s="79" t="str">
        <f t="shared" si="214"/>
        <v>D</v>
      </c>
      <c r="H4605" s="79" t="str">
        <f t="shared" si="215"/>
        <v>4IF-ELPO/SJ</v>
      </c>
    </row>
    <row r="4606" spans="1:8">
      <c r="A4606" s="80">
        <v>37391</v>
      </c>
      <c r="B4606" s="79" t="s">
        <v>70</v>
      </c>
      <c r="C4606" s="79" t="s">
        <v>67</v>
      </c>
      <c r="D4606" s="85">
        <v>-136982</v>
      </c>
      <c r="E4606" s="85">
        <v>0</v>
      </c>
      <c r="F4606" s="210">
        <f t="shared" si="213"/>
        <v>4</v>
      </c>
      <c r="G4606" s="79" t="str">
        <f t="shared" si="214"/>
        <v>D</v>
      </c>
      <c r="H4606" s="79" t="str">
        <f t="shared" si="215"/>
        <v>4IF-NWPL_ROCKY_M</v>
      </c>
    </row>
    <row r="4607" spans="1:8">
      <c r="A4607" s="80">
        <v>37391</v>
      </c>
      <c r="B4607" s="79" t="s">
        <v>70</v>
      </c>
      <c r="C4607" s="79" t="s">
        <v>73</v>
      </c>
      <c r="D4607" s="85">
        <v>322715</v>
      </c>
      <c r="E4607" s="85">
        <v>0</v>
      </c>
      <c r="F4607" s="210">
        <f t="shared" si="213"/>
        <v>4</v>
      </c>
      <c r="G4607" s="79" t="str">
        <f t="shared" si="214"/>
        <v>D</v>
      </c>
      <c r="H4607" s="79" t="str">
        <f t="shared" si="215"/>
        <v>4IF-WAHA-TX</v>
      </c>
    </row>
    <row r="4608" spans="1:8">
      <c r="A4608" s="80">
        <v>37391</v>
      </c>
      <c r="B4608" s="79" t="s">
        <v>70</v>
      </c>
      <c r="C4608" s="79" t="s">
        <v>68</v>
      </c>
      <c r="D4608" s="85">
        <v>255244</v>
      </c>
      <c r="E4608" s="85">
        <v>0</v>
      </c>
      <c r="F4608" s="210">
        <f t="shared" si="213"/>
        <v>4</v>
      </c>
      <c r="G4608" s="79" t="str">
        <f t="shared" si="214"/>
        <v>D</v>
      </c>
      <c r="H4608" s="79" t="str">
        <f t="shared" si="215"/>
        <v>4NGI-MALIN</v>
      </c>
    </row>
    <row r="4609" spans="1:8">
      <c r="A4609" s="80">
        <v>37391</v>
      </c>
      <c r="B4609" s="79" t="s">
        <v>70</v>
      </c>
      <c r="C4609" s="79" t="s">
        <v>46</v>
      </c>
      <c r="D4609" s="85">
        <v>128490</v>
      </c>
      <c r="E4609" s="85">
        <v>0</v>
      </c>
      <c r="F4609" s="210">
        <f t="shared" si="213"/>
        <v>4</v>
      </c>
      <c r="G4609" s="79" t="str">
        <f t="shared" si="214"/>
        <v>D</v>
      </c>
      <c r="H4609" s="79" t="str">
        <f t="shared" si="215"/>
        <v>4NGI-SOCAL</v>
      </c>
    </row>
    <row r="4610" spans="1:8">
      <c r="A4610" s="80">
        <v>37422</v>
      </c>
      <c r="B4610" s="79" t="s">
        <v>70</v>
      </c>
      <c r="C4610" s="79" t="s">
        <v>71</v>
      </c>
      <c r="D4610" s="85">
        <v>-222512</v>
      </c>
      <c r="E4610" s="85">
        <v>0</v>
      </c>
      <c r="F4610" s="210">
        <f t="shared" si="213"/>
        <v>4</v>
      </c>
      <c r="G4610" s="79" t="str">
        <f t="shared" si="214"/>
        <v>D</v>
      </c>
      <c r="H4610" s="79" t="str">
        <f t="shared" si="215"/>
        <v>4CGPR-KINGSGATE</v>
      </c>
    </row>
    <row r="4611" spans="1:8">
      <c r="A4611" s="80">
        <v>37422</v>
      </c>
      <c r="B4611" s="79" t="s">
        <v>70</v>
      </c>
      <c r="C4611" s="79" t="s">
        <v>72</v>
      </c>
      <c r="D4611" s="85">
        <v>-302316</v>
      </c>
      <c r="E4611" s="85">
        <v>0</v>
      </c>
      <c r="F4611" s="210">
        <f t="shared" ref="F4611:F4674" si="216">IF(REF_DT&lt;=LastDay,INDEX(IntraMonth_Buckets,MATCH($A4611,IntraSumMonths,0),1),INDEX(BucketTable,MATCH($A4611,SumMonths,0),1))</f>
        <v>4</v>
      </c>
      <c r="G4611" s="79" t="str">
        <f t="shared" ref="G4611:G4674" si="217">INDEX(Book_Type,MATCH($B4611,Book,0),1)</f>
        <v>D</v>
      </c>
      <c r="H4611" s="79" t="str">
        <f t="shared" ref="H4611:H4674" si="218">$F4611&amp;$C4611</f>
        <v>4IF-ELPO/SJ</v>
      </c>
    </row>
    <row r="4612" spans="1:8">
      <c r="A4612" s="80">
        <v>37422</v>
      </c>
      <c r="B4612" s="79" t="s">
        <v>70</v>
      </c>
      <c r="C4612" s="79" t="s">
        <v>67</v>
      </c>
      <c r="D4612" s="85">
        <v>-132294</v>
      </c>
      <c r="E4612" s="85">
        <v>0</v>
      </c>
      <c r="F4612" s="210">
        <f t="shared" si="216"/>
        <v>4</v>
      </c>
      <c r="G4612" s="79" t="str">
        <f t="shared" si="217"/>
        <v>D</v>
      </c>
      <c r="H4612" s="79" t="str">
        <f t="shared" si="218"/>
        <v>4IF-NWPL_ROCKY_M</v>
      </c>
    </row>
    <row r="4613" spans="1:8">
      <c r="A4613" s="80">
        <v>37422</v>
      </c>
      <c r="B4613" s="79" t="s">
        <v>70</v>
      </c>
      <c r="C4613" s="79" t="s">
        <v>73</v>
      </c>
      <c r="D4613" s="85">
        <v>311575</v>
      </c>
      <c r="E4613" s="85">
        <v>0</v>
      </c>
      <c r="F4613" s="210">
        <f t="shared" si="216"/>
        <v>4</v>
      </c>
      <c r="G4613" s="79" t="str">
        <f t="shared" si="217"/>
        <v>D</v>
      </c>
      <c r="H4613" s="79" t="str">
        <f t="shared" si="218"/>
        <v>4IF-WAHA-TX</v>
      </c>
    </row>
    <row r="4614" spans="1:8">
      <c r="A4614" s="80">
        <v>37422</v>
      </c>
      <c r="B4614" s="79" t="s">
        <v>70</v>
      </c>
      <c r="C4614" s="79" t="s">
        <v>68</v>
      </c>
      <c r="D4614" s="85">
        <v>217903</v>
      </c>
      <c r="E4614" s="85">
        <v>0</v>
      </c>
      <c r="F4614" s="210">
        <f t="shared" si="216"/>
        <v>4</v>
      </c>
      <c r="G4614" s="79" t="str">
        <f t="shared" si="217"/>
        <v>D</v>
      </c>
      <c r="H4614" s="79" t="str">
        <f t="shared" si="218"/>
        <v>4NGI-MALIN</v>
      </c>
    </row>
    <row r="4615" spans="1:8">
      <c r="A4615" s="80">
        <v>37422</v>
      </c>
      <c r="B4615" s="79" t="s">
        <v>70</v>
      </c>
      <c r="C4615" s="79" t="s">
        <v>46</v>
      </c>
      <c r="D4615" s="85">
        <v>124091</v>
      </c>
      <c r="E4615" s="85">
        <v>0</v>
      </c>
      <c r="F4615" s="210">
        <f t="shared" si="216"/>
        <v>4</v>
      </c>
      <c r="G4615" s="79" t="str">
        <f t="shared" si="217"/>
        <v>D</v>
      </c>
      <c r="H4615" s="79" t="str">
        <f t="shared" si="218"/>
        <v>4NGI-SOCAL</v>
      </c>
    </row>
    <row r="4616" spans="1:8">
      <c r="A4616" s="80">
        <v>37452</v>
      </c>
      <c r="B4616" s="79" t="s">
        <v>70</v>
      </c>
      <c r="C4616" s="79" t="s">
        <v>71</v>
      </c>
      <c r="D4616" s="85">
        <v>-314233</v>
      </c>
      <c r="E4616" s="85">
        <v>0</v>
      </c>
      <c r="F4616" s="210">
        <f t="shared" si="216"/>
        <v>4</v>
      </c>
      <c r="G4616" s="79" t="str">
        <f t="shared" si="217"/>
        <v>D</v>
      </c>
      <c r="H4616" s="79" t="str">
        <f t="shared" si="218"/>
        <v>4CGPR-KINGSGATE</v>
      </c>
    </row>
    <row r="4617" spans="1:8">
      <c r="A4617" s="80">
        <v>37452</v>
      </c>
      <c r="B4617" s="79" t="s">
        <v>70</v>
      </c>
      <c r="C4617" s="79" t="s">
        <v>72</v>
      </c>
      <c r="D4617" s="85">
        <v>-308049</v>
      </c>
      <c r="E4617" s="85">
        <v>0</v>
      </c>
      <c r="F4617" s="210">
        <f t="shared" si="216"/>
        <v>4</v>
      </c>
      <c r="G4617" s="79" t="str">
        <f t="shared" si="217"/>
        <v>D</v>
      </c>
      <c r="H4617" s="79" t="str">
        <f t="shared" si="218"/>
        <v>4IF-ELPO/SJ</v>
      </c>
    </row>
    <row r="4618" spans="1:8">
      <c r="A4618" s="80">
        <v>37452</v>
      </c>
      <c r="B4618" s="79" t="s">
        <v>70</v>
      </c>
      <c r="C4618" s="79" t="s">
        <v>67</v>
      </c>
      <c r="D4618" s="85">
        <v>-136422</v>
      </c>
      <c r="E4618" s="85">
        <v>0</v>
      </c>
      <c r="F4618" s="210">
        <f t="shared" si="216"/>
        <v>4</v>
      </c>
      <c r="G4618" s="79" t="str">
        <f t="shared" si="217"/>
        <v>D</v>
      </c>
      <c r="H4618" s="79" t="str">
        <f t="shared" si="218"/>
        <v>4IF-NWPL_ROCKY_M</v>
      </c>
    </row>
    <row r="4619" spans="1:8">
      <c r="A4619" s="80">
        <v>37452</v>
      </c>
      <c r="B4619" s="79" t="s">
        <v>70</v>
      </c>
      <c r="C4619" s="79" t="s">
        <v>73</v>
      </c>
      <c r="D4619" s="85">
        <v>313159</v>
      </c>
      <c r="E4619" s="85">
        <v>0</v>
      </c>
      <c r="F4619" s="210">
        <f t="shared" si="216"/>
        <v>4</v>
      </c>
      <c r="G4619" s="79" t="str">
        <f t="shared" si="217"/>
        <v>D</v>
      </c>
      <c r="H4619" s="79" t="str">
        <f t="shared" si="218"/>
        <v>4IF-WAHA-TX</v>
      </c>
    </row>
    <row r="4620" spans="1:8">
      <c r="A4620" s="80">
        <v>37452</v>
      </c>
      <c r="B4620" s="79" t="s">
        <v>70</v>
      </c>
      <c r="C4620" s="79" t="s">
        <v>68</v>
      </c>
      <c r="D4620" s="85">
        <v>303673</v>
      </c>
      <c r="E4620" s="85">
        <v>0</v>
      </c>
      <c r="F4620" s="210">
        <f t="shared" si="216"/>
        <v>4</v>
      </c>
      <c r="G4620" s="79" t="str">
        <f t="shared" si="217"/>
        <v>D</v>
      </c>
      <c r="H4620" s="79" t="str">
        <f t="shared" si="218"/>
        <v>4NGI-MALIN</v>
      </c>
    </row>
    <row r="4621" spans="1:8">
      <c r="A4621" s="80">
        <v>37452</v>
      </c>
      <c r="B4621" s="79" t="s">
        <v>70</v>
      </c>
      <c r="C4621" s="79" t="s">
        <v>46</v>
      </c>
      <c r="D4621" s="85">
        <v>127964</v>
      </c>
      <c r="E4621" s="85">
        <v>0</v>
      </c>
      <c r="F4621" s="210">
        <f t="shared" si="216"/>
        <v>4</v>
      </c>
      <c r="G4621" s="79" t="str">
        <f t="shared" si="217"/>
        <v>D</v>
      </c>
      <c r="H4621" s="79" t="str">
        <f t="shared" si="218"/>
        <v>4NGI-SOCAL</v>
      </c>
    </row>
    <row r="4622" spans="1:8">
      <c r="A4622" s="80">
        <v>37483</v>
      </c>
      <c r="B4622" s="79" t="s">
        <v>70</v>
      </c>
      <c r="C4622" s="79" t="s">
        <v>71</v>
      </c>
      <c r="D4622" s="85">
        <v>-281793</v>
      </c>
      <c r="E4622" s="85">
        <v>0</v>
      </c>
      <c r="F4622" s="210">
        <f t="shared" si="216"/>
        <v>4</v>
      </c>
      <c r="G4622" s="79" t="str">
        <f t="shared" si="217"/>
        <v>D</v>
      </c>
      <c r="H4622" s="79" t="str">
        <f t="shared" si="218"/>
        <v>4CGPR-KINGSGATE</v>
      </c>
    </row>
    <row r="4623" spans="1:8">
      <c r="A4623" s="80">
        <v>37483</v>
      </c>
      <c r="B4623" s="79" t="s">
        <v>70</v>
      </c>
      <c r="C4623" s="79" t="s">
        <v>67</v>
      </c>
      <c r="D4623" s="85">
        <v>-136110</v>
      </c>
      <c r="E4623" s="85">
        <v>0</v>
      </c>
      <c r="F4623" s="210">
        <f t="shared" si="216"/>
        <v>4</v>
      </c>
      <c r="G4623" s="79" t="str">
        <f t="shared" si="217"/>
        <v>D</v>
      </c>
      <c r="H4623" s="79" t="str">
        <f t="shared" si="218"/>
        <v>4IF-NWPL_ROCKY_M</v>
      </c>
    </row>
    <row r="4624" spans="1:8">
      <c r="A4624" s="80">
        <v>37483</v>
      </c>
      <c r="B4624" s="79" t="s">
        <v>70</v>
      </c>
      <c r="C4624" s="79" t="s">
        <v>68</v>
      </c>
      <c r="D4624" s="85">
        <v>275501</v>
      </c>
      <c r="E4624" s="85">
        <v>0</v>
      </c>
      <c r="F4624" s="210">
        <f t="shared" si="216"/>
        <v>4</v>
      </c>
      <c r="G4624" s="79" t="str">
        <f t="shared" si="217"/>
        <v>D</v>
      </c>
      <c r="H4624" s="79" t="str">
        <f t="shared" si="218"/>
        <v>4NGI-MALIN</v>
      </c>
    </row>
    <row r="4625" spans="1:8">
      <c r="A4625" s="80">
        <v>37483</v>
      </c>
      <c r="B4625" s="79" t="s">
        <v>70</v>
      </c>
      <c r="C4625" s="79" t="s">
        <v>46</v>
      </c>
      <c r="D4625" s="85">
        <v>127672</v>
      </c>
      <c r="E4625" s="85">
        <v>0</v>
      </c>
      <c r="F4625" s="210">
        <f t="shared" si="216"/>
        <v>4</v>
      </c>
      <c r="G4625" s="79" t="str">
        <f t="shared" si="217"/>
        <v>D</v>
      </c>
      <c r="H4625" s="79" t="str">
        <f t="shared" si="218"/>
        <v>4NGI-SOCAL</v>
      </c>
    </row>
    <row r="4626" spans="1:8">
      <c r="A4626" s="80">
        <v>37514</v>
      </c>
      <c r="B4626" s="79" t="s">
        <v>70</v>
      </c>
      <c r="C4626" s="79" t="s">
        <v>71</v>
      </c>
      <c r="D4626" s="85">
        <v>-296022</v>
      </c>
      <c r="E4626" s="85">
        <v>0</v>
      </c>
      <c r="F4626" s="210">
        <f t="shared" si="216"/>
        <v>4</v>
      </c>
      <c r="G4626" s="79" t="str">
        <f t="shared" si="217"/>
        <v>D</v>
      </c>
      <c r="H4626" s="79" t="str">
        <f t="shared" si="218"/>
        <v>4CGPR-KINGSGATE</v>
      </c>
    </row>
    <row r="4627" spans="1:8">
      <c r="A4627" s="80">
        <v>37514</v>
      </c>
      <c r="B4627" s="79" t="s">
        <v>70</v>
      </c>
      <c r="C4627" s="79" t="s">
        <v>67</v>
      </c>
      <c r="D4627" s="85">
        <v>-131411</v>
      </c>
      <c r="E4627" s="85">
        <v>0</v>
      </c>
      <c r="F4627" s="210">
        <f t="shared" si="216"/>
        <v>4</v>
      </c>
      <c r="G4627" s="79" t="str">
        <f t="shared" si="217"/>
        <v>D</v>
      </c>
      <c r="H4627" s="79" t="str">
        <f t="shared" si="218"/>
        <v>4IF-NWPL_ROCKY_M</v>
      </c>
    </row>
    <row r="4628" spans="1:8">
      <c r="A4628" s="80">
        <v>37514</v>
      </c>
      <c r="B4628" s="79" t="s">
        <v>70</v>
      </c>
      <c r="C4628" s="79" t="s">
        <v>68</v>
      </c>
      <c r="D4628" s="85">
        <v>286662</v>
      </c>
      <c r="E4628" s="85">
        <v>0</v>
      </c>
      <c r="F4628" s="210">
        <f t="shared" si="216"/>
        <v>4</v>
      </c>
      <c r="G4628" s="79" t="str">
        <f t="shared" si="217"/>
        <v>D</v>
      </c>
      <c r="H4628" s="79" t="str">
        <f t="shared" si="218"/>
        <v>4NGI-MALIN</v>
      </c>
    </row>
    <row r="4629" spans="1:8">
      <c r="A4629" s="80">
        <v>37514</v>
      </c>
      <c r="B4629" s="79" t="s">
        <v>70</v>
      </c>
      <c r="C4629" s="79" t="s">
        <v>46</v>
      </c>
      <c r="D4629" s="85">
        <v>123264</v>
      </c>
      <c r="E4629" s="85">
        <v>0</v>
      </c>
      <c r="F4629" s="210">
        <f t="shared" si="216"/>
        <v>4</v>
      </c>
      <c r="G4629" s="79" t="str">
        <f t="shared" si="217"/>
        <v>D</v>
      </c>
      <c r="H4629" s="79" t="str">
        <f t="shared" si="218"/>
        <v>4NGI-SOCAL</v>
      </c>
    </row>
    <row r="4630" spans="1:8">
      <c r="A4630" s="80">
        <v>37544</v>
      </c>
      <c r="B4630" s="79" t="s">
        <v>70</v>
      </c>
      <c r="C4630" s="79" t="s">
        <v>71</v>
      </c>
      <c r="D4630" s="85">
        <v>-224855</v>
      </c>
      <c r="E4630" s="85">
        <v>0</v>
      </c>
      <c r="F4630" s="210">
        <f t="shared" si="216"/>
        <v>4</v>
      </c>
      <c r="G4630" s="79" t="str">
        <f t="shared" si="217"/>
        <v>D</v>
      </c>
      <c r="H4630" s="79" t="str">
        <f t="shared" si="218"/>
        <v>4CGPR-KINGSGATE</v>
      </c>
    </row>
    <row r="4631" spans="1:8">
      <c r="A4631" s="80">
        <v>37544</v>
      </c>
      <c r="B4631" s="79" t="s">
        <v>70</v>
      </c>
      <c r="C4631" s="79" t="s">
        <v>67</v>
      </c>
      <c r="D4631" s="85">
        <v>-135462</v>
      </c>
      <c r="E4631" s="85">
        <v>0</v>
      </c>
      <c r="F4631" s="210">
        <f t="shared" si="216"/>
        <v>4</v>
      </c>
      <c r="G4631" s="79" t="str">
        <f t="shared" si="217"/>
        <v>D</v>
      </c>
      <c r="H4631" s="79" t="str">
        <f t="shared" si="218"/>
        <v>4IF-NWPL_ROCKY_M</v>
      </c>
    </row>
    <row r="4632" spans="1:8">
      <c r="A4632" s="80">
        <v>37544</v>
      </c>
      <c r="B4632" s="79" t="s">
        <v>70</v>
      </c>
      <c r="C4632" s="79" t="s">
        <v>68</v>
      </c>
      <c r="D4632" s="85">
        <v>222395</v>
      </c>
      <c r="E4632" s="85">
        <v>0</v>
      </c>
      <c r="F4632" s="210">
        <f t="shared" si="216"/>
        <v>4</v>
      </c>
      <c r="G4632" s="79" t="str">
        <f t="shared" si="217"/>
        <v>D</v>
      </c>
      <c r="H4632" s="79" t="str">
        <f t="shared" si="218"/>
        <v>4NGI-MALIN</v>
      </c>
    </row>
    <row r="4633" spans="1:8">
      <c r="A4633" s="80">
        <v>37544</v>
      </c>
      <c r="B4633" s="79" t="s">
        <v>70</v>
      </c>
      <c r="C4633" s="79" t="s">
        <v>46</v>
      </c>
      <c r="D4633" s="85">
        <v>127063</v>
      </c>
      <c r="E4633" s="85">
        <v>0</v>
      </c>
      <c r="F4633" s="210">
        <f t="shared" si="216"/>
        <v>4</v>
      </c>
      <c r="G4633" s="79" t="str">
        <f t="shared" si="217"/>
        <v>D</v>
      </c>
      <c r="H4633" s="79" t="str">
        <f t="shared" si="218"/>
        <v>4NGI-SOCAL</v>
      </c>
    </row>
    <row r="4634" spans="1:8">
      <c r="A4634" s="80">
        <v>37575</v>
      </c>
      <c r="B4634" s="79" t="s">
        <v>70</v>
      </c>
      <c r="C4634" s="79" t="s">
        <v>67</v>
      </c>
      <c r="D4634" s="85">
        <v>-129323</v>
      </c>
      <c r="E4634" s="85">
        <v>0</v>
      </c>
      <c r="F4634" s="210">
        <f t="shared" si="216"/>
        <v>5</v>
      </c>
      <c r="G4634" s="79" t="str">
        <f t="shared" si="217"/>
        <v>D</v>
      </c>
      <c r="H4634" s="79" t="str">
        <f t="shared" si="218"/>
        <v>5IF-NWPL_ROCKY_M</v>
      </c>
    </row>
    <row r="4635" spans="1:8">
      <c r="A4635" s="80">
        <v>37575</v>
      </c>
      <c r="B4635" s="79" t="s">
        <v>70</v>
      </c>
      <c r="C4635" s="79" t="s">
        <v>46</v>
      </c>
      <c r="D4635" s="85">
        <v>121304</v>
      </c>
      <c r="E4635" s="85">
        <v>0</v>
      </c>
      <c r="F4635" s="210">
        <f t="shared" si="216"/>
        <v>5</v>
      </c>
      <c r="G4635" s="79" t="str">
        <f t="shared" si="217"/>
        <v>D</v>
      </c>
      <c r="H4635" s="79" t="str">
        <f t="shared" si="218"/>
        <v>5NGI-SOCAL</v>
      </c>
    </row>
    <row r="4636" spans="1:8">
      <c r="A4636" s="80">
        <v>37605</v>
      </c>
      <c r="B4636" s="79" t="s">
        <v>70</v>
      </c>
      <c r="C4636" s="79" t="s">
        <v>67</v>
      </c>
      <c r="D4636" s="85">
        <v>-132253</v>
      </c>
      <c r="E4636" s="85">
        <v>0</v>
      </c>
      <c r="F4636" s="210">
        <f t="shared" si="216"/>
        <v>5</v>
      </c>
      <c r="G4636" s="79" t="str">
        <f t="shared" si="217"/>
        <v>D</v>
      </c>
      <c r="H4636" s="79" t="str">
        <f t="shared" si="218"/>
        <v>5IF-NWPL_ROCKY_M</v>
      </c>
    </row>
    <row r="4637" spans="1:8">
      <c r="A4637" s="80">
        <v>37605</v>
      </c>
      <c r="B4637" s="79" t="s">
        <v>70</v>
      </c>
      <c r="C4637" s="79" t="s">
        <v>46</v>
      </c>
      <c r="D4637" s="85">
        <v>124054</v>
      </c>
      <c r="E4637" s="85">
        <v>0</v>
      </c>
      <c r="F4637" s="210">
        <f t="shared" si="216"/>
        <v>5</v>
      </c>
      <c r="G4637" s="79" t="str">
        <f t="shared" si="217"/>
        <v>D</v>
      </c>
      <c r="H4637" s="79" t="str">
        <f t="shared" si="218"/>
        <v>5NGI-SOCAL</v>
      </c>
    </row>
    <row r="4638" spans="1:8">
      <c r="A4638" s="80">
        <v>37636</v>
      </c>
      <c r="B4638" s="79" t="s">
        <v>70</v>
      </c>
      <c r="C4638" s="79" t="s">
        <v>67</v>
      </c>
      <c r="D4638" s="85">
        <v>-130195</v>
      </c>
      <c r="E4638" s="85">
        <v>0</v>
      </c>
      <c r="F4638" s="210">
        <f t="shared" si="216"/>
        <v>5</v>
      </c>
      <c r="G4638" s="79" t="str">
        <f t="shared" si="217"/>
        <v>D</v>
      </c>
      <c r="H4638" s="79" t="str">
        <f t="shared" si="218"/>
        <v>5IF-NWPL_ROCKY_M</v>
      </c>
    </row>
    <row r="4639" spans="1:8">
      <c r="A4639" s="80">
        <v>37636</v>
      </c>
      <c r="B4639" s="79" t="s">
        <v>70</v>
      </c>
      <c r="C4639" s="79" t="s">
        <v>46</v>
      </c>
      <c r="D4639" s="85">
        <v>122123</v>
      </c>
      <c r="E4639" s="85">
        <v>0</v>
      </c>
      <c r="F4639" s="210">
        <f t="shared" si="216"/>
        <v>5</v>
      </c>
      <c r="G4639" s="79" t="str">
        <f t="shared" si="217"/>
        <v>D</v>
      </c>
      <c r="H4639" s="79" t="str">
        <f t="shared" si="218"/>
        <v>5NGI-SOCAL</v>
      </c>
    </row>
    <row r="4640" spans="1:8">
      <c r="A4640" s="80">
        <v>37667</v>
      </c>
      <c r="B4640" s="79" t="s">
        <v>70</v>
      </c>
      <c r="C4640" s="79" t="s">
        <v>67</v>
      </c>
      <c r="D4640" s="85">
        <v>-118866</v>
      </c>
      <c r="E4640" s="85">
        <v>0</v>
      </c>
      <c r="F4640" s="210">
        <f t="shared" si="216"/>
        <v>5</v>
      </c>
      <c r="G4640" s="79" t="str">
        <f t="shared" si="217"/>
        <v>D</v>
      </c>
      <c r="H4640" s="79" t="str">
        <f t="shared" si="218"/>
        <v>5IF-NWPL_ROCKY_M</v>
      </c>
    </row>
    <row r="4641" spans="1:8">
      <c r="A4641" s="80">
        <v>37667</v>
      </c>
      <c r="B4641" s="79" t="s">
        <v>70</v>
      </c>
      <c r="C4641" s="79" t="s">
        <v>46</v>
      </c>
      <c r="D4641" s="85">
        <v>111497</v>
      </c>
      <c r="E4641" s="85">
        <v>0</v>
      </c>
      <c r="F4641" s="210">
        <f t="shared" si="216"/>
        <v>5</v>
      </c>
      <c r="G4641" s="79" t="str">
        <f t="shared" si="217"/>
        <v>D</v>
      </c>
      <c r="H4641" s="79" t="str">
        <f t="shared" si="218"/>
        <v>5NGI-SOCAL</v>
      </c>
    </row>
    <row r="4642" spans="1:8">
      <c r="A4642" s="80">
        <v>37695</v>
      </c>
      <c r="B4642" s="79" t="s">
        <v>70</v>
      </c>
      <c r="C4642" s="79" t="s">
        <v>67</v>
      </c>
      <c r="D4642" s="85">
        <v>-131101</v>
      </c>
      <c r="E4642" s="85">
        <v>0</v>
      </c>
      <c r="F4642" s="210">
        <f t="shared" si="216"/>
        <v>5</v>
      </c>
      <c r="G4642" s="79" t="str">
        <f t="shared" si="217"/>
        <v>D</v>
      </c>
      <c r="H4642" s="79" t="str">
        <f t="shared" si="218"/>
        <v>5IF-NWPL_ROCKY_M</v>
      </c>
    </row>
    <row r="4643" spans="1:8">
      <c r="A4643" s="80">
        <v>37695</v>
      </c>
      <c r="B4643" s="79" t="s">
        <v>70</v>
      </c>
      <c r="C4643" s="79" t="s">
        <v>46</v>
      </c>
      <c r="D4643" s="85">
        <v>122972</v>
      </c>
      <c r="E4643" s="85">
        <v>0</v>
      </c>
      <c r="F4643" s="210">
        <f t="shared" si="216"/>
        <v>5</v>
      </c>
      <c r="G4643" s="79" t="str">
        <f t="shared" si="217"/>
        <v>D</v>
      </c>
      <c r="H4643" s="79" t="str">
        <f t="shared" si="218"/>
        <v>5NGI-SOCAL</v>
      </c>
    </row>
    <row r="4644" spans="1:8">
      <c r="A4644" s="80">
        <v>37726</v>
      </c>
      <c r="B4644" s="79" t="s">
        <v>70</v>
      </c>
      <c r="C4644" s="79" t="s">
        <v>67</v>
      </c>
      <c r="D4644" s="85">
        <v>-128825</v>
      </c>
      <c r="E4644" s="85">
        <v>0</v>
      </c>
      <c r="F4644" s="210">
        <f t="shared" si="216"/>
        <v>6</v>
      </c>
      <c r="G4644" s="79" t="str">
        <f t="shared" si="217"/>
        <v>D</v>
      </c>
      <c r="H4644" s="79" t="str">
        <f t="shared" si="218"/>
        <v>6IF-NWPL_ROCKY_M</v>
      </c>
    </row>
    <row r="4645" spans="1:8">
      <c r="A4645" s="80">
        <v>37726</v>
      </c>
      <c r="B4645" s="79" t="s">
        <v>70</v>
      </c>
      <c r="C4645" s="79" t="s">
        <v>46</v>
      </c>
      <c r="D4645" s="85">
        <v>120838</v>
      </c>
      <c r="E4645" s="85">
        <v>0</v>
      </c>
      <c r="F4645" s="210">
        <f t="shared" si="216"/>
        <v>6</v>
      </c>
      <c r="G4645" s="79" t="str">
        <f t="shared" si="217"/>
        <v>D</v>
      </c>
      <c r="H4645" s="79" t="str">
        <f t="shared" si="218"/>
        <v>6NGI-SOCAL</v>
      </c>
    </row>
    <row r="4646" spans="1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1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1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1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1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1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1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1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1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1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1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184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2001-10-23T14:13:22Z</cp:lastPrinted>
  <dcterms:created xsi:type="dcterms:W3CDTF">1998-02-25T20:12:16Z</dcterms:created>
  <dcterms:modified xsi:type="dcterms:W3CDTF">2023-09-10T17:39:51Z</dcterms:modified>
</cp:coreProperties>
</file>