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F5D4FC-7F2A-4282-AC70-793617B887D2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<sst xmlns="http://schemas.openxmlformats.org/spreadsheetml/2006/main" count="97" uniqueCount="45">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</sst>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026697ED-5130-3069-F3F0-AE5121441F41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DCF8D9F3-0F4B-8DA2-9023-3BCF6479E586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D635F7F6-7117-CE6B-2FFB-64674E9EF4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82C345AC-0F04-AA72-56AA-289AABEC0E4C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2D3A9F41-BCFE-FB5F-40C3-90B114377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D935011A-1646-C5F7-5756-F6ABB77F5F81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59D244D3-1D28-6052-E1A3-99B2D9AE5CE4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469644F-7ACC-1197-A249-B499DDC22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CF98022D-B4D9-90BE-7E41-C3F6DCAB94B2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CDFB97F-B2B5-1C85-3756-A881B217BCB8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813D048-4827-16A1-58C6-04F38B706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09A3DC2-C91A-D576-60D7-7397FA4B6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E246F1C-30BE-9C46-C76A-F85777FDACDA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A44323AF-DA8C-7CB5-5452-B69D44945FEF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2D20443E-995F-89E8-E4E5-BE71C83537BA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DEF2A7BC-AF8E-D8F8-1CF5-3327D19FB955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EAD04C42-0AC2-12B3-9AEE-4AEFB1B5904D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33698DB0-E737-886E-B075-50FE2CC16BF2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A4D436ED-630B-167B-4EBB-F167827E9CDE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A33AEB5D-3077-1791-75FE-22952864DE7A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C8E347B9-A5B1-ACE8-597C-41F1D3D27ECC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AD7253F6-61D0-4922-09D8-C30D01121A18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4231ACD7-DDA9-5ACA-50E4-856AA7E4D3E7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67866218-EA2E-86F6-B7CA-98C5C50BCE47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56F997E-06BB-1657-091B-395769886D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2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-1197.0815488707499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26.510313309999994</v>
          </cell>
          <cell r="I452">
            <v>-370.34738830051498</v>
          </cell>
          <cell r="K452">
            <v>-529.56819164678996</v>
          </cell>
          <cell r="M452">
            <v>307.41727204040001</v>
          </cell>
          <cell r="O452">
            <v>368.36794601175006</v>
          </cell>
          <cell r="Q452">
            <v>109.44384635470003</v>
          </cell>
          <cell r="S452">
            <v>60.316453127150012</v>
          </cell>
          <cell r="U452">
            <v>60.204041062899996</v>
          </cell>
          <cell r="W452">
            <v>-88.453606244199989</v>
          </cell>
          <cell r="Y452">
            <v>-260.47808258654999</v>
          </cell>
          <cell r="AA452">
            <v>14.756398639999999</v>
          </cell>
          <cell r="AC452">
            <v>-278.60866248000002</v>
          </cell>
          <cell r="AE452">
            <v>-584.29759620000004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320188.89791000122</v>
          </cell>
        </row>
        <row r="114">
          <cell r="O114">
            <v>1315432.08904</v>
          </cell>
        </row>
        <row r="116">
          <cell r="O116">
            <v>10967.089040001621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37278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1 2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37278</v>
          </cell>
          <cell r="C2">
            <v>0</v>
          </cell>
        </row>
        <row r="3">
          <cell r="A3" t="str">
            <v>ADVERTISING</v>
          </cell>
          <cell r="B3">
            <v>37278</v>
          </cell>
          <cell r="C3">
            <v>0</v>
          </cell>
        </row>
        <row r="4">
          <cell r="A4" t="str">
            <v>AGG-ECT</v>
          </cell>
          <cell r="B4">
            <v>37278</v>
          </cell>
          <cell r="C4">
            <v>-90052192.680225506</v>
          </cell>
        </row>
        <row r="5">
          <cell r="A5" t="str">
            <v>AGG-EI</v>
          </cell>
          <cell r="B5">
            <v>37278</v>
          </cell>
          <cell r="C5">
            <v>-189971.48763725403</v>
          </cell>
        </row>
        <row r="6">
          <cell r="A6" t="str">
            <v>AGG-EI-ARG-GAS</v>
          </cell>
          <cell r="B6">
            <v>37278</v>
          </cell>
          <cell r="C6">
            <v>-64148.072636218101</v>
          </cell>
        </row>
        <row r="7">
          <cell r="A7" t="str">
            <v>AGG-GAS</v>
          </cell>
          <cell r="B7">
            <v>37278</v>
          </cell>
          <cell r="C7">
            <v>-49991829.200048499</v>
          </cell>
        </row>
        <row r="8">
          <cell r="A8" t="str">
            <v>AGG-GASIII</v>
          </cell>
          <cell r="B8">
            <v>37278</v>
          </cell>
          <cell r="C8">
            <v>-33468897.260928899</v>
          </cell>
        </row>
        <row r="9">
          <cell r="A9" t="str">
            <v>AGG-GLB-PROD-BU</v>
          </cell>
          <cell r="B9">
            <v>37278</v>
          </cell>
          <cell r="C9">
            <v>-59818760.762748301</v>
          </cell>
        </row>
        <row r="10">
          <cell r="A10" t="str">
            <v>AGG-INDEX</v>
          </cell>
          <cell r="B10">
            <v>37278</v>
          </cell>
          <cell r="C10">
            <v>-1080068.6937464899</v>
          </cell>
        </row>
        <row r="11">
          <cell r="A11" t="str">
            <v>AGG-LIQUIDS</v>
          </cell>
          <cell r="B11">
            <v>37278</v>
          </cell>
          <cell r="C11">
            <v>-59899382.947453499</v>
          </cell>
        </row>
        <row r="12">
          <cell r="A12" t="str">
            <v>AGG-LT-GAS</v>
          </cell>
          <cell r="B12">
            <v>37278</v>
          </cell>
          <cell r="C12">
            <v>-42382125.365539901</v>
          </cell>
        </row>
        <row r="13">
          <cell r="A13" t="str">
            <v>AGG-MANAGEMENT</v>
          </cell>
          <cell r="B13">
            <v>37278</v>
          </cell>
          <cell r="C13">
            <v>0</v>
          </cell>
        </row>
        <row r="14">
          <cell r="A14" t="str">
            <v>AGG-PROD-DPR-CM</v>
          </cell>
          <cell r="B14">
            <v>37278</v>
          </cell>
          <cell r="C14">
            <v>-91228417.434899792</v>
          </cell>
        </row>
        <row r="15">
          <cell r="A15" t="str">
            <v>AGG-PWR-II</v>
          </cell>
          <cell r="B15">
            <v>37278</v>
          </cell>
          <cell r="C15">
            <v>-2798890.5428196401</v>
          </cell>
        </row>
        <row r="16">
          <cell r="A16" t="str">
            <v>AGG-ST-GAS</v>
          </cell>
          <cell r="B16">
            <v>37278</v>
          </cell>
          <cell r="C16">
            <v>0</v>
          </cell>
        </row>
        <row r="17">
          <cell r="A17" t="str">
            <v>AGG-STEEL1</v>
          </cell>
          <cell r="B17">
            <v>37278</v>
          </cell>
          <cell r="C17">
            <v>-195027.157479246</v>
          </cell>
        </row>
        <row r="18">
          <cell r="A18" t="str">
            <v>AGG-STORAGE</v>
          </cell>
          <cell r="B18">
            <v>37278</v>
          </cell>
          <cell r="C18">
            <v>0</v>
          </cell>
        </row>
        <row r="19">
          <cell r="A19" t="str">
            <v>AGRICULTURE</v>
          </cell>
          <cell r="B19">
            <v>37278</v>
          </cell>
          <cell r="C19">
            <v>0</v>
          </cell>
        </row>
        <row r="20">
          <cell r="A20" t="str">
            <v>AUS-POWER</v>
          </cell>
          <cell r="B20">
            <v>37278</v>
          </cell>
          <cell r="C20">
            <v>0</v>
          </cell>
        </row>
        <row r="21">
          <cell r="A21" t="str">
            <v>BANDWIDTH</v>
          </cell>
          <cell r="B21">
            <v>37278</v>
          </cell>
          <cell r="C21">
            <v>0</v>
          </cell>
        </row>
        <row r="22">
          <cell r="A22" t="str">
            <v>BRIDEGELINE</v>
          </cell>
          <cell r="B22">
            <v>37278</v>
          </cell>
          <cell r="C22">
            <v>-374578.87067348696</v>
          </cell>
        </row>
        <row r="23">
          <cell r="A23" t="str">
            <v>BURNER-TIP-SVCS</v>
          </cell>
          <cell r="B23">
            <v>37278</v>
          </cell>
          <cell r="C23">
            <v>0</v>
          </cell>
        </row>
        <row r="24">
          <cell r="A24" t="str">
            <v>CAN-PWR-GAS-VAR</v>
          </cell>
          <cell r="B24">
            <v>37278</v>
          </cell>
          <cell r="C24">
            <v>-1575902.5093491201</v>
          </cell>
        </row>
        <row r="25">
          <cell r="A25" t="str">
            <v>CANADA-VAR</v>
          </cell>
          <cell r="B25">
            <v>37278</v>
          </cell>
          <cell r="C25">
            <v>-8052234.9140358502</v>
          </cell>
        </row>
        <row r="26">
          <cell r="A26" t="str">
            <v>CANADA_GAS</v>
          </cell>
          <cell r="B26">
            <v>37278</v>
          </cell>
          <cell r="C26">
            <v>-8081580.5002417304</v>
          </cell>
        </row>
        <row r="27">
          <cell r="A27" t="str">
            <v>CANADA_PWR</v>
          </cell>
          <cell r="B27">
            <v>37278</v>
          </cell>
          <cell r="C27">
            <v>-2798890.5428196401</v>
          </cell>
        </row>
        <row r="28">
          <cell r="A28" t="str">
            <v>CANADA_PWR_GAS</v>
          </cell>
          <cell r="B28">
            <v>37278</v>
          </cell>
          <cell r="C28">
            <v>-1575902.5093491201</v>
          </cell>
        </row>
        <row r="29">
          <cell r="A29" t="str">
            <v>CAND-DPR-VAR</v>
          </cell>
          <cell r="B29">
            <v>37278</v>
          </cell>
          <cell r="C29">
            <v>-2798890.5428196401</v>
          </cell>
        </row>
        <row r="30">
          <cell r="A30" t="str">
            <v>CAND-PWR-PR-GAS</v>
          </cell>
          <cell r="B30">
            <v>37278</v>
          </cell>
          <cell r="C30">
            <v>-2523134.1306007798</v>
          </cell>
        </row>
        <row r="31">
          <cell r="A31" t="str">
            <v>COAL-BU</v>
          </cell>
          <cell r="B31">
            <v>37278</v>
          </cell>
          <cell r="C31">
            <v>-1344061.8112272699</v>
          </cell>
        </row>
        <row r="32">
          <cell r="A32" t="str">
            <v>COAL-II-BU</v>
          </cell>
          <cell r="B32">
            <v>37278</v>
          </cell>
          <cell r="C32">
            <v>-1364407.7097658</v>
          </cell>
        </row>
        <row r="33">
          <cell r="A33" t="str">
            <v>COAL-INT-FRE-BU</v>
          </cell>
          <cell r="B33">
            <v>37278</v>
          </cell>
          <cell r="C33">
            <v>-89392.202109991093</v>
          </cell>
        </row>
        <row r="34">
          <cell r="A34" t="str">
            <v>COAL_ALL</v>
          </cell>
          <cell r="B34">
            <v>37278</v>
          </cell>
          <cell r="C34">
            <v>-1344061.8112272699</v>
          </cell>
        </row>
        <row r="35">
          <cell r="A35" t="str">
            <v>COAL_POSITIONS</v>
          </cell>
          <cell r="B35">
            <v>37278</v>
          </cell>
          <cell r="C35">
            <v>-1364407.7097658</v>
          </cell>
        </row>
        <row r="36">
          <cell r="A36" t="str">
            <v>COAL_PWR_CM</v>
          </cell>
          <cell r="B36">
            <v>37278</v>
          </cell>
          <cell r="C36">
            <v>0</v>
          </cell>
        </row>
        <row r="37">
          <cell r="A37" t="str">
            <v>COAL_V@R</v>
          </cell>
          <cell r="B37">
            <v>37278</v>
          </cell>
          <cell r="C37">
            <v>0</v>
          </cell>
        </row>
        <row r="38">
          <cell r="A38" t="str">
            <v>COAL_VAR-II</v>
          </cell>
          <cell r="B38">
            <v>37278</v>
          </cell>
          <cell r="C38">
            <v>-1364407.7097658</v>
          </cell>
        </row>
        <row r="39">
          <cell r="A39" t="str">
            <v>CONTINENTAL-PWR</v>
          </cell>
          <cell r="B39">
            <v>37278</v>
          </cell>
          <cell r="C39">
            <v>0</v>
          </cell>
        </row>
        <row r="40">
          <cell r="A40" t="str">
            <v>DOMESTIC_COAL</v>
          </cell>
          <cell r="B40">
            <v>37278</v>
          </cell>
          <cell r="C40">
            <v>-1362862.2180963501</v>
          </cell>
        </row>
        <row r="41">
          <cell r="A41" t="str">
            <v>DOMESTIC_GLOBAL</v>
          </cell>
          <cell r="B41">
            <v>37278</v>
          </cell>
          <cell r="C41">
            <v>-61342760.0890982</v>
          </cell>
        </row>
        <row r="42">
          <cell r="A42" t="str">
            <v>DOM_INTL_GLPROD</v>
          </cell>
          <cell r="B42">
            <v>37278</v>
          </cell>
          <cell r="C42">
            <v>-59633037.384102397</v>
          </cell>
        </row>
        <row r="43">
          <cell r="A43" t="str">
            <v>EAST-DPR-VAR</v>
          </cell>
          <cell r="B43">
            <v>37278</v>
          </cell>
          <cell r="C43">
            <v>0</v>
          </cell>
        </row>
        <row r="44">
          <cell r="A44" t="str">
            <v>EAST_GAS_PWR</v>
          </cell>
          <cell r="B44">
            <v>37278</v>
          </cell>
          <cell r="C44">
            <v>0</v>
          </cell>
        </row>
        <row r="45">
          <cell r="A45" t="str">
            <v>EAST_PWR</v>
          </cell>
          <cell r="B45">
            <v>37278</v>
          </cell>
          <cell r="C45">
            <v>0</v>
          </cell>
        </row>
        <row r="46">
          <cell r="A46" t="str">
            <v>EBS-DRAM-PRC</v>
          </cell>
          <cell r="B46">
            <v>37278</v>
          </cell>
          <cell r="C46">
            <v>0</v>
          </cell>
        </row>
        <row r="47">
          <cell r="A47" t="str">
            <v>EES-ENA</v>
          </cell>
          <cell r="B47">
            <v>37278</v>
          </cell>
          <cell r="C47">
            <v>0</v>
          </cell>
        </row>
        <row r="48">
          <cell r="A48" t="str">
            <v>EES-POWER-EAST</v>
          </cell>
          <cell r="B48">
            <v>37278</v>
          </cell>
          <cell r="C48">
            <v>0</v>
          </cell>
        </row>
        <row r="49">
          <cell r="A49" t="str">
            <v>EES_GAS</v>
          </cell>
          <cell r="B49">
            <v>37278</v>
          </cell>
          <cell r="C49">
            <v>0</v>
          </cell>
        </row>
        <row r="50">
          <cell r="A50" t="str">
            <v>EES_PWR</v>
          </cell>
          <cell r="B50">
            <v>37278</v>
          </cell>
          <cell r="C50">
            <v>0</v>
          </cell>
        </row>
        <row r="51">
          <cell r="A51" t="str">
            <v>EMISSIONS</v>
          </cell>
          <cell r="B51">
            <v>37278</v>
          </cell>
          <cell r="C51">
            <v>-1028540.40846261</v>
          </cell>
        </row>
        <row r="52">
          <cell r="A52" t="str">
            <v>ENA-CAL</v>
          </cell>
          <cell r="B52">
            <v>37278</v>
          </cell>
          <cell r="C52">
            <v>0</v>
          </cell>
        </row>
        <row r="53">
          <cell r="A53" t="str">
            <v>ENOVATE</v>
          </cell>
          <cell r="B53">
            <v>37278</v>
          </cell>
          <cell r="C53">
            <v>-421632.43268970301</v>
          </cell>
        </row>
        <row r="54">
          <cell r="A54" t="str">
            <v>EUROPEAN-GAS</v>
          </cell>
          <cell r="B54">
            <v>37278</v>
          </cell>
          <cell r="C54">
            <v>0</v>
          </cell>
        </row>
        <row r="55">
          <cell r="A55" t="str">
            <v>FT-CANADA</v>
          </cell>
          <cell r="B55">
            <v>37278</v>
          </cell>
          <cell r="C55">
            <v>-8057571.9562478699</v>
          </cell>
        </row>
        <row r="56">
          <cell r="A56" t="str">
            <v>FT-CENTRAL</v>
          </cell>
          <cell r="B56">
            <v>37278</v>
          </cell>
          <cell r="C56">
            <v>-34287.738446479401</v>
          </cell>
        </row>
        <row r="57">
          <cell r="A57" t="str">
            <v>FT-DENVER</v>
          </cell>
          <cell r="B57">
            <v>37278</v>
          </cell>
          <cell r="C57">
            <v>0</v>
          </cell>
        </row>
        <row r="58">
          <cell r="A58" t="str">
            <v>FT-EAST</v>
          </cell>
          <cell r="B58">
            <v>37278</v>
          </cell>
          <cell r="C58">
            <v>-565002.53084758809</v>
          </cell>
        </row>
        <row r="59">
          <cell r="A59" t="str">
            <v>FT-NEW-TEXAS</v>
          </cell>
          <cell r="B59">
            <v>37278</v>
          </cell>
          <cell r="C59">
            <v>0</v>
          </cell>
        </row>
        <row r="60">
          <cell r="A60" t="str">
            <v>FT-NORTHWEST</v>
          </cell>
          <cell r="B60">
            <v>37278</v>
          </cell>
          <cell r="C60">
            <v>0</v>
          </cell>
        </row>
        <row r="61">
          <cell r="A61" t="str">
            <v>FT-NY</v>
          </cell>
          <cell r="B61">
            <v>37278</v>
          </cell>
          <cell r="C61">
            <v>0</v>
          </cell>
        </row>
        <row r="62">
          <cell r="A62" t="str">
            <v>FT-PEOPLES-BAS</v>
          </cell>
          <cell r="B62">
            <v>37278</v>
          </cell>
          <cell r="C62">
            <v>0</v>
          </cell>
        </row>
        <row r="63">
          <cell r="A63" t="str">
            <v>FT-PEOPLES-PRC</v>
          </cell>
          <cell r="B63">
            <v>37278</v>
          </cell>
          <cell r="C63">
            <v>0</v>
          </cell>
        </row>
        <row r="64">
          <cell r="A64" t="str">
            <v>FT-TEXAS</v>
          </cell>
          <cell r="B64">
            <v>37278</v>
          </cell>
          <cell r="C64">
            <v>0</v>
          </cell>
        </row>
        <row r="65">
          <cell r="A65" t="str">
            <v>FT-WEST</v>
          </cell>
          <cell r="B65">
            <v>37278</v>
          </cell>
          <cell r="C65">
            <v>-3091960.3400417799</v>
          </cell>
        </row>
        <row r="66">
          <cell r="A66" t="str">
            <v>G-DAILY-BAS0</v>
          </cell>
          <cell r="B66">
            <v>37278</v>
          </cell>
          <cell r="C66">
            <v>0</v>
          </cell>
        </row>
        <row r="67">
          <cell r="A67" t="str">
            <v>G-DAILY-PRC0</v>
          </cell>
          <cell r="B67">
            <v>37278</v>
          </cell>
          <cell r="C67">
            <v>0</v>
          </cell>
        </row>
        <row r="68">
          <cell r="A68" t="str">
            <v>GAS-DAILY-OPT2</v>
          </cell>
          <cell r="B68">
            <v>37278</v>
          </cell>
          <cell r="C68">
            <v>0</v>
          </cell>
        </row>
        <row r="69">
          <cell r="A69" t="str">
            <v>GAS-SPEC-PRC</v>
          </cell>
          <cell r="B69">
            <v>37278</v>
          </cell>
          <cell r="C69">
            <v>0</v>
          </cell>
        </row>
        <row r="70">
          <cell r="A70" t="str">
            <v>GD-CENTRAL-BAS</v>
          </cell>
          <cell r="B70">
            <v>37278</v>
          </cell>
          <cell r="C70">
            <v>0</v>
          </cell>
        </row>
        <row r="71">
          <cell r="A71" t="str">
            <v>GD-CENTRAL-GDL</v>
          </cell>
          <cell r="B71">
            <v>37278</v>
          </cell>
          <cell r="C71">
            <v>0</v>
          </cell>
        </row>
        <row r="72">
          <cell r="A72" t="str">
            <v>GD-CENTRAL-PRC</v>
          </cell>
          <cell r="B72">
            <v>37278</v>
          </cell>
          <cell r="C72">
            <v>0</v>
          </cell>
        </row>
        <row r="73">
          <cell r="A73" t="str">
            <v>GD-MARKET-B</v>
          </cell>
          <cell r="B73">
            <v>37278</v>
          </cell>
          <cell r="C73">
            <v>0</v>
          </cell>
        </row>
        <row r="74">
          <cell r="A74" t="str">
            <v>GD-MARKET-G</v>
          </cell>
          <cell r="B74">
            <v>37278</v>
          </cell>
          <cell r="C74">
            <v>0</v>
          </cell>
        </row>
        <row r="75">
          <cell r="A75" t="str">
            <v>GD-MARKET-P</v>
          </cell>
          <cell r="B75">
            <v>37278</v>
          </cell>
          <cell r="C75">
            <v>0</v>
          </cell>
        </row>
        <row r="76">
          <cell r="A76" t="str">
            <v>GD-NEW-BAS0</v>
          </cell>
          <cell r="B76">
            <v>37278</v>
          </cell>
          <cell r="C76">
            <v>0</v>
          </cell>
        </row>
        <row r="77">
          <cell r="A77" t="str">
            <v>GD-NEW-GDL0</v>
          </cell>
          <cell r="B77">
            <v>37278</v>
          </cell>
          <cell r="C77">
            <v>0</v>
          </cell>
        </row>
        <row r="78">
          <cell r="A78" t="str">
            <v>GD-NEW-PRC0</v>
          </cell>
          <cell r="B78">
            <v>37278</v>
          </cell>
          <cell r="C78">
            <v>0</v>
          </cell>
        </row>
        <row r="79">
          <cell r="A79" t="str">
            <v>GD-TEXAS-GDL</v>
          </cell>
          <cell r="B79">
            <v>37278</v>
          </cell>
          <cell r="C79">
            <v>0</v>
          </cell>
        </row>
        <row r="80">
          <cell r="A80" t="str">
            <v>GLB-PRODUCTS-CM</v>
          </cell>
          <cell r="B80">
            <v>37278</v>
          </cell>
          <cell r="C80">
            <v>-59692051.3232347</v>
          </cell>
        </row>
        <row r="81">
          <cell r="A81" t="str">
            <v>GLB_PROD_ALL</v>
          </cell>
          <cell r="B81">
            <v>37278</v>
          </cell>
          <cell r="C81">
            <v>-59633037.384102397</v>
          </cell>
        </row>
        <row r="82">
          <cell r="A82" t="str">
            <v>IM-ARUBA</v>
          </cell>
          <cell r="B82">
            <v>37278</v>
          </cell>
          <cell r="C82">
            <v>0</v>
          </cell>
        </row>
        <row r="83">
          <cell r="A83" t="str">
            <v>IM-CANADA</v>
          </cell>
          <cell r="B83">
            <v>37278</v>
          </cell>
          <cell r="C83">
            <v>-29124.335728111801</v>
          </cell>
        </row>
        <row r="84">
          <cell r="A84" t="str">
            <v>IM-CENTRAL</v>
          </cell>
          <cell r="B84">
            <v>37278</v>
          </cell>
          <cell r="C84">
            <v>0</v>
          </cell>
        </row>
        <row r="85">
          <cell r="A85" t="str">
            <v>IM-DENVER</v>
          </cell>
          <cell r="B85">
            <v>37278</v>
          </cell>
          <cell r="C85">
            <v>0</v>
          </cell>
        </row>
        <row r="86">
          <cell r="A86" t="str">
            <v>IM-NE</v>
          </cell>
          <cell r="B86">
            <v>37278</v>
          </cell>
          <cell r="C86">
            <v>0</v>
          </cell>
        </row>
        <row r="87">
          <cell r="A87" t="str">
            <v>IM-PEOPLES</v>
          </cell>
          <cell r="B87">
            <v>37278</v>
          </cell>
          <cell r="C87">
            <v>0</v>
          </cell>
        </row>
        <row r="88">
          <cell r="A88" t="str">
            <v>IM-SE</v>
          </cell>
          <cell r="B88">
            <v>37278</v>
          </cell>
          <cell r="C88">
            <v>0</v>
          </cell>
        </row>
        <row r="89">
          <cell r="A89" t="str">
            <v>IM-TEXAS</v>
          </cell>
          <cell r="B89">
            <v>37278</v>
          </cell>
          <cell r="C89">
            <v>0</v>
          </cell>
        </row>
        <row r="90">
          <cell r="A90" t="str">
            <v>IM-WEST</v>
          </cell>
          <cell r="B90">
            <v>37278</v>
          </cell>
          <cell r="C90">
            <v>0</v>
          </cell>
        </row>
        <row r="91">
          <cell r="A91" t="str">
            <v>INTL_FREIGHT</v>
          </cell>
          <cell r="B91">
            <v>37278</v>
          </cell>
          <cell r="C91">
            <v>-89392.202109991093</v>
          </cell>
        </row>
        <row r="92">
          <cell r="A92" t="str">
            <v>IRFX</v>
          </cell>
          <cell r="B92">
            <v>37278</v>
          </cell>
          <cell r="C92">
            <v>0</v>
          </cell>
        </row>
        <row r="93">
          <cell r="A93" t="str">
            <v>JL_SA_PWR</v>
          </cell>
          <cell r="B93">
            <v>37278</v>
          </cell>
          <cell r="C93">
            <v>0</v>
          </cell>
        </row>
        <row r="94">
          <cell r="A94" t="str">
            <v>JS-EXEC-SPEC-4</v>
          </cell>
          <cell r="B94">
            <v>37278</v>
          </cell>
          <cell r="C94">
            <v>0</v>
          </cell>
        </row>
        <row r="95">
          <cell r="A95" t="str">
            <v>LNG</v>
          </cell>
          <cell r="B95">
            <v>37278</v>
          </cell>
          <cell r="C95">
            <v>0</v>
          </cell>
        </row>
        <row r="96">
          <cell r="A96" t="str">
            <v>LUMBER</v>
          </cell>
          <cell r="B96">
            <v>37278</v>
          </cell>
          <cell r="C96">
            <v>-20101.4459346002</v>
          </cell>
        </row>
        <row r="97">
          <cell r="A97" t="str">
            <v>MANAGEMENT-CRD</v>
          </cell>
          <cell r="B97">
            <v>37278</v>
          </cell>
          <cell r="C97">
            <v>0</v>
          </cell>
        </row>
        <row r="98">
          <cell r="A98" t="str">
            <v>MANAGEMENT-GAS</v>
          </cell>
          <cell r="B98">
            <v>37278</v>
          </cell>
          <cell r="C98">
            <v>0</v>
          </cell>
        </row>
        <row r="99">
          <cell r="A99" t="str">
            <v>MANAGEMENT-PWR</v>
          </cell>
          <cell r="B99">
            <v>37278</v>
          </cell>
          <cell r="C99">
            <v>0</v>
          </cell>
        </row>
        <row r="100">
          <cell r="A100" t="str">
            <v>MEATS</v>
          </cell>
          <cell r="B100">
            <v>37278</v>
          </cell>
          <cell r="C100">
            <v>0</v>
          </cell>
        </row>
        <row r="101">
          <cell r="A101" t="str">
            <v>NG-PRICE</v>
          </cell>
          <cell r="B101">
            <v>37278</v>
          </cell>
          <cell r="C101">
            <v>-43822013.101753794</v>
          </cell>
        </row>
        <row r="102">
          <cell r="A102" t="str">
            <v>NORDIC-POWER</v>
          </cell>
          <cell r="B102">
            <v>37278</v>
          </cell>
          <cell r="C102">
            <v>0</v>
          </cell>
        </row>
        <row r="103">
          <cell r="A103" t="str">
            <v>NORTH_AMER_GAS</v>
          </cell>
          <cell r="B103">
            <v>37278</v>
          </cell>
          <cell r="C103">
            <v>-51532682.227351598</v>
          </cell>
        </row>
        <row r="104">
          <cell r="A104" t="str">
            <v>NORTH_AMER_PWR</v>
          </cell>
          <cell r="B104">
            <v>37278</v>
          </cell>
          <cell r="C104">
            <v>-2798890.5428196401</v>
          </cell>
        </row>
        <row r="105">
          <cell r="A105" t="str">
            <v>OIL-SPEC4-WTI-P</v>
          </cell>
          <cell r="B105">
            <v>37278</v>
          </cell>
          <cell r="C105">
            <v>0</v>
          </cell>
        </row>
        <row r="106">
          <cell r="A106" t="str">
            <v>OMICRON-PRC0</v>
          </cell>
          <cell r="B106">
            <v>37278</v>
          </cell>
          <cell r="C106">
            <v>0</v>
          </cell>
        </row>
        <row r="107">
          <cell r="A107" t="str">
            <v>OPTIONS</v>
          </cell>
          <cell r="B107">
            <v>37278</v>
          </cell>
          <cell r="C107">
            <v>-227829.61521674501</v>
          </cell>
        </row>
        <row r="108">
          <cell r="A108" t="str">
            <v>PAPER</v>
          </cell>
          <cell r="B108">
            <v>37278</v>
          </cell>
          <cell r="C108">
            <v>-857504.66115412605</v>
          </cell>
        </row>
        <row r="109">
          <cell r="A109" t="str">
            <v>POS-POWGAS-EAST</v>
          </cell>
          <cell r="B109">
            <v>37278</v>
          </cell>
          <cell r="C109">
            <v>0</v>
          </cell>
        </row>
        <row r="110">
          <cell r="A110" t="str">
            <v>POS-POWGAS-WEST</v>
          </cell>
          <cell r="B110">
            <v>37278</v>
          </cell>
          <cell r="C110">
            <v>0</v>
          </cell>
        </row>
        <row r="111">
          <cell r="A111" t="str">
            <v>POWER-EES-WEST</v>
          </cell>
          <cell r="B111">
            <v>37278</v>
          </cell>
          <cell r="C111">
            <v>0</v>
          </cell>
        </row>
        <row r="112">
          <cell r="A112" t="str">
            <v>PWR_GLBL</v>
          </cell>
          <cell r="B112">
            <v>37278</v>
          </cell>
          <cell r="C112">
            <v>0</v>
          </cell>
        </row>
        <row r="113">
          <cell r="A113" t="str">
            <v>SC-GAS</v>
          </cell>
          <cell r="B113">
            <v>37278</v>
          </cell>
          <cell r="C113">
            <v>-64148.072636218101</v>
          </cell>
        </row>
        <row r="114">
          <cell r="A114" t="str">
            <v>SC-POWER</v>
          </cell>
          <cell r="B114">
            <v>37278</v>
          </cell>
          <cell r="C114">
            <v>-179573.75261049601</v>
          </cell>
        </row>
        <row r="115">
          <cell r="A115" t="str">
            <v>SOFT</v>
          </cell>
          <cell r="B115">
            <v>37278</v>
          </cell>
          <cell r="C115">
            <v>0</v>
          </cell>
        </row>
        <row r="116">
          <cell r="A116" t="str">
            <v>SOUTH-CONE</v>
          </cell>
          <cell r="B116">
            <v>37278</v>
          </cell>
          <cell r="C116">
            <v>-189534.03581305299</v>
          </cell>
        </row>
        <row r="117">
          <cell r="A117" t="str">
            <v>S_CONE_PWR</v>
          </cell>
          <cell r="B117">
            <v>37278</v>
          </cell>
          <cell r="C117">
            <v>-179573.75261049601</v>
          </cell>
        </row>
        <row r="118">
          <cell r="A118" t="str">
            <v>TECH-TRD-P</v>
          </cell>
          <cell r="B118">
            <v>37278</v>
          </cell>
          <cell r="C118">
            <v>0</v>
          </cell>
        </row>
        <row r="119">
          <cell r="A119" t="str">
            <v>TRANSPORT</v>
          </cell>
          <cell r="B119">
            <v>37278</v>
          </cell>
          <cell r="C119">
            <v>0</v>
          </cell>
        </row>
        <row r="120">
          <cell r="A120" t="str">
            <v>UK-POWER</v>
          </cell>
          <cell r="B120">
            <v>37278</v>
          </cell>
          <cell r="C120">
            <v>0</v>
          </cell>
        </row>
        <row r="121">
          <cell r="A121" t="str">
            <v>USA_GAS</v>
          </cell>
          <cell r="B121">
            <v>37278</v>
          </cell>
          <cell r="C121">
            <v>-42508684.041223504</v>
          </cell>
        </row>
        <row r="122">
          <cell r="A122" t="str">
            <v>US_FREIGHT1</v>
          </cell>
          <cell r="B122">
            <v>37278</v>
          </cell>
          <cell r="C122">
            <v>0</v>
          </cell>
        </row>
        <row r="123">
          <cell r="A123" t="str">
            <v>US_GAS_GLB</v>
          </cell>
          <cell r="B123">
            <v>37278</v>
          </cell>
          <cell r="C123">
            <v>-177088.38600682898</v>
          </cell>
        </row>
        <row r="124">
          <cell r="A124" t="str">
            <v>US_GAS_MGMT</v>
          </cell>
          <cell r="B124">
            <v>37278</v>
          </cell>
          <cell r="C124">
            <v>0</v>
          </cell>
        </row>
        <row r="125">
          <cell r="A125" t="str">
            <v>US_GAS_WEATHER</v>
          </cell>
          <cell r="B125">
            <v>37278</v>
          </cell>
          <cell r="C125">
            <v>0</v>
          </cell>
        </row>
        <row r="126">
          <cell r="A126" t="str">
            <v>WEATHER-BU</v>
          </cell>
          <cell r="B126">
            <v>37278</v>
          </cell>
          <cell r="C126">
            <v>0</v>
          </cell>
        </row>
        <row r="127">
          <cell r="A127" t="str">
            <v>WEST-DPR-VAR</v>
          </cell>
          <cell r="B127">
            <v>37278</v>
          </cell>
          <cell r="C127">
            <v>0</v>
          </cell>
        </row>
        <row r="128">
          <cell r="A128" t="str">
            <v>WEST_GAS_PWR</v>
          </cell>
          <cell r="B128">
            <v>37278</v>
          </cell>
          <cell r="C128">
            <v>0</v>
          </cell>
        </row>
        <row r="129">
          <cell r="A129" t="str">
            <v>WEST_PWR</v>
          </cell>
          <cell r="B129">
            <v>37278</v>
          </cell>
          <cell r="C129">
            <v>0</v>
          </cell>
        </row>
        <row r="130">
          <cell r="A130" t="str">
            <v>WHSE-CHAIR-BU</v>
          </cell>
          <cell r="B130">
            <v>37278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22,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320.18889791000123</v>
      </c>
      <c r="N9" s="224">
        <f>'ENOVATE DPR2'!N10</f>
        <v>271.55461620000148</v>
      </c>
      <c r="O9" s="224">
        <f>'ENOVATE DPR2'!O10</f>
        <v>1315.4320890399999</v>
      </c>
      <c r="P9" s="224">
        <f>'ENOVATE DPR2'!P10</f>
        <v>1315.4320890399999</v>
      </c>
      <c r="Q9" s="224">
        <f>'ENOVATE DPR2'!Q10</f>
        <v>10.967089040001621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-11.647372569111548</v>
      </c>
      <c r="D11" s="169" t="str">
        <f>'ENOVATE DPR2'!D12</f>
        <v>10 Bcf</v>
      </c>
      <c r="E11" s="168"/>
      <c r="F11" s="234">
        <f>+'ENOVATE DPR2'!F12</f>
        <v>-11.970815488707499</v>
      </c>
      <c r="G11" s="169" t="str">
        <f>+'ENOVATE DPR2'!G12</f>
        <v>20 Bcf</v>
      </c>
      <c r="H11" s="206"/>
      <c r="I11" s="218">
        <f>'ENOVATE DPR2'!I12</f>
        <v>421.63243268970302</v>
      </c>
      <c r="J11" s="274"/>
      <c r="K11" s="179">
        <f>'ENOVATE DPR2'!K12</f>
        <v>2000</v>
      </c>
      <c r="L11" s="168"/>
      <c r="M11" s="223">
        <f>'ENOVATE DPR2'!M12</f>
        <v>320.18889791000123</v>
      </c>
      <c r="N11" s="223">
        <f>'ENOVATE DPR2'!N12</f>
        <v>271.55461620000148</v>
      </c>
      <c r="O11" s="223">
        <f>'ENOVATE DPR2'!O12</f>
        <v>1315.4320890399999</v>
      </c>
      <c r="P11" s="223">
        <f>'ENOVATE DPR2'!P12</f>
        <v>1315.4320890399999</v>
      </c>
      <c r="Q11" s="223">
        <f>'ENOVATE DPR2'!Q12</f>
        <v>10.967089040001621</v>
      </c>
    </row>
    <row r="12" spans="1:18" s="197" customFormat="1" ht="12.75" customHeight="1">
      <c r="A12" s="205" t="s">
        <v>37</v>
      </c>
      <c r="B12" s="167"/>
      <c r="C12" s="235">
        <f>'ENOVATE DPR2'!C13</f>
        <v>0.26510313309999994</v>
      </c>
      <c r="D12" s="206"/>
      <c r="E12" s="168"/>
      <c r="F12" s="228"/>
      <c r="G12" s="242"/>
      <c r="H12" s="244"/>
      <c r="I12" s="243">
        <f>INT(I11)</f>
        <v>421</v>
      </c>
      <c r="J12" s="239"/>
      <c r="K12" s="243">
        <f>INT(K11)</f>
        <v>2000</v>
      </c>
      <c r="L12" s="240">
        <f>INT(M11)</f>
        <v>320</v>
      </c>
      <c r="M12" s="231">
        <f>+'ENOVATE DPR2'!M13</f>
        <v>320.18889791000123</v>
      </c>
      <c r="N12" s="231">
        <f>+'ENOVATE DPR2'!N13</f>
        <v>271.55461620000148</v>
      </c>
      <c r="O12" s="231">
        <f>+'ENOVATE DPR2'!O13</f>
        <v>1315.4320890399999</v>
      </c>
      <c r="P12" s="231">
        <f>+'ENOVATE DPR2'!P13</f>
        <v>1315.4320890399999</v>
      </c>
      <c r="Q12" s="231">
        <f>+'ENOVATE DPR2'!Q13</f>
        <v>10.967089040001621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-11.912475702211548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"&amp;TEXT('[6]ENRON MIDWEST P&amp;L'!$A$4,"mmmm d, yyyy")</f>
        <v>As of January 22,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320.18889791000123</v>
      </c>
      <c r="N10" s="45">
        <f>+N12</f>
        <v>271.55461620000148</v>
      </c>
      <c r="O10" s="45">
        <f>+O12</f>
        <v>1315.4320890399999</v>
      </c>
      <c r="P10" s="45">
        <f>+P12</f>
        <v>1315.4320890399999</v>
      </c>
      <c r="Q10" s="45">
        <f>+Q12</f>
        <v>10.967089040001621</v>
      </c>
      <c r="R10" s="46"/>
      <c r="S10" s="47">
        <f>O10-M10</f>
        <v>995.24319112999865</v>
      </c>
      <c r="T10" s="47">
        <f>P10-M10</f>
        <v>995.24319112999865</v>
      </c>
      <c r="U10" s="47">
        <f>Q10-M10</f>
        <v>-309.22180886999962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-11.647372569111548</v>
      </c>
      <c r="D12" s="64" t="s">
        <v>39</v>
      </c>
      <c r="E12" s="40"/>
      <c r="F12" s="225">
        <f>'[5]12 Month'!$CE$3/100</f>
        <v>-11.970815488707499</v>
      </c>
      <c r="G12" s="64" t="s">
        <v>41</v>
      </c>
      <c r="H12" s="65"/>
      <c r="I12" s="217">
        <f>VLOOKUP("ENOVATE",[7]QRY_CONTROLS_VAR!A$1:C$65536,3)/1000*-1</f>
        <v>421.63243268970302</v>
      </c>
      <c r="J12" s="273"/>
      <c r="K12" s="222">
        <v>2000</v>
      </c>
      <c r="L12" s="40"/>
      <c r="M12" s="220">
        <f>+M13+M14</f>
        <v>320.18889791000123</v>
      </c>
      <c r="N12" s="220">
        <f>+N13+N14</f>
        <v>271.55461620000148</v>
      </c>
      <c r="O12" s="220">
        <f>+O13+O14</f>
        <v>1315.4320890399999</v>
      </c>
      <c r="P12" s="220">
        <f>+P13+P14</f>
        <v>1315.4320890399999</v>
      </c>
      <c r="Q12" s="220">
        <f>+Q13+Q14</f>
        <v>10.967089040001621</v>
      </c>
      <c r="R12" s="46"/>
      <c r="S12" s="66">
        <f>O12-M12</f>
        <v>995.24319112999865</v>
      </c>
      <c r="T12" s="66">
        <f>P12-M12</f>
        <v>995.24319112999865</v>
      </c>
      <c r="U12" s="66">
        <f>Q12-M12</f>
        <v>-309.22180886999962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('[5]Report -Benchmark Positions'!$E$452)/100</f>
        <v>0.26510313309999994</v>
      </c>
      <c r="D13"/>
      <c r="E13" s="68"/>
      <c r="F13" s="227"/>
      <c r="G13"/>
      <c r="H13" s="69"/>
      <c r="I13"/>
      <c r="J13" s="70"/>
      <c r="K13" s="71"/>
      <c r="L13" s="68"/>
      <c r="M13" s="221">
        <f>+[6]DPR!$O$112/1000</f>
        <v>320.18889791000123</v>
      </c>
      <c r="N13" s="221">
        <f>+'5 Day Roll'!B7</f>
        <v>271.55461620000148</v>
      </c>
      <c r="O13" s="221">
        <f>+[6]DPR!$O$114/1000</f>
        <v>1315.4320890399999</v>
      </c>
      <c r="P13" s="221">
        <f>+O13</f>
        <v>1315.4320890399999</v>
      </c>
      <c r="Q13" s="221">
        <f>+[6]DPR!$O$116/1000</f>
        <v>10.967089040001621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SUM('[5]Report -Benchmark Positions'!$I$452:$AG$452)/100</f>
        <v>-11.912475702211548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995.24319112999865</v>
      </c>
      <c r="T16" s="118">
        <f>P17-M17</f>
        <v>995.24319112999865</v>
      </c>
      <c r="U16" s="118">
        <f>Q17-M17</f>
        <v>-309.22180886999962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320.18889791000123</v>
      </c>
      <c r="N17" s="118">
        <f>+N10</f>
        <v>271.55461620000148</v>
      </c>
      <c r="O17" s="118">
        <f>+O10</f>
        <v>1315.4320890399999</v>
      </c>
      <c r="P17" s="118">
        <f>+P10</f>
        <v>1315.4320890399999</v>
      </c>
      <c r="Q17" s="118">
        <f>+Q10</f>
        <v>10.967089040001621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995.24319113000479</v>
      </c>
      <c r="E28" s="258">
        <v>995.24319113000479</v>
      </c>
      <c r="F28" s="258">
        <v>-309.22180886999865</v>
      </c>
      <c r="G28" s="254"/>
      <c r="H28" s="232">
        <f>D28+$M10-O10</f>
        <v>6.1390892369672656E-12</v>
      </c>
      <c r="I28" s="232">
        <f>E28+$M10-P10</f>
        <v>6.1390892369672656E-12</v>
      </c>
      <c r="J28" s="232">
        <f>F28+$M10-Q10</f>
        <v>9.5567997959733475E-13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995.24319113000479</v>
      </c>
      <c r="E30" s="263">
        <v>995.24319113000479</v>
      </c>
      <c r="F30" s="263">
        <v>-309.22180886999865</v>
      </c>
      <c r="G30" s="254"/>
      <c r="H30" s="232">
        <f>D30+$M12-O12</f>
        <v>6.1390892369672656E-12</v>
      </c>
      <c r="I30" s="232">
        <f>E30+$M12-P12</f>
        <v>6.1390892369672656E-12</v>
      </c>
      <c r="J30" s="232">
        <f>F30+$M12-Q12</f>
        <v>9.5567997959733475E-13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995.24319113000479</v>
      </c>
      <c r="E31" s="263">
        <v>995.24319113000479</v>
      </c>
      <c r="F31" s="263">
        <v>-309.22180886999865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271.55461620000148</v>
      </c>
      <c r="C7" s="157">
        <f>+'ENOVATE DPR2'!M13</f>
        <v>320.18889791000123</v>
      </c>
      <c r="D7" s="153">
        <v>-68.1974740399979</v>
      </c>
      <c r="E7" s="279">
        <v>192.32442150999978</v>
      </c>
      <c r="F7" s="153">
        <v>-183.3784664399997</v>
      </c>
      <c r="G7" s="158">
        <v>10.617237259998015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2023-09-10T17:54:37Z</dcterms:modified>
</cp:coreProperties>
</file>