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6080A1-F9AC-425E-8B32-46B6255447D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0" fullCalcOnLoad="1"/>
</workbook>
</file>

<file path=xl/calcChain.xml><?xml version="1.0" encoding="utf-8"?>
<calcChain xmlns="http://schemas.openxmlformats.org/spreadsheetml/2006/main">
  <c r="D5" i="1" l="1"/>
  <c r="K5" i="1"/>
  <c r="C6" i="1"/>
  <c r="D6" i="1"/>
  <c r="E6" i="1"/>
  <c r="F6" i="1"/>
  <c r="G6" i="1"/>
  <c r="H6" i="1"/>
  <c r="I6" i="1"/>
  <c r="J6" i="1"/>
  <c r="K6" i="1"/>
  <c r="M6" i="1"/>
</calcChain>
</file>

<file path=xl/sharedStrings.xml><?xml version="1.0" encoding="utf-8"?>
<sst xmlns="http://schemas.openxmlformats.org/spreadsheetml/2006/main" count="23" uniqueCount="23">
  <si>
    <t>Participant</t>
  </si>
  <si>
    <t>Name</t>
  </si>
  <si>
    <t>October 1 00 - Jan 2 01 DA HA Finals</t>
  </si>
  <si>
    <t>Jan 3 01 - Jan 7 01 DA HA Prelims</t>
  </si>
  <si>
    <t>Ancillary Services 10/1/00 - 10/23/00 Final, 10/24/00 - 11/9/00 Prelim</t>
  </si>
  <si>
    <t>IE 10/1/00 - 10/23/00 Finals</t>
  </si>
  <si>
    <t>IE 10/24/00 - 11/9/00 Prelims</t>
  </si>
  <si>
    <t>MWH Grand Total</t>
  </si>
  <si>
    <t>Default Assessment</t>
  </si>
  <si>
    <t>Shortfall Amount</t>
  </si>
  <si>
    <t>Gross Sales F_DAHA 100100-103100</t>
  </si>
  <si>
    <t>Gross Sales F_DAHA 110100-010201</t>
  </si>
  <si>
    <t>Gross Sales P_DAHA 010301-010501</t>
  </si>
  <si>
    <t>Summary Qty P_DAHA 010601-010701</t>
  </si>
  <si>
    <t>AS Volumes 100100-110900</t>
  </si>
  <si>
    <t>Default Calc F_IEReport 100100-101100</t>
  </si>
  <si>
    <t>Default Calc F_IEReport 101200-102300</t>
  </si>
  <si>
    <t>Default Calc P_IEReport 102400-110900</t>
  </si>
  <si>
    <t>EPMI</t>
  </si>
  <si>
    <t>ENRON POWER MKTG INC</t>
  </si>
  <si>
    <t xml:space="preserve"> Total </t>
  </si>
  <si>
    <t>California Power Exchange</t>
  </si>
  <si>
    <t>Gross Sales Calculation for Share of Default Amount on December 2000 DA/DO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</si>
</sst>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%"/>
    <numFmt numFmtId="167" formatCode="0.000000%"/>
  </numFmts>
  <fonts count="6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3" fontId="2" fillId="0" borderId="1" xfId="1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165" fontId="2" fillId="2" borderId="1" xfId="3" applyNumberFormat="1" applyFont="1" applyFill="1" applyBorder="1" applyAlignment="1">
      <alignment horizontal="center" wrapText="1"/>
    </xf>
    <xf numFmtId="43" fontId="3" fillId="0" borderId="0" xfId="1" applyFont="1" applyBorder="1"/>
    <xf numFmtId="43" fontId="3" fillId="2" borderId="0" xfId="1" applyFont="1" applyFill="1" applyBorder="1"/>
    <xf numFmtId="43" fontId="3" fillId="0" borderId="2" xfId="1" applyFont="1" applyBorder="1"/>
    <xf numFmtId="43" fontId="3" fillId="2" borderId="2" xfId="1" applyFont="1" applyFill="1" applyBorder="1"/>
    <xf numFmtId="43" fontId="3" fillId="0" borderId="1" xfId="1" applyFont="1" applyBorder="1" applyAlignment="1">
      <alignment horizontal="center" wrapText="1"/>
    </xf>
    <xf numFmtId="43" fontId="3" fillId="0" borderId="0" xfId="1" applyFont="1" applyBorder="1" applyAlignment="1">
      <alignment horizontal="center"/>
    </xf>
    <xf numFmtId="44" fontId="3" fillId="3" borderId="0" xfId="2" applyFont="1" applyFill="1" applyBorder="1"/>
    <xf numFmtId="0" fontId="3" fillId="0" borderId="0" xfId="0" applyFont="1"/>
    <xf numFmtId="0" fontId="3" fillId="0" borderId="0" xfId="0" applyFont="1" applyAlignment="1">
      <alignment horizontal="right"/>
    </xf>
    <xf numFmtId="167" fontId="3" fillId="0" borderId="0" xfId="3" applyNumberFormat="1" applyFont="1"/>
    <xf numFmtId="43" fontId="2" fillId="0" borderId="1" xfId="1" applyFont="1" applyBorder="1" applyAlignment="1">
      <alignment horizontal="center" wrapText="1"/>
    </xf>
    <xf numFmtId="43" fontId="3" fillId="0" borderId="3" xfId="1" applyFont="1" applyBorder="1"/>
    <xf numFmtId="43" fontId="2" fillId="0" borderId="1" xfId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"/>
  <sheetViews>
    <sheetView tabSelected="1" topLeftCell="B1" workbookViewId="0">
      <selection activeCell="A3" sqref="A3"/>
    </sheetView>
  </sheetViews>
  <sheetFormatPr defaultRowHeight="12.75" x14ac:dyDescent="0.2"/>
  <cols>
    <col min="1" max="1" width="12.42578125" style="11" bestFit="1" customWidth="1"/>
    <col min="2" max="2" width="30.42578125" style="11" customWidth="1"/>
    <col min="3" max="4" width="12.85546875" style="11" bestFit="1" customWidth="1"/>
    <col min="5" max="6" width="12" style="11" bestFit="1" customWidth="1"/>
    <col min="7" max="7" width="18.5703125" style="11" bestFit="1" customWidth="1"/>
    <col min="8" max="10" width="12" style="11" bestFit="1" customWidth="1"/>
    <col min="11" max="11" width="13.85546875" style="11" bestFit="1" customWidth="1"/>
    <col min="12" max="12" width="12.5703125" style="11" customWidth="1"/>
    <col min="13" max="13" width="15.85546875" style="11" bestFit="1" customWidth="1"/>
    <col min="14" max="15" width="9.140625" style="11"/>
    <col min="16" max="16" width="11.140625" style="11" bestFit="1" customWidth="1"/>
    <col min="17" max="16384" width="9.140625" style="11"/>
  </cols>
  <sheetData>
    <row r="1" spans="1:13" ht="18" x14ac:dyDescent="0.25">
      <c r="A1" s="17" t="s">
        <v>21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69.75" customHeight="1" x14ac:dyDescent="0.2">
      <c r="A2" s="18" t="s">
        <v>22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s="2" customFormat="1" ht="57" customHeight="1" thickBot="1" x14ac:dyDescent="0.25">
      <c r="A3" s="1" t="s">
        <v>0</v>
      </c>
      <c r="B3" s="1" t="s">
        <v>1</v>
      </c>
      <c r="C3" s="16" t="s">
        <v>2</v>
      </c>
      <c r="D3" s="16"/>
      <c r="E3" s="16" t="s">
        <v>3</v>
      </c>
      <c r="F3" s="16"/>
      <c r="G3" s="14" t="s">
        <v>4</v>
      </c>
      <c r="H3" s="16" t="s">
        <v>5</v>
      </c>
      <c r="I3" s="16"/>
      <c r="J3" s="14" t="s">
        <v>6</v>
      </c>
      <c r="K3" s="3" t="s">
        <v>7</v>
      </c>
      <c r="L3" s="14" t="s">
        <v>8</v>
      </c>
      <c r="M3" s="14" t="s">
        <v>9</v>
      </c>
    </row>
    <row r="4" spans="1:13" s="4" customFormat="1" ht="42" customHeight="1" thickBot="1" x14ac:dyDescent="0.25">
      <c r="C4" s="8" t="s">
        <v>10</v>
      </c>
      <c r="D4" s="8" t="s">
        <v>11</v>
      </c>
      <c r="E4" s="8" t="s">
        <v>12</v>
      </c>
      <c r="F4" s="8" t="s">
        <v>13</v>
      </c>
      <c r="G4" s="8" t="s">
        <v>14</v>
      </c>
      <c r="H4" s="8" t="s">
        <v>15</v>
      </c>
      <c r="I4" s="8" t="s">
        <v>16</v>
      </c>
      <c r="J4" s="8" t="s">
        <v>17</v>
      </c>
      <c r="K4" s="5"/>
      <c r="L4" s="9"/>
      <c r="M4" s="10">
        <v>214518408.80000001</v>
      </c>
    </row>
    <row r="5" spans="1:13" s="4" customFormat="1" x14ac:dyDescent="0.2">
      <c r="A5" s="11" t="s">
        <v>18</v>
      </c>
      <c r="B5" s="11" t="s">
        <v>19</v>
      </c>
      <c r="C5" s="6">
        <v>477775.92</v>
      </c>
      <c r="D5" s="6">
        <f>712442.58+1470</f>
        <v>713912.58</v>
      </c>
      <c r="E5" s="6">
        <v>8061</v>
      </c>
      <c r="F5" s="6">
        <v>17313</v>
      </c>
      <c r="G5" s="6">
        <v>439.40170000000001</v>
      </c>
      <c r="H5" s="6">
        <v>20.403600000000029</v>
      </c>
      <c r="I5" s="6">
        <v>14.638800000000009</v>
      </c>
      <c r="J5" s="6">
        <v>14.378400000000001</v>
      </c>
      <c r="K5" s="7">
        <f>SUM(C5:J5)</f>
        <v>1217551.3225000002</v>
      </c>
    </row>
    <row r="6" spans="1:13" s="4" customFormat="1" ht="13.5" thickBot="1" x14ac:dyDescent="0.25">
      <c r="A6" s="11"/>
      <c r="B6" s="12" t="s">
        <v>20</v>
      </c>
      <c r="C6" s="4">
        <f t="shared" ref="C6:K6" si="0">SUM(C5:C5)</f>
        <v>477775.92</v>
      </c>
      <c r="D6" s="4">
        <f t="shared" si="0"/>
        <v>713912.58</v>
      </c>
      <c r="E6" s="4">
        <f t="shared" si="0"/>
        <v>8061</v>
      </c>
      <c r="F6" s="4">
        <f t="shared" si="0"/>
        <v>17313</v>
      </c>
      <c r="G6" s="4">
        <f t="shared" si="0"/>
        <v>439.40170000000001</v>
      </c>
      <c r="H6" s="4">
        <f t="shared" si="0"/>
        <v>20.403600000000029</v>
      </c>
      <c r="I6" s="4">
        <f t="shared" si="0"/>
        <v>14.638800000000009</v>
      </c>
      <c r="J6" s="4">
        <f t="shared" si="0"/>
        <v>14.378400000000001</v>
      </c>
      <c r="K6" s="5">
        <f t="shared" si="0"/>
        <v>1217551.3225000002</v>
      </c>
      <c r="L6" s="13">
        <v>3.6940880000000002E-2</v>
      </c>
      <c r="M6" s="15">
        <f>+L6*M4</f>
        <v>7924498.7972717453</v>
      </c>
    </row>
    <row r="7" spans="1:13" ht="13.5" thickTop="1" x14ac:dyDescent="0.2"/>
  </sheetData>
  <mergeCells count="5">
    <mergeCell ref="C3:D3"/>
    <mergeCell ref="E3:F3"/>
    <mergeCell ref="H3:I3"/>
    <mergeCell ref="A1:M1"/>
    <mergeCell ref="A2:M2"/>
  </mergeCells>
  <pageMargins left="0.2" right="0.23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RAxelrad</dc:creator>
  <cp:lastModifiedBy>Jan Havlíček</cp:lastModifiedBy>
  <cp:lastPrinted>2001-01-19T18:01:26Z</cp:lastPrinted>
  <dcterms:created xsi:type="dcterms:W3CDTF">2001-01-17T22:58:14Z</dcterms:created>
  <dcterms:modified xsi:type="dcterms:W3CDTF">2023-09-10T18:13:13Z</dcterms:modified>
</cp:coreProperties>
</file>