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167BBE-FF04-4AFF-8B0E-BFE5FD3E378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L8" i="1" l="1"/>
  <c r="L10" i="1"/>
  <c r="L11" i="1"/>
  <c r="L12" i="1"/>
  <c r="L13" i="1"/>
  <c r="L14" i="1"/>
  <c r="L16" i="1"/>
  <c r="C18" i="1"/>
  <c r="D18" i="1"/>
  <c r="E18" i="1"/>
  <c r="G18" i="1"/>
  <c r="H18" i="1"/>
  <c r="I18" i="1"/>
  <c r="J18" i="1"/>
  <c r="L18" i="1"/>
  <c r="L22" i="1"/>
  <c r="D23" i="1"/>
  <c r="G23" i="1"/>
  <c r="H23" i="1"/>
  <c r="I23" i="1"/>
  <c r="J23" i="1"/>
  <c r="L23" i="1"/>
</calcChain>
</file>

<file path=xl/sharedStrings.xml><?xml version="1.0" encoding="utf-8"?>
<sst xmlns="http://schemas.openxmlformats.org/spreadsheetml/2006/main" count="47" uniqueCount="33">
  <si>
    <t>California Market Receivables</t>
  </si>
  <si>
    <t>PX</t>
  </si>
  <si>
    <t>ISO</t>
  </si>
  <si>
    <t>November</t>
  </si>
  <si>
    <t>December</t>
  </si>
  <si>
    <t>January</t>
  </si>
  <si>
    <t>SCE</t>
  </si>
  <si>
    <t>PG&amp;E</t>
  </si>
  <si>
    <t>SDG&amp;E</t>
  </si>
  <si>
    <t>Other</t>
  </si>
  <si>
    <t>Total</t>
  </si>
  <si>
    <t>Mandated Sales</t>
  </si>
  <si>
    <t>Richardson Order:</t>
  </si>
  <si>
    <t>Issued December 14, 2000</t>
  </si>
  <si>
    <t>Percentage</t>
  </si>
  <si>
    <t>A/P</t>
  </si>
  <si>
    <t>Expired January 17, 2001</t>
  </si>
  <si>
    <t>Expired January 10, 2001</t>
  </si>
  <si>
    <t>Net Exposure</t>
  </si>
  <si>
    <t>Reissued January 11, 2001</t>
  </si>
  <si>
    <t>PX &amp; ISO</t>
  </si>
  <si>
    <t>February</t>
  </si>
  <si>
    <t>IN DEFAULT</t>
  </si>
  <si>
    <t>Reissued January 18, 2001</t>
  </si>
  <si>
    <t>Expired January 23, 2001</t>
  </si>
  <si>
    <t>Reissued January 24, 2001</t>
  </si>
  <si>
    <t>Expires February 7, 2001</t>
  </si>
  <si>
    <t>Real-time Mrkt ONLY</t>
  </si>
  <si>
    <t>Core Market</t>
  </si>
  <si>
    <t>Cal PX</t>
  </si>
  <si>
    <t>(Stage 3 and DOE)</t>
  </si>
  <si>
    <t>Estimate</t>
  </si>
  <si>
    <t>As of April 6,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</si>
</sst>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10"/>
      <name val="Arial"/>
    </font>
    <font>
      <b/>
      <sz val="10"/>
      <name val="Arial"/>
      <family val="2"/>
    </font>
    <font>
      <b/>
      <u val="singleAccounting"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49" fontId="0" fillId="2" borderId="0" xfId="0" quotePrefix="1" applyNumberFormat="1" applyFill="1"/>
    <xf numFmtId="0" fontId="0" fillId="2" borderId="0" xfId="0" applyFill="1"/>
    <xf numFmtId="44" fontId="0" fillId="2" borderId="0" xfId="0" applyNumberFormat="1" applyFill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Fill="1"/>
    <xf numFmtId="165" fontId="0" fillId="0" borderId="0" xfId="0" applyNumberFormat="1"/>
    <xf numFmtId="165" fontId="0" fillId="0" borderId="1" xfId="0" applyNumberFormat="1" applyBorder="1"/>
    <xf numFmtId="165" fontId="1" fillId="3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5" fontId="1" fillId="0" borderId="0" xfId="0" applyNumberFormat="1" applyFont="1"/>
    <xf numFmtId="165" fontId="0" fillId="2" borderId="0" xfId="0" quotePrefix="1" applyNumberFormat="1" applyFill="1"/>
    <xf numFmtId="165" fontId="0" fillId="2" borderId="0" xfId="0" applyNumberFormat="1" applyFill="1"/>
    <xf numFmtId="165" fontId="1" fillId="4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5" fontId="1" fillId="5" borderId="0" xfId="0" applyNumberFormat="1" applyFont="1" applyFill="1" applyAlignment="1">
      <alignment horizontal="center"/>
    </xf>
    <xf numFmtId="165" fontId="2" fillId="4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165" fontId="1" fillId="6" borderId="0" xfId="0" applyNumberFormat="1" applyFont="1" applyFill="1" applyAlignment="1">
      <alignment horizontal="center"/>
    </xf>
    <xf numFmtId="165" fontId="1" fillId="7" borderId="0" xfId="0" applyNumberFormat="1" applyFont="1" applyFill="1" applyAlignment="1">
      <alignment horizontal="center"/>
    </xf>
    <xf numFmtId="165" fontId="1" fillId="8" borderId="0" xfId="0" applyNumberFormat="1" applyFont="1" applyFill="1" applyBorder="1" applyAlignment="1">
      <alignment horizontal="center"/>
    </xf>
    <xf numFmtId="165" fontId="1" fillId="9" borderId="0" xfId="0" applyNumberFormat="1" applyFont="1" applyFill="1" applyAlignment="1">
      <alignment horizont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PX</a:t>
            </a:r>
          </a:p>
        </c:rich>
      </c:tx>
      <c:layout>
        <c:manualLayout>
          <c:xMode val="edge"/>
          <c:yMode val="edge"/>
          <c:x val="0.40400000000000003"/>
          <c:y val="3.666678602469409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86"/>
          <c:y val="0.18000058593940735"/>
          <c:w val="0.54800000000000004"/>
          <c:h val="0.6866689019169984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Net Exposure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Sheet1!$C$7:$E$7</c:f>
              <c:strCache>
                <c:ptCount val="3"/>
                <c:pt idx="0">
                  <c:v> November </c:v>
                </c:pt>
                <c:pt idx="1">
                  <c:v> December </c:v>
                </c:pt>
                <c:pt idx="2">
                  <c:v> January </c:v>
                </c:pt>
              </c:strCache>
            </c:strRef>
          </c:cat>
          <c:val>
            <c:numRef>
              <c:f>Sheet1!$C$18:$E$18</c:f>
              <c:numCache>
                <c:formatCode>_("$"* #,##0_);_("$"* \(#,##0\);_("$"* "-"??_);_(@_)</c:formatCode>
                <c:ptCount val="3"/>
                <c:pt idx="0">
                  <c:v>1221198.1299999999</c:v>
                </c:pt>
                <c:pt idx="1">
                  <c:v>333417.38</c:v>
                </c:pt>
                <c:pt idx="2">
                  <c:v>7623476.3200000003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B-4846-88B5-DD13AA34BE0A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Mandated Sales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Sheet1!$C$22:$E$22</c:f>
              <c:numCache>
                <c:formatCode>_("$"* #,##0_);_("$"* \(#,##0\);_("$"*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B-4846-88B5-DD13AA34B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6584992"/>
        <c:axId val="1"/>
        <c:axId val="0"/>
      </c:bar3DChart>
      <c:catAx>
        <c:axId val="73658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6584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00000000000001"/>
          <c:y val="0.49666828342540176"/>
          <c:w val="0.22800000000000001"/>
          <c:h val="0.143333799914713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ISO</a:t>
            </a:r>
          </a:p>
        </c:rich>
      </c:tx>
      <c:layout>
        <c:manualLayout>
          <c:xMode val="edge"/>
          <c:yMode val="edge"/>
          <c:x val="0.40521739130434781"/>
          <c:y val="3.67892976588628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9304347826086957"/>
          <c:y val="0.18394648829431437"/>
          <c:w val="0.55826086956521737"/>
          <c:h val="0.6789297658862876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Net Exposure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Sheet1!$G$7:$J$7</c:f>
              <c:strCache>
                <c:ptCount val="4"/>
                <c:pt idx="0">
                  <c:v> November </c:v>
                </c:pt>
                <c:pt idx="1">
                  <c:v> December </c:v>
                </c:pt>
                <c:pt idx="2">
                  <c:v> January </c:v>
                </c:pt>
                <c:pt idx="3">
                  <c:v> February </c:v>
                </c:pt>
              </c:strCache>
            </c:strRef>
          </c:cat>
          <c:val>
            <c:numRef>
              <c:f>Sheet1!$G$18:$J$18</c:f>
              <c:numCache>
                <c:formatCode>_("$"* #,##0_);_("$"* \(#,##0\);_("$"* "-"??_);_(@_)</c:formatCode>
                <c:ptCount val="4"/>
                <c:pt idx="0">
                  <c:v>6243319.8399999999</c:v>
                </c:pt>
                <c:pt idx="1">
                  <c:v>41224221.789999999</c:v>
                </c:pt>
                <c:pt idx="2">
                  <c:v>10694136.699999999</c:v>
                </c:pt>
                <c:pt idx="3">
                  <c:v>4358562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F-47AD-B672-B783C0F9472D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Mandated Sales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Sheet1!$G$22:$J$22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7599600</c:v>
                </c:pt>
                <c:pt idx="2">
                  <c:v>10694136.699999999</c:v>
                </c:pt>
                <c:pt idx="3">
                  <c:v>4358562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F-47AD-B672-B783C0F94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6581744"/>
        <c:axId val="1"/>
        <c:axId val="0"/>
      </c:bar3DChart>
      <c:catAx>
        <c:axId val="73658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65817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043478260869569"/>
          <c:y val="0.49498327759197325"/>
          <c:w val="0.21565217391304348"/>
          <c:h val="0.150501672240802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23</xdr:row>
      <xdr:rowOff>66675</xdr:rowOff>
    </xdr:from>
    <xdr:to>
      <xdr:col>5</xdr:col>
      <xdr:colOff>19050</xdr:colOff>
      <xdr:row>41</xdr:row>
      <xdr:rowOff>9525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D077B2F7-B4C8-2198-E49C-D776BAC1C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23</xdr:row>
      <xdr:rowOff>76200</xdr:rowOff>
    </xdr:from>
    <xdr:to>
      <xdr:col>11</xdr:col>
      <xdr:colOff>1019175</xdr:colOff>
      <xdr:row>41</xdr:row>
      <xdr:rowOff>9525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8317A52D-B09E-0D0E-6D10-099FFECC0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23"/>
  <sheetViews>
    <sheetView tabSelected="1" zoomScaleNormal="100" workbookViewId="0"/>
  </sheetViews>
  <sheetFormatPr defaultRowHeight="12.75" x14ac:dyDescent="0.2"/>
  <cols>
    <col min="2" max="2" width="7.7109375" customWidth="1"/>
    <col min="3" max="3" width="19.85546875" style="12" customWidth="1"/>
    <col min="4" max="4" width="18.85546875" style="12" bestFit="1" customWidth="1"/>
    <col min="5" max="5" width="15.7109375" style="12" customWidth="1"/>
    <col min="6" max="6" width="2.7109375" customWidth="1"/>
    <col min="7" max="10" width="15.7109375" style="12" customWidth="1"/>
    <col min="11" max="11" width="2.7109375" style="12" customWidth="1"/>
    <col min="12" max="12" width="15.7109375" style="12" customWidth="1"/>
  </cols>
  <sheetData>
    <row r="3" spans="1:12" ht="13.5" thickBot="1" x14ac:dyDescent="0.25">
      <c r="A3" s="3" t="s">
        <v>0</v>
      </c>
      <c r="D3" s="13" t="s">
        <v>32</v>
      </c>
      <c r="E3" s="13"/>
    </row>
    <row r="4" spans="1:12" ht="13.5" thickTop="1" x14ac:dyDescent="0.2">
      <c r="A4" s="3"/>
      <c r="C4" s="26" t="s">
        <v>27</v>
      </c>
      <c r="D4" s="27" t="s">
        <v>28</v>
      </c>
      <c r="E4" s="27" t="s">
        <v>28</v>
      </c>
    </row>
    <row r="5" spans="1:12" x14ac:dyDescent="0.2">
      <c r="C5" s="25" t="s">
        <v>22</v>
      </c>
      <c r="D5" s="25" t="s">
        <v>22</v>
      </c>
      <c r="E5" s="20"/>
      <c r="G5" s="25" t="s">
        <v>22</v>
      </c>
      <c r="H5" s="25" t="s">
        <v>22</v>
      </c>
    </row>
    <row r="6" spans="1:12" s="3" customFormat="1" x14ac:dyDescent="0.2">
      <c r="C6" s="14" t="s">
        <v>1</v>
      </c>
      <c r="D6" s="14" t="s">
        <v>1</v>
      </c>
      <c r="E6" s="14" t="s">
        <v>1</v>
      </c>
      <c r="F6" s="2"/>
      <c r="G6" s="19" t="s">
        <v>2</v>
      </c>
      <c r="H6" s="19" t="s">
        <v>2</v>
      </c>
      <c r="I6" s="19" t="s">
        <v>2</v>
      </c>
      <c r="J6" s="19" t="s">
        <v>2</v>
      </c>
      <c r="K6" s="20"/>
      <c r="L6" s="21" t="s">
        <v>20</v>
      </c>
    </row>
    <row r="7" spans="1:12" s="3" customFormat="1" ht="15" x14ac:dyDescent="0.35">
      <c r="C7" s="15" t="s">
        <v>3</v>
      </c>
      <c r="D7" s="15" t="s">
        <v>4</v>
      </c>
      <c r="E7" s="15" t="s">
        <v>5</v>
      </c>
      <c r="F7" s="2"/>
      <c r="G7" s="22" t="s">
        <v>3</v>
      </c>
      <c r="H7" s="22" t="s">
        <v>4</v>
      </c>
      <c r="I7" s="22" t="s">
        <v>5</v>
      </c>
      <c r="J7" s="22" t="s">
        <v>21</v>
      </c>
      <c r="K7" s="23"/>
      <c r="L7" s="24" t="s">
        <v>10</v>
      </c>
    </row>
    <row r="8" spans="1:12" s="3" customFormat="1" x14ac:dyDescent="0.2">
      <c r="B8" s="3" t="s">
        <v>10</v>
      </c>
      <c r="C8" s="16">
        <v>1221198.1299999999</v>
      </c>
      <c r="D8" s="16">
        <v>333417.38</v>
      </c>
      <c r="E8" s="16">
        <v>7640660.8799999999</v>
      </c>
      <c r="F8" s="11"/>
      <c r="G8" s="16">
        <v>6243319.8399999999</v>
      </c>
      <c r="H8" s="16">
        <v>41224221.789999999</v>
      </c>
      <c r="I8" s="16">
        <v>10694136.699999999</v>
      </c>
      <c r="J8" s="16">
        <v>4358562</v>
      </c>
      <c r="K8" s="16"/>
      <c r="L8" s="16">
        <f>SUM(C8:E8)+SUM(G8:J8)</f>
        <v>71715516.719999999</v>
      </c>
    </row>
    <row r="9" spans="1:12" x14ac:dyDescent="0.2">
      <c r="B9" s="4"/>
      <c r="C9" s="28"/>
      <c r="D9" s="28"/>
      <c r="E9" s="28" t="s">
        <v>31</v>
      </c>
      <c r="F9" s="29"/>
      <c r="G9" s="28"/>
      <c r="H9" s="28"/>
      <c r="I9" s="28"/>
      <c r="J9" s="28" t="s">
        <v>31</v>
      </c>
    </row>
    <row r="10" spans="1:12" x14ac:dyDescent="0.2">
      <c r="A10" s="4" t="s">
        <v>6</v>
      </c>
      <c r="B10" s="1"/>
      <c r="C10" s="12">
        <v>69492.41</v>
      </c>
      <c r="D10" s="12">
        <v>333417</v>
      </c>
      <c r="F10" s="5"/>
      <c r="H10" s="12">
        <v>90693.29</v>
      </c>
      <c r="L10" s="16">
        <f>SUM(C10:E10)+SUM(G10:J10)</f>
        <v>493602.7</v>
      </c>
    </row>
    <row r="11" spans="1:12" x14ac:dyDescent="0.2">
      <c r="A11" s="4" t="s">
        <v>7</v>
      </c>
      <c r="B11" s="1"/>
      <c r="C11" s="12">
        <v>1008410.97</v>
      </c>
      <c r="F11" s="5"/>
      <c r="G11" s="12">
        <v>4370.16</v>
      </c>
      <c r="H11" s="12">
        <v>310006.15000000002</v>
      </c>
      <c r="L11" s="16">
        <f t="shared" ref="L11:L18" si="0">SUM(C11:E11)+SUM(G11:J11)</f>
        <v>1322787.28</v>
      </c>
    </row>
    <row r="12" spans="1:12" x14ac:dyDescent="0.2">
      <c r="A12" s="4" t="s">
        <v>8</v>
      </c>
      <c r="B12" s="1"/>
      <c r="F12" s="5"/>
      <c r="L12" s="16">
        <f t="shared" si="0"/>
        <v>0</v>
      </c>
    </row>
    <row r="13" spans="1:12" x14ac:dyDescent="0.2">
      <c r="A13" s="4" t="s">
        <v>9</v>
      </c>
      <c r="B13" s="1"/>
      <c r="C13" s="12">
        <v>143294.75</v>
      </c>
      <c r="F13" s="5"/>
      <c r="H13" s="12">
        <v>115015.58</v>
      </c>
      <c r="L13" s="16">
        <f t="shared" si="0"/>
        <v>258310.33000000002</v>
      </c>
    </row>
    <row r="14" spans="1:12" x14ac:dyDescent="0.2">
      <c r="A14" s="4" t="s">
        <v>29</v>
      </c>
      <c r="B14" s="1"/>
      <c r="F14" s="5"/>
      <c r="G14" s="12">
        <v>6238949.6799999997</v>
      </c>
      <c r="H14" s="12">
        <v>40708506.770000003</v>
      </c>
      <c r="L14" s="16">
        <f t="shared" si="0"/>
        <v>46947456.450000003</v>
      </c>
    </row>
    <row r="15" spans="1:12" x14ac:dyDescent="0.2">
      <c r="A15" s="4"/>
      <c r="B15" s="1"/>
      <c r="F15" s="5"/>
      <c r="L15" s="16"/>
    </row>
    <row r="16" spans="1:12" x14ac:dyDescent="0.2">
      <c r="A16" t="s">
        <v>15</v>
      </c>
      <c r="B16" s="1"/>
      <c r="C16" s="12">
        <v>0</v>
      </c>
      <c r="D16" s="12">
        <v>0</v>
      </c>
      <c r="E16" s="12">
        <v>-17184.560000000001</v>
      </c>
      <c r="F16" s="5"/>
      <c r="G16" s="12">
        <v>0</v>
      </c>
      <c r="H16" s="12">
        <v>0</v>
      </c>
      <c r="I16" s="12">
        <v>0</v>
      </c>
      <c r="J16" s="12">
        <v>0</v>
      </c>
      <c r="L16" s="16">
        <f t="shared" si="0"/>
        <v>-17184.560000000001</v>
      </c>
    </row>
    <row r="17" spans="1:12" x14ac:dyDescent="0.2">
      <c r="B17" s="1"/>
      <c r="F17" s="5"/>
      <c r="L17" s="16"/>
    </row>
    <row r="18" spans="1:12" x14ac:dyDescent="0.2">
      <c r="A18" t="s">
        <v>18</v>
      </c>
      <c r="C18" s="12">
        <f>C8+C16</f>
        <v>1221198.1299999999</v>
      </c>
      <c r="D18" s="12">
        <f>D8+D16</f>
        <v>333417.38</v>
      </c>
      <c r="E18" s="12">
        <f>E8+E16</f>
        <v>7623476.3200000003</v>
      </c>
      <c r="G18" s="12">
        <f>G8+G16</f>
        <v>6243319.8399999999</v>
      </c>
      <c r="H18" s="12">
        <f>H8+H16</f>
        <v>41224221.789999999</v>
      </c>
      <c r="I18" s="12">
        <f>I8+I16</f>
        <v>10694136.699999999</v>
      </c>
      <c r="J18" s="12">
        <f>J8+J16</f>
        <v>4358562</v>
      </c>
      <c r="L18" s="16">
        <f t="shared" si="0"/>
        <v>71698332.159999996</v>
      </c>
    </row>
    <row r="19" spans="1:12" x14ac:dyDescent="0.2">
      <c r="A19" s="6" t="s">
        <v>12</v>
      </c>
      <c r="B19" s="7"/>
      <c r="C19" s="17" t="s">
        <v>13</v>
      </c>
      <c r="D19" s="18"/>
      <c r="E19" s="17" t="s">
        <v>19</v>
      </c>
      <c r="F19" s="8"/>
      <c r="G19" s="18"/>
      <c r="H19" s="17" t="s">
        <v>23</v>
      </c>
      <c r="I19" s="18"/>
      <c r="J19" s="17" t="s">
        <v>25</v>
      </c>
      <c r="K19" s="18"/>
      <c r="L19" s="18"/>
    </row>
    <row r="20" spans="1:12" x14ac:dyDescent="0.2">
      <c r="A20" s="6"/>
      <c r="B20" s="7"/>
      <c r="C20" s="17" t="s">
        <v>17</v>
      </c>
      <c r="D20" s="18"/>
      <c r="E20" s="17" t="s">
        <v>16</v>
      </c>
      <c r="F20" s="8"/>
      <c r="G20" s="18"/>
      <c r="H20" s="17" t="s">
        <v>24</v>
      </c>
      <c r="I20" s="18"/>
      <c r="J20" s="17" t="s">
        <v>26</v>
      </c>
      <c r="K20" s="18"/>
      <c r="L20" s="18"/>
    </row>
    <row r="21" spans="1:12" x14ac:dyDescent="0.2">
      <c r="A21" t="s">
        <v>11</v>
      </c>
    </row>
    <row r="22" spans="1:12" x14ac:dyDescent="0.2">
      <c r="A22" t="s">
        <v>30</v>
      </c>
      <c r="C22" s="12">
        <v>0</v>
      </c>
      <c r="D22" s="12">
        <v>0</v>
      </c>
      <c r="E22" s="12">
        <v>0</v>
      </c>
      <c r="G22" s="12">
        <v>0</v>
      </c>
      <c r="H22" s="12">
        <v>7599600</v>
      </c>
      <c r="I22" s="12">
        <v>10694136.699999999</v>
      </c>
      <c r="J22" s="12">
        <v>4358562</v>
      </c>
      <c r="L22" s="16">
        <f>SUM(C22:E22)+SUM(G22:I22)</f>
        <v>18293736.699999999</v>
      </c>
    </row>
    <row r="23" spans="1:12" x14ac:dyDescent="0.2">
      <c r="A23" t="s">
        <v>14</v>
      </c>
      <c r="C23" s="9">
        <v>0</v>
      </c>
      <c r="D23" s="9">
        <f>D22/D8</f>
        <v>0</v>
      </c>
      <c r="E23" s="9">
        <v>0</v>
      </c>
      <c r="G23" s="9">
        <f>G22/G8</f>
        <v>0</v>
      </c>
      <c r="H23" s="9">
        <f>H22/H8</f>
        <v>0.18434793114380826</v>
      </c>
      <c r="I23" s="9">
        <f>I22/I8</f>
        <v>1</v>
      </c>
      <c r="J23" s="9">
        <f>J22/J8</f>
        <v>1</v>
      </c>
      <c r="L23" s="10">
        <f>L22/L8</f>
        <v>0.25508756733113308</v>
      </c>
    </row>
  </sheetData>
  <pageMargins left="0.25" right="0.5" top="0.75" bottom="0" header="0.5" footer="0.5"/>
  <pageSetup scale="85" orientation="landscape" r:id="rId1"/>
  <headerFooter alignWithMargins="0">
    <oddHeader>&amp;C&amp;"Arial,Bold"&amp;24CONFIDENTIAL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E71890</dc:creator>
  <cp:lastModifiedBy>Jan Havlíček</cp:lastModifiedBy>
  <cp:lastPrinted>2001-03-13T00:41:44Z</cp:lastPrinted>
  <dcterms:created xsi:type="dcterms:W3CDTF">2001-01-11T19:13:35Z</dcterms:created>
  <dcterms:modified xsi:type="dcterms:W3CDTF">2023-09-10T18:15:48Z</dcterms:modified>
</cp:coreProperties>
</file>