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A9F4DA-BA02-42A6-9E8F-1F99E5E42881}" xr6:coauthVersionLast="47" xr6:coauthVersionMax="47" xr10:uidLastSave="{00000000-0000-0000-0000-000000000000}"/>
  <bookViews>
    <workbookView xWindow="-120" yWindow="-120" windowWidth="38640" windowHeight="15720"/>
  </bookViews>
  <sheets>
    <sheet name="Volumes" sheetId="1" r:id="rId1"/>
    <sheet name="Curves" sheetId="2" r:id="rId2"/>
  </sheets>
  <calcPr calcId="0"/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E9" i="1"/>
  <c r="G9" i="1"/>
  <c r="P9" i="1"/>
  <c r="R9" i="1"/>
  <c r="F11" i="1"/>
  <c r="G11" i="1"/>
  <c r="H11" i="1"/>
  <c r="O11" i="1"/>
  <c r="Q11" i="1"/>
  <c r="R11" i="1"/>
  <c r="S11" i="1"/>
  <c r="F12" i="1"/>
  <c r="G12" i="1"/>
  <c r="H12" i="1"/>
  <c r="O12" i="1"/>
  <c r="Q12" i="1"/>
  <c r="R12" i="1"/>
  <c r="S12" i="1"/>
  <c r="A13" i="1"/>
  <c r="F13" i="1"/>
  <c r="G13" i="1"/>
  <c r="H13" i="1"/>
  <c r="O13" i="1"/>
  <c r="Q13" i="1"/>
  <c r="R13" i="1"/>
  <c r="S13" i="1"/>
  <c r="A14" i="1"/>
  <c r="F14" i="1"/>
  <c r="G14" i="1"/>
  <c r="H14" i="1"/>
  <c r="O14" i="1"/>
  <c r="Q14" i="1"/>
  <c r="R14" i="1"/>
  <c r="S14" i="1"/>
  <c r="A15" i="1"/>
  <c r="F15" i="1"/>
  <c r="G15" i="1"/>
  <c r="H15" i="1"/>
  <c r="O15" i="1"/>
  <c r="Q15" i="1"/>
  <c r="R15" i="1"/>
  <c r="S15" i="1"/>
  <c r="A16" i="1"/>
  <c r="F16" i="1"/>
  <c r="G16" i="1"/>
  <c r="H16" i="1"/>
  <c r="O16" i="1"/>
  <c r="Q16" i="1"/>
  <c r="R16" i="1"/>
  <c r="S16" i="1"/>
  <c r="A17" i="1"/>
  <c r="F17" i="1"/>
  <c r="G17" i="1"/>
  <c r="H17" i="1"/>
  <c r="O17" i="1"/>
  <c r="Q17" i="1"/>
  <c r="R17" i="1"/>
  <c r="S17" i="1"/>
  <c r="A18" i="1"/>
  <c r="F18" i="1"/>
  <c r="G18" i="1"/>
  <c r="H18" i="1"/>
  <c r="O18" i="1"/>
  <c r="Q18" i="1"/>
  <c r="R18" i="1"/>
  <c r="S18" i="1"/>
  <c r="A19" i="1"/>
  <c r="F19" i="1"/>
  <c r="G19" i="1"/>
  <c r="H19" i="1"/>
  <c r="O19" i="1"/>
  <c r="Q19" i="1"/>
  <c r="R19" i="1"/>
  <c r="S19" i="1"/>
  <c r="A20" i="1"/>
  <c r="F20" i="1"/>
  <c r="G20" i="1"/>
  <c r="H20" i="1"/>
  <c r="O20" i="1"/>
  <c r="Q20" i="1"/>
  <c r="R20" i="1"/>
  <c r="S20" i="1"/>
  <c r="A21" i="1"/>
  <c r="F21" i="1"/>
  <c r="G21" i="1"/>
  <c r="H21" i="1"/>
  <c r="O21" i="1"/>
  <c r="Q21" i="1"/>
  <c r="R21" i="1"/>
  <c r="S21" i="1"/>
  <c r="A22" i="1"/>
  <c r="F22" i="1"/>
  <c r="G22" i="1"/>
  <c r="H22" i="1"/>
  <c r="O22" i="1"/>
  <c r="Q22" i="1"/>
  <c r="R22" i="1"/>
  <c r="S22" i="1"/>
  <c r="A23" i="1"/>
  <c r="F23" i="1"/>
  <c r="G23" i="1"/>
  <c r="H23" i="1"/>
  <c r="O23" i="1"/>
  <c r="Q23" i="1"/>
  <c r="R23" i="1"/>
  <c r="S23" i="1"/>
  <c r="A24" i="1"/>
  <c r="F24" i="1"/>
  <c r="G24" i="1"/>
  <c r="H24" i="1"/>
  <c r="O24" i="1"/>
  <c r="Q24" i="1"/>
  <c r="R24" i="1"/>
  <c r="S24" i="1"/>
  <c r="A25" i="1"/>
  <c r="F25" i="1"/>
  <c r="G25" i="1"/>
  <c r="H25" i="1"/>
  <c r="O25" i="1"/>
  <c r="Q25" i="1"/>
  <c r="R25" i="1"/>
  <c r="S25" i="1"/>
  <c r="A26" i="1"/>
  <c r="F26" i="1"/>
  <c r="G26" i="1"/>
  <c r="H26" i="1"/>
  <c r="O26" i="1"/>
  <c r="Q26" i="1"/>
  <c r="R26" i="1"/>
  <c r="S26" i="1"/>
  <c r="A27" i="1"/>
  <c r="F27" i="1"/>
  <c r="G27" i="1"/>
  <c r="H27" i="1"/>
  <c r="O27" i="1"/>
  <c r="Q27" i="1"/>
  <c r="R27" i="1"/>
  <c r="S27" i="1"/>
  <c r="A28" i="1"/>
  <c r="F28" i="1"/>
  <c r="G28" i="1"/>
  <c r="H28" i="1"/>
  <c r="O28" i="1"/>
  <c r="Q28" i="1"/>
  <c r="R28" i="1"/>
  <c r="S28" i="1"/>
  <c r="A29" i="1"/>
  <c r="F29" i="1"/>
  <c r="G29" i="1"/>
  <c r="H29" i="1"/>
  <c r="O29" i="1"/>
  <c r="Q29" i="1"/>
  <c r="R29" i="1"/>
  <c r="S29" i="1"/>
  <c r="A30" i="1"/>
  <c r="F30" i="1"/>
  <c r="G30" i="1"/>
  <c r="H30" i="1"/>
  <c r="O30" i="1"/>
  <c r="Q30" i="1"/>
  <c r="R30" i="1"/>
  <c r="S30" i="1"/>
  <c r="A31" i="1"/>
  <c r="F31" i="1"/>
  <c r="G31" i="1"/>
  <c r="H31" i="1"/>
  <c r="O31" i="1"/>
  <c r="Q31" i="1"/>
  <c r="R31" i="1"/>
  <c r="S31" i="1"/>
  <c r="A32" i="1"/>
  <c r="F32" i="1"/>
  <c r="G32" i="1"/>
  <c r="H32" i="1"/>
  <c r="O32" i="1"/>
  <c r="Q32" i="1"/>
  <c r="R32" i="1"/>
  <c r="S32" i="1"/>
  <c r="A33" i="1"/>
  <c r="F33" i="1"/>
  <c r="G33" i="1"/>
  <c r="H33" i="1"/>
  <c r="O33" i="1"/>
  <c r="Q33" i="1"/>
  <c r="R33" i="1"/>
  <c r="S33" i="1"/>
  <c r="A34" i="1"/>
  <c r="F34" i="1"/>
  <c r="G34" i="1"/>
  <c r="H34" i="1"/>
  <c r="O34" i="1"/>
  <c r="Q34" i="1"/>
  <c r="R34" i="1"/>
  <c r="S34" i="1"/>
  <c r="A35" i="1"/>
  <c r="F35" i="1"/>
  <c r="G35" i="1"/>
  <c r="H35" i="1"/>
  <c r="O35" i="1"/>
  <c r="Q35" i="1"/>
  <c r="R35" i="1"/>
  <c r="S35" i="1"/>
  <c r="A36" i="1"/>
  <c r="F36" i="1"/>
  <c r="G36" i="1"/>
  <c r="H36" i="1"/>
  <c r="O36" i="1"/>
  <c r="Q36" i="1"/>
  <c r="R36" i="1"/>
  <c r="S36" i="1"/>
  <c r="A37" i="1"/>
  <c r="F37" i="1"/>
  <c r="G37" i="1"/>
  <c r="H37" i="1"/>
  <c r="O37" i="1"/>
  <c r="Q37" i="1"/>
  <c r="R37" i="1"/>
  <c r="S37" i="1"/>
  <c r="A38" i="1"/>
  <c r="F38" i="1"/>
  <c r="G38" i="1"/>
  <c r="H38" i="1"/>
  <c r="O38" i="1"/>
  <c r="Q38" i="1"/>
  <c r="R38" i="1"/>
  <c r="S38" i="1"/>
  <c r="A39" i="1"/>
  <c r="F39" i="1"/>
  <c r="G39" i="1"/>
  <c r="H39" i="1"/>
  <c r="O39" i="1"/>
  <c r="Q39" i="1"/>
  <c r="R39" i="1"/>
  <c r="S39" i="1"/>
  <c r="A40" i="1"/>
  <c r="F40" i="1"/>
  <c r="G40" i="1"/>
  <c r="H40" i="1"/>
  <c r="O40" i="1"/>
  <c r="Q40" i="1"/>
  <c r="R40" i="1"/>
  <c r="S40" i="1"/>
  <c r="A41" i="1"/>
  <c r="F41" i="1"/>
  <c r="G41" i="1"/>
  <c r="H41" i="1"/>
  <c r="O41" i="1"/>
  <c r="Q41" i="1"/>
  <c r="R41" i="1"/>
  <c r="S41" i="1"/>
  <c r="A42" i="1"/>
  <c r="F42" i="1"/>
  <c r="G42" i="1"/>
  <c r="H42" i="1"/>
  <c r="O42" i="1"/>
  <c r="Q42" i="1"/>
  <c r="R42" i="1"/>
  <c r="S42" i="1"/>
  <c r="A43" i="1"/>
  <c r="F43" i="1"/>
  <c r="G43" i="1"/>
  <c r="H43" i="1"/>
  <c r="O43" i="1"/>
  <c r="Q43" i="1"/>
  <c r="R43" i="1"/>
  <c r="S43" i="1"/>
  <c r="A44" i="1"/>
  <c r="F44" i="1"/>
  <c r="G44" i="1"/>
  <c r="H44" i="1"/>
  <c r="O44" i="1"/>
  <c r="Q44" i="1"/>
  <c r="R44" i="1"/>
  <c r="S44" i="1"/>
  <c r="A45" i="1"/>
  <c r="F45" i="1"/>
  <c r="G45" i="1"/>
  <c r="H45" i="1"/>
  <c r="O45" i="1"/>
  <c r="Q45" i="1"/>
  <c r="R45" i="1"/>
  <c r="S45" i="1"/>
  <c r="A46" i="1"/>
  <c r="F46" i="1"/>
  <c r="G46" i="1"/>
  <c r="H46" i="1"/>
  <c r="O46" i="1"/>
  <c r="Q46" i="1"/>
  <c r="R46" i="1"/>
  <c r="S46" i="1"/>
  <c r="A47" i="1"/>
  <c r="F47" i="1"/>
  <c r="G47" i="1"/>
  <c r="H47" i="1"/>
  <c r="O47" i="1"/>
  <c r="Q47" i="1"/>
  <c r="R47" i="1"/>
  <c r="S47" i="1"/>
  <c r="A48" i="1"/>
  <c r="F48" i="1"/>
  <c r="G48" i="1"/>
  <c r="H48" i="1"/>
  <c r="O48" i="1"/>
  <c r="Q48" i="1"/>
  <c r="R48" i="1"/>
  <c r="S48" i="1"/>
  <c r="A49" i="1"/>
  <c r="F49" i="1"/>
  <c r="G49" i="1"/>
  <c r="H49" i="1"/>
  <c r="O49" i="1"/>
  <c r="Q49" i="1"/>
  <c r="R49" i="1"/>
  <c r="S49" i="1"/>
  <c r="A50" i="1"/>
  <c r="F50" i="1"/>
  <c r="G50" i="1"/>
  <c r="H50" i="1"/>
  <c r="O50" i="1"/>
  <c r="Q50" i="1"/>
  <c r="R50" i="1"/>
  <c r="S50" i="1"/>
  <c r="A51" i="1"/>
  <c r="F51" i="1"/>
  <c r="G51" i="1"/>
  <c r="H51" i="1"/>
  <c r="O51" i="1"/>
  <c r="Q51" i="1"/>
  <c r="R51" i="1"/>
  <c r="S51" i="1"/>
  <c r="A52" i="1"/>
  <c r="F52" i="1"/>
  <c r="G52" i="1"/>
  <c r="H52" i="1"/>
  <c r="O52" i="1"/>
  <c r="Q52" i="1"/>
  <c r="R52" i="1"/>
  <c r="S52" i="1"/>
  <c r="A53" i="1"/>
  <c r="F53" i="1"/>
  <c r="G53" i="1"/>
  <c r="H53" i="1"/>
  <c r="O53" i="1"/>
  <c r="Q53" i="1"/>
  <c r="R53" i="1"/>
  <c r="S53" i="1"/>
  <c r="A54" i="1"/>
  <c r="F54" i="1"/>
  <c r="G54" i="1"/>
  <c r="H54" i="1"/>
  <c r="O54" i="1"/>
  <c r="Q54" i="1"/>
  <c r="R54" i="1"/>
  <c r="S54" i="1"/>
  <c r="A55" i="1"/>
  <c r="F55" i="1"/>
  <c r="G55" i="1"/>
  <c r="H55" i="1"/>
  <c r="O55" i="1"/>
  <c r="Q55" i="1"/>
  <c r="R55" i="1"/>
  <c r="S55" i="1"/>
  <c r="A57" i="1"/>
  <c r="F57" i="1"/>
  <c r="G57" i="1"/>
  <c r="H57" i="1"/>
  <c r="O57" i="1"/>
  <c r="Q57" i="1"/>
  <c r="R57" i="1"/>
  <c r="S57" i="1"/>
  <c r="A58" i="1"/>
  <c r="F58" i="1"/>
  <c r="G58" i="1"/>
  <c r="H58" i="1"/>
  <c r="O58" i="1"/>
  <c r="Q58" i="1"/>
  <c r="R58" i="1"/>
  <c r="S58" i="1"/>
  <c r="A59" i="1"/>
  <c r="F59" i="1"/>
  <c r="G59" i="1"/>
  <c r="H59" i="1"/>
  <c r="O59" i="1"/>
  <c r="Q59" i="1"/>
  <c r="R59" i="1"/>
  <c r="S59" i="1"/>
  <c r="A60" i="1"/>
  <c r="F60" i="1"/>
  <c r="G60" i="1"/>
  <c r="H60" i="1"/>
  <c r="O60" i="1"/>
  <c r="Q60" i="1"/>
  <c r="R60" i="1"/>
  <c r="S60" i="1"/>
  <c r="A61" i="1"/>
  <c r="F61" i="1"/>
  <c r="G61" i="1"/>
  <c r="H61" i="1"/>
  <c r="O61" i="1"/>
  <c r="Q61" i="1"/>
  <c r="R61" i="1"/>
  <c r="S61" i="1"/>
  <c r="A62" i="1"/>
  <c r="F62" i="1"/>
  <c r="G62" i="1"/>
  <c r="H62" i="1"/>
  <c r="O62" i="1"/>
  <c r="Q62" i="1"/>
  <c r="R62" i="1"/>
  <c r="S62" i="1"/>
  <c r="A63" i="1"/>
  <c r="F63" i="1"/>
  <c r="G63" i="1"/>
  <c r="H63" i="1"/>
  <c r="O63" i="1"/>
  <c r="Q63" i="1"/>
  <c r="R63" i="1"/>
  <c r="S63" i="1"/>
  <c r="A64" i="1"/>
  <c r="F64" i="1"/>
  <c r="G64" i="1"/>
  <c r="H64" i="1"/>
  <c r="O64" i="1"/>
  <c r="Q64" i="1"/>
  <c r="R64" i="1"/>
  <c r="S64" i="1"/>
  <c r="A65" i="1"/>
  <c r="F65" i="1"/>
  <c r="G65" i="1"/>
  <c r="H65" i="1"/>
  <c r="O65" i="1"/>
  <c r="Q65" i="1"/>
  <c r="R65" i="1"/>
  <c r="S65" i="1"/>
  <c r="A66" i="1"/>
  <c r="F66" i="1"/>
  <c r="G66" i="1"/>
  <c r="H66" i="1"/>
  <c r="O66" i="1"/>
  <c r="Q66" i="1"/>
  <c r="R66" i="1"/>
  <c r="S66" i="1"/>
  <c r="A67" i="1"/>
  <c r="F67" i="1"/>
  <c r="G67" i="1"/>
  <c r="H67" i="1"/>
  <c r="O67" i="1"/>
  <c r="Q67" i="1"/>
  <c r="R67" i="1"/>
  <c r="S67" i="1"/>
  <c r="A68" i="1"/>
  <c r="F68" i="1"/>
  <c r="G68" i="1"/>
  <c r="H68" i="1"/>
  <c r="O68" i="1"/>
  <c r="Q68" i="1"/>
  <c r="R68" i="1"/>
  <c r="S68" i="1"/>
  <c r="A69" i="1"/>
  <c r="F69" i="1"/>
  <c r="G69" i="1"/>
  <c r="H69" i="1"/>
  <c r="O69" i="1"/>
  <c r="Q69" i="1"/>
  <c r="R69" i="1"/>
  <c r="S69" i="1"/>
  <c r="A70" i="1"/>
  <c r="F70" i="1"/>
  <c r="G70" i="1"/>
  <c r="H70" i="1"/>
  <c r="O70" i="1"/>
  <c r="Q70" i="1"/>
  <c r="R70" i="1"/>
  <c r="S70" i="1"/>
  <c r="A71" i="1"/>
  <c r="F71" i="1"/>
  <c r="G71" i="1"/>
  <c r="H71" i="1"/>
  <c r="O71" i="1"/>
  <c r="Q71" i="1"/>
  <c r="R71" i="1"/>
  <c r="S71" i="1"/>
  <c r="A72" i="1"/>
  <c r="F72" i="1"/>
  <c r="G72" i="1"/>
  <c r="H72" i="1"/>
  <c r="O72" i="1"/>
  <c r="Q72" i="1"/>
  <c r="R72" i="1"/>
  <c r="S72" i="1"/>
  <c r="A73" i="1"/>
  <c r="F73" i="1"/>
  <c r="G73" i="1"/>
  <c r="H73" i="1"/>
  <c r="O73" i="1"/>
  <c r="Q73" i="1"/>
  <c r="R73" i="1"/>
  <c r="S73" i="1"/>
  <c r="A74" i="1"/>
  <c r="F74" i="1"/>
  <c r="G74" i="1"/>
  <c r="H74" i="1"/>
  <c r="O74" i="1"/>
  <c r="Q74" i="1"/>
  <c r="R74" i="1"/>
  <c r="S74" i="1"/>
  <c r="A75" i="1"/>
  <c r="F75" i="1"/>
  <c r="G75" i="1"/>
  <c r="H75" i="1"/>
  <c r="O75" i="1"/>
  <c r="Q75" i="1"/>
  <c r="R75" i="1"/>
  <c r="S75" i="1"/>
  <c r="A76" i="1"/>
  <c r="F76" i="1"/>
  <c r="G76" i="1"/>
  <c r="H76" i="1"/>
  <c r="O76" i="1"/>
  <c r="Q76" i="1"/>
  <c r="R76" i="1"/>
  <c r="S76" i="1"/>
  <c r="A77" i="1"/>
  <c r="F77" i="1"/>
  <c r="G77" i="1"/>
  <c r="H77" i="1"/>
  <c r="O77" i="1"/>
  <c r="Q77" i="1"/>
  <c r="R77" i="1"/>
  <c r="S77" i="1"/>
  <c r="A78" i="1"/>
  <c r="F78" i="1"/>
  <c r="G78" i="1"/>
  <c r="H78" i="1"/>
  <c r="O78" i="1"/>
  <c r="Q78" i="1"/>
  <c r="R78" i="1"/>
  <c r="S78" i="1"/>
  <c r="A79" i="1"/>
  <c r="F79" i="1"/>
  <c r="G79" i="1"/>
  <c r="H79" i="1"/>
  <c r="O79" i="1"/>
  <c r="Q79" i="1"/>
  <c r="R79" i="1"/>
  <c r="S79" i="1"/>
  <c r="A80" i="1"/>
  <c r="F80" i="1"/>
  <c r="G80" i="1"/>
  <c r="H80" i="1"/>
  <c r="O80" i="1"/>
  <c r="Q80" i="1"/>
  <c r="R80" i="1"/>
  <c r="S80" i="1"/>
  <c r="A81" i="1"/>
  <c r="F81" i="1"/>
  <c r="G81" i="1"/>
  <c r="H81" i="1"/>
  <c r="O81" i="1"/>
  <c r="Q81" i="1"/>
  <c r="R81" i="1"/>
  <c r="S81" i="1"/>
  <c r="A82" i="1"/>
  <c r="F82" i="1"/>
  <c r="G82" i="1"/>
  <c r="H82" i="1"/>
  <c r="O82" i="1"/>
  <c r="Q82" i="1"/>
  <c r="R82" i="1"/>
  <c r="S82" i="1"/>
  <c r="A83" i="1"/>
  <c r="F83" i="1"/>
  <c r="G83" i="1"/>
  <c r="H83" i="1"/>
  <c r="O83" i="1"/>
  <c r="Q83" i="1"/>
  <c r="R83" i="1"/>
  <c r="S83" i="1"/>
  <c r="A84" i="1"/>
  <c r="F84" i="1"/>
  <c r="G84" i="1"/>
  <c r="H84" i="1"/>
  <c r="O84" i="1"/>
  <c r="Q84" i="1"/>
  <c r="R84" i="1"/>
  <c r="S84" i="1"/>
  <c r="A85" i="1"/>
  <c r="F85" i="1"/>
  <c r="G85" i="1"/>
  <c r="H85" i="1"/>
  <c r="O85" i="1"/>
  <c r="Q85" i="1"/>
  <c r="R85" i="1"/>
  <c r="S85" i="1"/>
  <c r="A86" i="1"/>
  <c r="F86" i="1"/>
  <c r="G86" i="1"/>
  <c r="H86" i="1"/>
  <c r="O86" i="1"/>
  <c r="Q86" i="1"/>
  <c r="R86" i="1"/>
  <c r="S86" i="1"/>
  <c r="A87" i="1"/>
  <c r="F87" i="1"/>
  <c r="G87" i="1"/>
  <c r="H87" i="1"/>
  <c r="O87" i="1"/>
  <c r="Q87" i="1"/>
  <c r="R87" i="1"/>
  <c r="S87" i="1"/>
  <c r="A88" i="1"/>
  <c r="F88" i="1"/>
  <c r="G88" i="1"/>
  <c r="H88" i="1"/>
  <c r="O88" i="1"/>
  <c r="Q88" i="1"/>
  <c r="R88" i="1"/>
  <c r="S88" i="1"/>
  <c r="A89" i="1"/>
  <c r="F89" i="1"/>
  <c r="G89" i="1"/>
  <c r="H89" i="1"/>
  <c r="O89" i="1"/>
  <c r="Q89" i="1"/>
  <c r="R89" i="1"/>
  <c r="S89" i="1"/>
  <c r="A90" i="1"/>
  <c r="F90" i="1"/>
  <c r="G90" i="1"/>
  <c r="H90" i="1"/>
  <c r="O90" i="1"/>
  <c r="Q90" i="1"/>
  <c r="R90" i="1"/>
  <c r="S90" i="1"/>
  <c r="A91" i="1"/>
  <c r="F91" i="1"/>
  <c r="G91" i="1"/>
  <c r="H91" i="1"/>
  <c r="O91" i="1"/>
  <c r="Q91" i="1"/>
  <c r="R91" i="1"/>
  <c r="S91" i="1"/>
  <c r="A92" i="1"/>
  <c r="F92" i="1"/>
  <c r="G92" i="1"/>
  <c r="H92" i="1"/>
  <c r="O92" i="1"/>
  <c r="Q92" i="1"/>
  <c r="R92" i="1"/>
  <c r="S92" i="1"/>
  <c r="A93" i="1"/>
  <c r="F93" i="1"/>
  <c r="G93" i="1"/>
  <c r="H93" i="1"/>
  <c r="O93" i="1"/>
  <c r="Q93" i="1"/>
  <c r="R93" i="1"/>
  <c r="S93" i="1"/>
  <c r="A94" i="1"/>
  <c r="F94" i="1"/>
  <c r="G94" i="1"/>
  <c r="H94" i="1"/>
  <c r="O94" i="1"/>
  <c r="Q94" i="1"/>
  <c r="R94" i="1"/>
  <c r="S94" i="1"/>
  <c r="A95" i="1"/>
  <c r="F95" i="1"/>
  <c r="G95" i="1"/>
  <c r="H95" i="1"/>
  <c r="O95" i="1"/>
  <c r="Q95" i="1"/>
  <c r="R95" i="1"/>
  <c r="S95" i="1"/>
  <c r="A96" i="1"/>
  <c r="F96" i="1"/>
  <c r="G96" i="1"/>
  <c r="H96" i="1"/>
  <c r="O96" i="1"/>
  <c r="Q96" i="1"/>
  <c r="R96" i="1"/>
  <c r="S96" i="1"/>
  <c r="A97" i="1"/>
  <c r="F97" i="1"/>
  <c r="G97" i="1"/>
  <c r="H97" i="1"/>
  <c r="O97" i="1"/>
  <c r="Q97" i="1"/>
  <c r="R97" i="1"/>
  <c r="S97" i="1"/>
  <c r="A98" i="1"/>
  <c r="F98" i="1"/>
  <c r="G98" i="1"/>
  <c r="H98" i="1"/>
  <c r="O98" i="1"/>
  <c r="Q98" i="1"/>
  <c r="R98" i="1"/>
  <c r="S98" i="1"/>
  <c r="A99" i="1"/>
  <c r="F99" i="1"/>
  <c r="G99" i="1"/>
  <c r="H99" i="1"/>
  <c r="O99" i="1"/>
  <c r="Q99" i="1"/>
  <c r="R99" i="1"/>
  <c r="S99" i="1"/>
  <c r="A100" i="1"/>
  <c r="F100" i="1"/>
  <c r="G100" i="1"/>
  <c r="H100" i="1"/>
  <c r="O100" i="1"/>
  <c r="Q100" i="1"/>
  <c r="R100" i="1"/>
  <c r="S100" i="1"/>
  <c r="A101" i="1"/>
  <c r="F101" i="1"/>
  <c r="G101" i="1"/>
  <c r="H101" i="1"/>
  <c r="O101" i="1"/>
  <c r="Q101" i="1"/>
  <c r="R101" i="1"/>
  <c r="S101" i="1"/>
  <c r="A102" i="1"/>
  <c r="F102" i="1"/>
  <c r="G102" i="1"/>
  <c r="H102" i="1"/>
  <c r="O102" i="1"/>
  <c r="Q102" i="1"/>
  <c r="R102" i="1"/>
  <c r="S102" i="1"/>
  <c r="A103" i="1"/>
  <c r="F103" i="1"/>
  <c r="G103" i="1"/>
  <c r="H103" i="1"/>
  <c r="O103" i="1"/>
  <c r="Q103" i="1"/>
  <c r="R103" i="1"/>
  <c r="S103" i="1"/>
  <c r="A104" i="1"/>
  <c r="F104" i="1"/>
  <c r="G104" i="1"/>
  <c r="H104" i="1"/>
  <c r="O104" i="1"/>
  <c r="Q104" i="1"/>
  <c r="R104" i="1"/>
  <c r="S104" i="1"/>
  <c r="A105" i="1"/>
  <c r="F105" i="1"/>
  <c r="G105" i="1"/>
  <c r="H105" i="1"/>
  <c r="O105" i="1"/>
  <c r="Q105" i="1"/>
  <c r="R105" i="1"/>
  <c r="S105" i="1"/>
  <c r="A106" i="1"/>
  <c r="F106" i="1"/>
  <c r="G106" i="1"/>
  <c r="H106" i="1"/>
  <c r="O106" i="1"/>
  <c r="Q106" i="1"/>
  <c r="R106" i="1"/>
  <c r="S106" i="1"/>
  <c r="A107" i="1"/>
  <c r="F107" i="1"/>
  <c r="G107" i="1"/>
  <c r="H107" i="1"/>
  <c r="O107" i="1"/>
  <c r="Q107" i="1"/>
  <c r="R107" i="1"/>
  <c r="S107" i="1"/>
  <c r="A108" i="1"/>
  <c r="F108" i="1"/>
  <c r="G108" i="1"/>
  <c r="H108" i="1"/>
  <c r="O108" i="1"/>
  <c r="Q108" i="1"/>
  <c r="R108" i="1"/>
  <c r="S108" i="1"/>
  <c r="A109" i="1"/>
  <c r="F109" i="1"/>
  <c r="G109" i="1"/>
  <c r="H109" i="1"/>
  <c r="O109" i="1"/>
  <c r="Q109" i="1"/>
  <c r="R109" i="1"/>
  <c r="S109" i="1"/>
  <c r="A110" i="1"/>
  <c r="F110" i="1"/>
  <c r="G110" i="1"/>
  <c r="H110" i="1"/>
  <c r="O110" i="1"/>
  <c r="Q110" i="1"/>
  <c r="R110" i="1"/>
  <c r="S110" i="1"/>
  <c r="A112" i="1"/>
  <c r="F112" i="1"/>
  <c r="G112" i="1"/>
  <c r="H112" i="1"/>
  <c r="O112" i="1"/>
  <c r="Q112" i="1"/>
  <c r="R112" i="1"/>
  <c r="S112" i="1"/>
  <c r="A113" i="1"/>
  <c r="F113" i="1"/>
  <c r="G113" i="1"/>
  <c r="H113" i="1"/>
  <c r="O113" i="1"/>
  <c r="Q113" i="1"/>
  <c r="R113" i="1"/>
  <c r="S113" i="1"/>
  <c r="A114" i="1"/>
  <c r="F114" i="1"/>
  <c r="G114" i="1"/>
  <c r="H114" i="1"/>
  <c r="O114" i="1"/>
  <c r="Q114" i="1"/>
  <c r="R114" i="1"/>
  <c r="S114" i="1"/>
  <c r="A115" i="1"/>
  <c r="F115" i="1"/>
  <c r="G115" i="1"/>
  <c r="H115" i="1"/>
  <c r="O115" i="1"/>
  <c r="Q115" i="1"/>
  <c r="R115" i="1"/>
  <c r="S115" i="1"/>
  <c r="A116" i="1"/>
  <c r="F116" i="1"/>
  <c r="G116" i="1"/>
  <c r="H116" i="1"/>
  <c r="O116" i="1"/>
  <c r="Q116" i="1"/>
  <c r="R116" i="1"/>
  <c r="S116" i="1"/>
  <c r="A117" i="1"/>
  <c r="F117" i="1"/>
  <c r="G117" i="1"/>
  <c r="H117" i="1"/>
  <c r="O117" i="1"/>
  <c r="Q117" i="1"/>
  <c r="R117" i="1"/>
  <c r="S117" i="1"/>
  <c r="A118" i="1"/>
  <c r="F118" i="1"/>
  <c r="G118" i="1"/>
  <c r="H118" i="1"/>
  <c r="O118" i="1"/>
  <c r="Q118" i="1"/>
  <c r="R118" i="1"/>
  <c r="S118" i="1"/>
  <c r="A119" i="1"/>
  <c r="F119" i="1"/>
  <c r="G119" i="1"/>
  <c r="H119" i="1"/>
  <c r="O119" i="1"/>
  <c r="Q119" i="1"/>
  <c r="R119" i="1"/>
  <c r="S119" i="1"/>
  <c r="A120" i="1"/>
  <c r="F120" i="1"/>
  <c r="G120" i="1"/>
  <c r="H120" i="1"/>
  <c r="O120" i="1"/>
  <c r="Q120" i="1"/>
  <c r="R120" i="1"/>
  <c r="S120" i="1"/>
  <c r="A121" i="1"/>
  <c r="F121" i="1"/>
  <c r="G121" i="1"/>
  <c r="H121" i="1"/>
  <c r="O121" i="1"/>
  <c r="Q121" i="1"/>
  <c r="R121" i="1"/>
  <c r="S121" i="1"/>
  <c r="A122" i="1"/>
  <c r="F122" i="1"/>
  <c r="G122" i="1"/>
  <c r="H122" i="1"/>
  <c r="O122" i="1"/>
  <c r="Q122" i="1"/>
  <c r="R122" i="1"/>
  <c r="S122" i="1"/>
  <c r="A123" i="1"/>
  <c r="F123" i="1"/>
  <c r="G123" i="1"/>
  <c r="H123" i="1"/>
  <c r="O123" i="1"/>
  <c r="Q123" i="1"/>
  <c r="R123" i="1"/>
  <c r="S123" i="1"/>
  <c r="A124" i="1"/>
  <c r="F124" i="1"/>
  <c r="G124" i="1"/>
  <c r="H124" i="1"/>
  <c r="O124" i="1"/>
  <c r="Q124" i="1"/>
  <c r="R124" i="1"/>
  <c r="S124" i="1"/>
  <c r="A125" i="1"/>
  <c r="F125" i="1"/>
  <c r="G125" i="1"/>
  <c r="H125" i="1"/>
  <c r="O125" i="1"/>
  <c r="Q125" i="1"/>
  <c r="R125" i="1"/>
  <c r="S125" i="1"/>
  <c r="A126" i="1"/>
  <c r="F126" i="1"/>
  <c r="G126" i="1"/>
  <c r="H126" i="1"/>
  <c r="O126" i="1"/>
  <c r="Q126" i="1"/>
  <c r="R126" i="1"/>
  <c r="S126" i="1"/>
  <c r="A127" i="1"/>
  <c r="F127" i="1"/>
  <c r="G127" i="1"/>
  <c r="H127" i="1"/>
  <c r="O127" i="1"/>
  <c r="Q127" i="1"/>
  <c r="R127" i="1"/>
  <c r="S127" i="1"/>
  <c r="A128" i="1"/>
  <c r="F128" i="1"/>
  <c r="G128" i="1"/>
  <c r="H128" i="1"/>
  <c r="O128" i="1"/>
  <c r="Q128" i="1"/>
  <c r="R128" i="1"/>
  <c r="S128" i="1"/>
  <c r="A129" i="1"/>
  <c r="F129" i="1"/>
  <c r="G129" i="1"/>
  <c r="H129" i="1"/>
  <c r="O129" i="1"/>
  <c r="Q129" i="1"/>
  <c r="R129" i="1"/>
  <c r="S129" i="1"/>
  <c r="A130" i="1"/>
  <c r="F130" i="1"/>
  <c r="G130" i="1"/>
  <c r="H130" i="1"/>
  <c r="O130" i="1"/>
  <c r="Q130" i="1"/>
  <c r="R130" i="1"/>
  <c r="S130" i="1"/>
  <c r="A131" i="1"/>
  <c r="F131" i="1"/>
  <c r="G131" i="1"/>
  <c r="H131" i="1"/>
  <c r="O131" i="1"/>
  <c r="Q131" i="1"/>
  <c r="R131" i="1"/>
  <c r="S131" i="1"/>
  <c r="A132" i="1"/>
  <c r="F132" i="1"/>
  <c r="G132" i="1"/>
  <c r="H132" i="1"/>
  <c r="O132" i="1"/>
  <c r="Q132" i="1"/>
  <c r="R132" i="1"/>
  <c r="S132" i="1"/>
  <c r="A133" i="1"/>
  <c r="F133" i="1"/>
  <c r="G133" i="1"/>
  <c r="H133" i="1"/>
  <c r="O133" i="1"/>
  <c r="Q133" i="1"/>
  <c r="R133" i="1"/>
  <c r="S133" i="1"/>
  <c r="A134" i="1"/>
  <c r="F134" i="1"/>
  <c r="G134" i="1"/>
  <c r="H134" i="1"/>
  <c r="O134" i="1"/>
  <c r="Q134" i="1"/>
  <c r="R134" i="1"/>
  <c r="S134" i="1"/>
  <c r="A135" i="1"/>
  <c r="F135" i="1"/>
  <c r="G135" i="1"/>
  <c r="H135" i="1"/>
  <c r="O135" i="1"/>
  <c r="Q135" i="1"/>
  <c r="R135" i="1"/>
  <c r="S135" i="1"/>
  <c r="A136" i="1"/>
  <c r="F136" i="1"/>
  <c r="G136" i="1"/>
  <c r="H136" i="1"/>
  <c r="O136" i="1"/>
  <c r="Q136" i="1"/>
  <c r="R136" i="1"/>
  <c r="S136" i="1"/>
  <c r="A137" i="1"/>
  <c r="F137" i="1"/>
  <c r="G137" i="1"/>
  <c r="H137" i="1"/>
  <c r="O137" i="1"/>
  <c r="Q137" i="1"/>
  <c r="R137" i="1"/>
  <c r="S137" i="1"/>
  <c r="A138" i="1"/>
  <c r="F138" i="1"/>
  <c r="G138" i="1"/>
  <c r="H138" i="1"/>
  <c r="O138" i="1"/>
  <c r="Q138" i="1"/>
  <c r="R138" i="1"/>
  <c r="S138" i="1"/>
  <c r="A139" i="1"/>
  <c r="F139" i="1"/>
  <c r="G139" i="1"/>
  <c r="H139" i="1"/>
  <c r="O139" i="1"/>
  <c r="Q139" i="1"/>
  <c r="R139" i="1"/>
  <c r="S139" i="1"/>
  <c r="A140" i="1"/>
  <c r="F140" i="1"/>
  <c r="G140" i="1"/>
  <c r="H140" i="1"/>
  <c r="O140" i="1"/>
  <c r="Q140" i="1"/>
  <c r="R140" i="1"/>
  <c r="S140" i="1"/>
  <c r="A141" i="1"/>
  <c r="F141" i="1"/>
  <c r="G141" i="1"/>
  <c r="H141" i="1"/>
  <c r="O141" i="1"/>
  <c r="Q141" i="1"/>
  <c r="R141" i="1"/>
  <c r="S141" i="1"/>
  <c r="A142" i="1"/>
  <c r="F142" i="1"/>
  <c r="G142" i="1"/>
  <c r="H142" i="1"/>
  <c r="O142" i="1"/>
  <c r="Q142" i="1"/>
  <c r="R142" i="1"/>
  <c r="S142" i="1"/>
  <c r="A143" i="1"/>
  <c r="F143" i="1"/>
  <c r="G143" i="1"/>
  <c r="H143" i="1"/>
  <c r="O143" i="1"/>
  <c r="Q143" i="1"/>
  <c r="R143" i="1"/>
  <c r="S143" i="1"/>
  <c r="A144" i="1"/>
  <c r="F144" i="1"/>
  <c r="G144" i="1"/>
  <c r="H144" i="1"/>
  <c r="O144" i="1"/>
  <c r="Q144" i="1"/>
  <c r="R144" i="1"/>
  <c r="S144" i="1"/>
  <c r="A145" i="1"/>
  <c r="F145" i="1"/>
  <c r="G145" i="1"/>
  <c r="H145" i="1"/>
  <c r="O145" i="1"/>
  <c r="Q145" i="1"/>
  <c r="R145" i="1"/>
  <c r="S145" i="1"/>
  <c r="A146" i="1"/>
  <c r="F146" i="1"/>
  <c r="G146" i="1"/>
  <c r="H146" i="1"/>
  <c r="O146" i="1"/>
  <c r="Q146" i="1"/>
  <c r="R146" i="1"/>
  <c r="S146" i="1"/>
  <c r="A147" i="1"/>
  <c r="F147" i="1"/>
  <c r="G147" i="1"/>
  <c r="H147" i="1"/>
  <c r="O147" i="1"/>
  <c r="Q147" i="1"/>
  <c r="R147" i="1"/>
  <c r="S147" i="1"/>
  <c r="A148" i="1"/>
  <c r="F148" i="1"/>
  <c r="G148" i="1"/>
  <c r="H148" i="1"/>
  <c r="O148" i="1"/>
  <c r="Q148" i="1"/>
  <c r="R148" i="1"/>
  <c r="S148" i="1"/>
  <c r="A149" i="1"/>
  <c r="F149" i="1"/>
  <c r="G149" i="1"/>
  <c r="H149" i="1"/>
  <c r="O149" i="1"/>
  <c r="Q149" i="1"/>
  <c r="R149" i="1"/>
  <c r="S149" i="1"/>
  <c r="A150" i="1"/>
  <c r="F150" i="1"/>
  <c r="G150" i="1"/>
  <c r="H150" i="1"/>
  <c r="O150" i="1"/>
  <c r="Q150" i="1"/>
  <c r="R150" i="1"/>
  <c r="S150" i="1"/>
  <c r="A151" i="1"/>
  <c r="F151" i="1"/>
  <c r="G151" i="1"/>
  <c r="H151" i="1"/>
  <c r="O151" i="1"/>
  <c r="Q151" i="1"/>
  <c r="R151" i="1"/>
  <c r="S151" i="1"/>
  <c r="A152" i="1"/>
  <c r="F152" i="1"/>
  <c r="G152" i="1"/>
  <c r="H152" i="1"/>
  <c r="O152" i="1"/>
  <c r="Q152" i="1"/>
  <c r="R152" i="1"/>
  <c r="S152" i="1"/>
  <c r="A153" i="1"/>
  <c r="F153" i="1"/>
  <c r="G153" i="1"/>
  <c r="H153" i="1"/>
  <c r="O153" i="1"/>
  <c r="Q153" i="1"/>
  <c r="R153" i="1"/>
  <c r="S153" i="1"/>
  <c r="A154" i="1"/>
  <c r="F154" i="1"/>
  <c r="G154" i="1"/>
  <c r="H154" i="1"/>
  <c r="O154" i="1"/>
  <c r="Q154" i="1"/>
  <c r="R154" i="1"/>
  <c r="S154" i="1"/>
  <c r="A155" i="1"/>
  <c r="F155" i="1"/>
  <c r="G155" i="1"/>
  <c r="H155" i="1"/>
  <c r="O155" i="1"/>
  <c r="Q155" i="1"/>
  <c r="R155" i="1"/>
  <c r="S155" i="1"/>
  <c r="A156" i="1"/>
  <c r="F156" i="1"/>
  <c r="G156" i="1"/>
  <c r="H156" i="1"/>
  <c r="O156" i="1"/>
  <c r="Q156" i="1"/>
  <c r="R156" i="1"/>
  <c r="S156" i="1"/>
  <c r="A157" i="1"/>
  <c r="F157" i="1"/>
  <c r="G157" i="1"/>
  <c r="H157" i="1"/>
  <c r="O157" i="1"/>
  <c r="Q157" i="1"/>
  <c r="R157" i="1"/>
  <c r="S157" i="1"/>
</calcChain>
</file>

<file path=xl/sharedStrings.xml><?xml version="1.0" encoding="utf-8"?>
<sst xmlns="http://schemas.openxmlformats.org/spreadsheetml/2006/main" count="79" uniqueCount="31">
  <si>
    <t>Gas Delivery Month</t>
  </si>
  <si>
    <t>Gas Market Report Date</t>
  </si>
  <si>
    <t>Swap Settlement Date</t>
  </si>
  <si>
    <t>Monthly Volume in MMBtu's</t>
  </si>
  <si>
    <t>Days</t>
  </si>
  <si>
    <t>Nymex Bids</t>
  </si>
  <si>
    <t>TCO Bids</t>
  </si>
  <si>
    <t>TCO All in Bid</t>
  </si>
  <si>
    <t>CNG Bid</t>
  </si>
  <si>
    <t>CNG All in Bid</t>
  </si>
  <si>
    <t>Total Nominal Volume</t>
  </si>
  <si>
    <t>Discount Rate (flat)</t>
  </si>
  <si>
    <t>Disc. Daily Volumes</t>
  </si>
  <si>
    <t>Disc. Monthly Vol.</t>
  </si>
  <si>
    <t>Discounted Daily Volumes</t>
  </si>
  <si>
    <t>Discounted Monthly Vol.</t>
  </si>
  <si>
    <t>Total Nominal Volume (CNG+TCO)</t>
  </si>
  <si>
    <t>Total Discounted Volume (CNG+TCO)</t>
  </si>
  <si>
    <t>Average Daily Nominal Volume (CNG)</t>
  </si>
  <si>
    <t>Average Daily Nominal Volume (TCO)</t>
  </si>
  <si>
    <t>Average Daily Nominal Volume (Total)</t>
  </si>
  <si>
    <t>Daily Volume (mmBtu/d)</t>
  </si>
  <si>
    <t>Total Disc. Volume</t>
  </si>
  <si>
    <t>Nymex Mid Curve</t>
  </si>
  <si>
    <t>CNG Mid</t>
  </si>
  <si>
    <t>Nymex Mid Volatility</t>
  </si>
  <si>
    <t>TCO Mid</t>
  </si>
  <si>
    <t>CNG Volatility</t>
  </si>
  <si>
    <t>TCO Volatility</t>
  </si>
  <si>
    <t>Nymex Bid</t>
  </si>
  <si>
    <t>TCO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</si>
</sst>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9" formatCode="mmmm\-yy"/>
    <numFmt numFmtId="170" formatCode="d\-mmm\-yyyy"/>
    <numFmt numFmtId="171" formatCode="0.0000"/>
    <numFmt numFmtId="172" formatCode="0.0%"/>
    <numFmt numFmtId="173" formatCode="_(&quot;$&quot;* #,##0.000_);_(&quot;$&quot;* \(#,##0.0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8" fontId="2" fillId="0" borderId="1" xfId="0" applyNumberFormat="1" applyFon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17" fontId="0" fillId="0" borderId="0" xfId="0" applyNumberFormat="1"/>
    <xf numFmtId="3" fontId="0" fillId="0" borderId="0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0" fillId="0" borderId="1" xfId="0" applyNumberFormat="1" applyBorder="1"/>
    <xf numFmtId="38" fontId="0" fillId="0" borderId="1" xfId="0" applyNumberFormat="1" applyBorder="1"/>
    <xf numFmtId="0" fontId="3" fillId="0" borderId="1" xfId="0" applyFont="1" applyBorder="1" applyAlignment="1">
      <alignment horizontal="right" vertical="center" wrapText="1"/>
    </xf>
    <xf numFmtId="169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38" fontId="0" fillId="0" borderId="1" xfId="0" applyNumberFormat="1" applyBorder="1" applyAlignment="1">
      <alignment horizontal="center"/>
    </xf>
    <xf numFmtId="0" fontId="0" fillId="0" borderId="1" xfId="0" applyBorder="1"/>
    <xf numFmtId="171" fontId="0" fillId="0" borderId="1" xfId="0" applyNumberFormat="1" applyBorder="1" applyAlignment="1">
      <alignment horizontal="center"/>
    </xf>
    <xf numFmtId="0" fontId="2" fillId="0" borderId="0" xfId="0" applyFont="1"/>
    <xf numFmtId="172" fontId="0" fillId="0" borderId="0" xfId="3" applyNumberFormat="1" applyFont="1"/>
    <xf numFmtId="10" fontId="0" fillId="0" borderId="0" xfId="3" applyNumberFormat="1" applyFont="1"/>
    <xf numFmtId="173" fontId="3" fillId="0" borderId="1" xfId="2" applyNumberFormat="1" applyFont="1" applyBorder="1" applyAlignment="1">
      <alignment horizontal="center" vertical="center" wrapText="1"/>
    </xf>
    <xf numFmtId="173" fontId="0" fillId="0" borderId="1" xfId="2" applyNumberFormat="1" applyFont="1" applyBorder="1" applyAlignment="1">
      <alignment horizontal="center"/>
    </xf>
    <xf numFmtId="173" fontId="0" fillId="0" borderId="0" xfId="2" applyNumberFormat="1" applyFont="1"/>
    <xf numFmtId="173" fontId="3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" fontId="3" fillId="0" borderId="4" xfId="0" applyNumberFormat="1" applyFont="1" applyBorder="1" applyAlignment="1">
      <alignment horizontal="center" vertical="center" wrapText="1"/>
    </xf>
    <xf numFmtId="169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38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/>
    <xf numFmtId="0" fontId="0" fillId="0" borderId="1" xfId="0" applyBorder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"/>
  <sheetViews>
    <sheetView tabSelected="1" zoomScale="85" workbookViewId="0">
      <selection activeCell="G5" sqref="G5"/>
    </sheetView>
  </sheetViews>
  <sheetFormatPr defaultRowHeight="12.75" x14ac:dyDescent="0.2"/>
  <cols>
    <col min="1" max="1" width="10" customWidth="1"/>
    <col min="2" max="2" width="17.140625" customWidth="1"/>
    <col min="3" max="3" width="14.85546875" customWidth="1"/>
    <col min="4" max="4" width="17.140625" customWidth="1"/>
    <col min="5" max="5" width="21.28515625" customWidth="1"/>
    <col min="6" max="6" width="17.5703125" customWidth="1"/>
    <col min="7" max="7" width="21.85546875" customWidth="1"/>
    <col min="8" max="8" width="0.28515625" customWidth="1"/>
    <col min="9" max="10" width="17.5703125" customWidth="1"/>
    <col min="11" max="11" width="14.5703125" customWidth="1"/>
    <col min="12" max="12" width="11.42578125" customWidth="1"/>
    <col min="13" max="13" width="17.28515625" customWidth="1"/>
    <col min="14" max="14" width="14.140625" customWidth="1"/>
    <col min="15" max="15" width="17.5703125" customWidth="1"/>
    <col min="16" max="16" width="22" customWidth="1"/>
    <col min="17" max="17" width="16.5703125" customWidth="1"/>
    <col min="18" max="18" width="20.7109375" customWidth="1"/>
    <col min="19" max="19" width="0.5703125" customWidth="1"/>
    <col min="20" max="21" width="16.5703125" customWidth="1"/>
    <col min="22" max="22" width="15.140625" style="1" customWidth="1"/>
  </cols>
  <sheetData>
    <row r="1" spans="1:22" x14ac:dyDescent="0.2">
      <c r="A1" s="38" t="s">
        <v>16</v>
      </c>
      <c r="B1" s="39"/>
      <c r="C1" s="39"/>
      <c r="D1" s="13">
        <f>E9+P9</f>
        <v>75100711.700299948</v>
      </c>
    </row>
    <row r="2" spans="1:22" x14ac:dyDescent="0.2">
      <c r="A2" s="38" t="s">
        <v>17</v>
      </c>
      <c r="B2" s="39"/>
      <c r="C2" s="39"/>
      <c r="D2" s="13">
        <f>G9+R9</f>
        <v>53410951.169629335</v>
      </c>
    </row>
    <row r="3" spans="1:22" x14ac:dyDescent="0.2">
      <c r="A3" s="38" t="s">
        <v>19</v>
      </c>
      <c r="B3" s="39"/>
      <c r="C3" s="39"/>
      <c r="D3" s="13">
        <f>AVERAGE(F11:F157)</f>
        <v>11409.247422283874</v>
      </c>
      <c r="E3" s="24"/>
    </row>
    <row r="4" spans="1:22" x14ac:dyDescent="0.2">
      <c r="A4" s="38" t="s">
        <v>18</v>
      </c>
      <c r="B4" s="39"/>
      <c r="C4" s="39"/>
      <c r="D4" s="14">
        <f>AVERAGE(Q11:Q157)</f>
        <v>5619.4800736622046</v>
      </c>
    </row>
    <row r="5" spans="1:22" x14ac:dyDescent="0.2">
      <c r="A5" s="38" t="s">
        <v>20</v>
      </c>
      <c r="B5" s="39"/>
      <c r="C5" s="39"/>
      <c r="D5" s="13">
        <f>SUM(D3:D4)</f>
        <v>17028.727495946077</v>
      </c>
    </row>
    <row r="8" spans="1:22" x14ac:dyDescent="0.2">
      <c r="E8" s="9" t="s">
        <v>10</v>
      </c>
      <c r="G8" s="9" t="s">
        <v>22</v>
      </c>
      <c r="H8" s="12"/>
      <c r="P8" s="9" t="s">
        <v>10</v>
      </c>
      <c r="R8" s="9" t="s">
        <v>22</v>
      </c>
    </row>
    <row r="9" spans="1:22" x14ac:dyDescent="0.2">
      <c r="E9" s="6">
        <f>SUM(E11:E157)</f>
        <v>50317476.839200959</v>
      </c>
      <c r="G9" s="6">
        <f>SUM(H11:H157)</f>
        <v>35785337.283651657</v>
      </c>
      <c r="H9" s="11"/>
      <c r="M9" s="1"/>
      <c r="P9" s="6">
        <f>SUM(P11:P157)</f>
        <v>24783234.86109899</v>
      </c>
      <c r="R9" s="6">
        <f>SUM(S11:S157)</f>
        <v>17625613.885977674</v>
      </c>
    </row>
    <row r="10" spans="1:22" s="3" customFormat="1" ht="29.25" customHeight="1" x14ac:dyDescent="0.2">
      <c r="A10" s="4" t="s">
        <v>4</v>
      </c>
      <c r="B10" s="4" t="s">
        <v>0</v>
      </c>
      <c r="C10" s="4" t="s">
        <v>1</v>
      </c>
      <c r="D10" s="4" t="s">
        <v>2</v>
      </c>
      <c r="E10" s="5" t="s">
        <v>3</v>
      </c>
      <c r="F10" s="5" t="s">
        <v>21</v>
      </c>
      <c r="G10" s="5" t="s">
        <v>12</v>
      </c>
      <c r="H10" s="5" t="s">
        <v>13</v>
      </c>
      <c r="I10" s="36" t="s">
        <v>5</v>
      </c>
      <c r="J10" s="36" t="s">
        <v>30</v>
      </c>
      <c r="K10" s="37" t="s">
        <v>7</v>
      </c>
      <c r="L10" s="34"/>
      <c r="M10" s="31" t="s">
        <v>0</v>
      </c>
      <c r="N10" s="4" t="s">
        <v>1</v>
      </c>
      <c r="O10" s="4" t="s">
        <v>2</v>
      </c>
      <c r="P10" s="4" t="s">
        <v>3</v>
      </c>
      <c r="Q10" s="4" t="s">
        <v>21</v>
      </c>
      <c r="R10" s="4" t="s">
        <v>14</v>
      </c>
      <c r="S10" s="4" t="s">
        <v>15</v>
      </c>
      <c r="T10" s="37" t="s">
        <v>29</v>
      </c>
      <c r="U10" s="37" t="s">
        <v>8</v>
      </c>
      <c r="V10" s="37" t="s">
        <v>9</v>
      </c>
    </row>
    <row r="11" spans="1:22" s="8" customFormat="1" ht="14.25" customHeight="1" x14ac:dyDescent="0.2">
      <c r="A11" s="15">
        <v>31</v>
      </c>
      <c r="B11" s="16">
        <v>36861</v>
      </c>
      <c r="C11" s="17">
        <v>36861</v>
      </c>
      <c r="D11" s="18">
        <v>36937</v>
      </c>
      <c r="E11" s="19">
        <v>455652.42836982413</v>
      </c>
      <c r="F11" s="19">
        <f>E11/A11</f>
        <v>14698.465431284649</v>
      </c>
      <c r="G11" s="19">
        <f>F11*Curves!B2</f>
        <v>14599.188820493917</v>
      </c>
      <c r="H11" s="19">
        <f>G11*A11</f>
        <v>452574.85343531141</v>
      </c>
      <c r="I11" s="27"/>
      <c r="J11" s="27"/>
      <c r="K11" s="30"/>
      <c r="M11" s="32">
        <v>36861</v>
      </c>
      <c r="N11" s="20">
        <v>36861</v>
      </c>
      <c r="O11" s="18">
        <f>D11</f>
        <v>36937</v>
      </c>
      <c r="P11" s="21">
        <v>224425.82292842085</v>
      </c>
      <c r="Q11" s="21">
        <f t="shared" ref="Q11:Q42" si="0">P11/A11</f>
        <v>7239.5426751103496</v>
      </c>
      <c r="R11" s="21">
        <f>Q11*Curves!B2</f>
        <v>7190.6452399447644</v>
      </c>
      <c r="S11" s="21">
        <f>R11*A11</f>
        <v>222910.00243828769</v>
      </c>
      <c r="T11" s="27"/>
      <c r="U11" s="27"/>
      <c r="V11" s="30"/>
    </row>
    <row r="12" spans="1:22" x14ac:dyDescent="0.2">
      <c r="A12" s="22">
        <v>31</v>
      </c>
      <c r="B12" s="16">
        <v>36922</v>
      </c>
      <c r="C12" s="17">
        <v>36892</v>
      </c>
      <c r="D12" s="18">
        <v>36965</v>
      </c>
      <c r="E12" s="19">
        <v>455652.42836982413</v>
      </c>
      <c r="F12" s="19">
        <f>E12/A12</f>
        <v>14698.465431284649</v>
      </c>
      <c r="G12" s="19">
        <f>F12*Curves!B3</f>
        <v>14516.190824758103</v>
      </c>
      <c r="H12" s="19">
        <f t="shared" ref="H12:H76" si="1">G12*A12</f>
        <v>450001.91556750122</v>
      </c>
      <c r="I12" s="27"/>
      <c r="J12" s="27"/>
      <c r="K12" s="30"/>
      <c r="L12" s="35"/>
      <c r="M12" s="33">
        <v>36922</v>
      </c>
      <c r="N12" s="17">
        <v>36892</v>
      </c>
      <c r="O12" s="18">
        <f t="shared" ref="O12:O55" si="2">D12</f>
        <v>36965</v>
      </c>
      <c r="P12" s="21">
        <v>224425.82292842085</v>
      </c>
      <c r="Q12" s="21">
        <f t="shared" si="0"/>
        <v>7239.5426751103496</v>
      </c>
      <c r="R12" s="21">
        <f>Q12*Curves!B3</f>
        <v>7149.7656301047373</v>
      </c>
      <c r="S12" s="21">
        <f t="shared" ref="S12:S76" si="3">R12*A12</f>
        <v>221642.73453324687</v>
      </c>
      <c r="T12" s="27"/>
      <c r="U12" s="27"/>
      <c r="V12" s="30"/>
    </row>
    <row r="13" spans="1:22" x14ac:dyDescent="0.2">
      <c r="A13" s="22">
        <f>B13-B12</f>
        <v>28</v>
      </c>
      <c r="B13" s="16">
        <v>36950</v>
      </c>
      <c r="C13" s="17">
        <v>36923</v>
      </c>
      <c r="D13" s="18">
        <v>36996</v>
      </c>
      <c r="E13" s="19">
        <v>455652.42836982413</v>
      </c>
      <c r="F13" s="19">
        <f t="shared" ref="F13:F77" si="4">E13/A13</f>
        <v>16273.301013208005</v>
      </c>
      <c r="G13" s="19">
        <f>F13*Curves!B4</f>
        <v>15976.590465958647</v>
      </c>
      <c r="H13" s="19">
        <f t="shared" si="1"/>
        <v>447344.53304684209</v>
      </c>
      <c r="I13" s="27"/>
      <c r="J13" s="27"/>
      <c r="K13" s="30"/>
      <c r="L13" s="35"/>
      <c r="M13" s="33">
        <v>36950</v>
      </c>
      <c r="N13" s="17">
        <v>36923</v>
      </c>
      <c r="O13" s="18">
        <f t="shared" si="2"/>
        <v>36996</v>
      </c>
      <c r="P13" s="21">
        <v>224425.82292842085</v>
      </c>
      <c r="Q13" s="21">
        <f t="shared" si="0"/>
        <v>8015.2079617293157</v>
      </c>
      <c r="R13" s="21">
        <f>Q13*Curves!B4</f>
        <v>7869.0669459199298</v>
      </c>
      <c r="S13" s="21">
        <f t="shared" si="3"/>
        <v>220333.87448575805</v>
      </c>
      <c r="T13" s="27"/>
      <c r="U13" s="27"/>
      <c r="V13" s="30"/>
    </row>
    <row r="14" spans="1:22" x14ac:dyDescent="0.2">
      <c r="A14" s="22">
        <f t="shared" ref="A14:A78" si="5">B14-B13</f>
        <v>31</v>
      </c>
      <c r="B14" s="16">
        <v>36981</v>
      </c>
      <c r="C14" s="17">
        <v>36951</v>
      </c>
      <c r="D14" s="18">
        <v>37026</v>
      </c>
      <c r="E14" s="19">
        <v>455652.42836982413</v>
      </c>
      <c r="F14" s="19">
        <f t="shared" si="4"/>
        <v>14698.465431284649</v>
      </c>
      <c r="G14" s="19">
        <f>F14*Curves!B5</f>
        <v>14358.14986780909</v>
      </c>
      <c r="H14" s="19">
        <f t="shared" si="1"/>
        <v>445102.6459020818</v>
      </c>
      <c r="I14" s="27"/>
      <c r="J14" s="27"/>
      <c r="K14" s="30"/>
      <c r="L14" s="35"/>
      <c r="M14" s="33">
        <v>36981</v>
      </c>
      <c r="N14" s="17">
        <v>36951</v>
      </c>
      <c r="O14" s="18">
        <f t="shared" si="2"/>
        <v>37026</v>
      </c>
      <c r="P14" s="21">
        <v>224425.82292842085</v>
      </c>
      <c r="Q14" s="21">
        <f t="shared" si="0"/>
        <v>7239.5426751103496</v>
      </c>
      <c r="R14" s="21">
        <f>Q14*Curves!B5</f>
        <v>7071.9245617567167</v>
      </c>
      <c r="S14" s="21">
        <f t="shared" si="3"/>
        <v>219229.66141445821</v>
      </c>
      <c r="T14" s="27"/>
      <c r="U14" s="27"/>
      <c r="V14" s="30"/>
    </row>
    <row r="15" spans="1:22" x14ac:dyDescent="0.2">
      <c r="A15" s="22">
        <f t="shared" si="5"/>
        <v>30</v>
      </c>
      <c r="B15" s="16">
        <v>37011</v>
      </c>
      <c r="C15" s="17">
        <v>36982</v>
      </c>
      <c r="D15" s="18">
        <v>37057</v>
      </c>
      <c r="E15" s="19">
        <v>455652.42836982413</v>
      </c>
      <c r="F15" s="19">
        <f t="shared" si="4"/>
        <v>15188.414278994138</v>
      </c>
      <c r="G15" s="19">
        <f>F15*Curves!B6</f>
        <v>14755.089449105973</v>
      </c>
      <c r="H15" s="19">
        <f t="shared" si="1"/>
        <v>442652.68347317923</v>
      </c>
      <c r="I15" s="27"/>
      <c r="J15" s="27"/>
      <c r="K15" s="30"/>
      <c r="L15" s="35"/>
      <c r="M15" s="33">
        <v>37011</v>
      </c>
      <c r="N15" s="17">
        <v>36982</v>
      </c>
      <c r="O15" s="18">
        <f t="shared" si="2"/>
        <v>37057</v>
      </c>
      <c r="P15" s="21">
        <v>224425.82292842085</v>
      </c>
      <c r="Q15" s="21">
        <f t="shared" si="0"/>
        <v>7480.8607642806946</v>
      </c>
      <c r="R15" s="21">
        <f>Q15*Curves!B6</f>
        <v>7267.4321167238377</v>
      </c>
      <c r="S15" s="21">
        <f t="shared" si="3"/>
        <v>218022.96350171513</v>
      </c>
      <c r="T15" s="27"/>
      <c r="U15" s="27"/>
      <c r="V15" s="30"/>
    </row>
    <row r="16" spans="1:22" x14ac:dyDescent="0.2">
      <c r="A16" s="22">
        <f t="shared" si="5"/>
        <v>31</v>
      </c>
      <c r="B16" s="16">
        <v>37042</v>
      </c>
      <c r="C16" s="17">
        <v>37012</v>
      </c>
      <c r="D16" s="18">
        <v>37087</v>
      </c>
      <c r="E16" s="19">
        <v>455652.42836982413</v>
      </c>
      <c r="F16" s="19">
        <f t="shared" si="4"/>
        <v>14698.465431284649</v>
      </c>
      <c r="G16" s="19">
        <f>F16*Curves!B7</f>
        <v>14202.780318316956</v>
      </c>
      <c r="H16" s="19">
        <f t="shared" si="1"/>
        <v>440286.18986782565</v>
      </c>
      <c r="I16" s="27"/>
      <c r="J16" s="27"/>
      <c r="K16" s="30"/>
      <c r="L16" s="35"/>
      <c r="M16" s="33">
        <v>37042</v>
      </c>
      <c r="N16" s="17">
        <v>37012</v>
      </c>
      <c r="O16" s="18">
        <f t="shared" si="2"/>
        <v>37087</v>
      </c>
      <c r="P16" s="21">
        <v>224425.82292842085</v>
      </c>
      <c r="Q16" s="21">
        <f t="shared" si="0"/>
        <v>7239.5426751103496</v>
      </c>
      <c r="R16" s="21">
        <f>Q16*Curves!B7</f>
        <v>6995.3992612605907</v>
      </c>
      <c r="S16" s="21">
        <f t="shared" si="3"/>
        <v>216857.37709907832</v>
      </c>
      <c r="T16" s="27"/>
      <c r="U16" s="27"/>
      <c r="V16" s="30"/>
    </row>
    <row r="17" spans="1:22" x14ac:dyDescent="0.2">
      <c r="A17" s="22">
        <f t="shared" si="5"/>
        <v>30</v>
      </c>
      <c r="B17" s="16">
        <v>37072</v>
      </c>
      <c r="C17" s="17">
        <v>37043</v>
      </c>
      <c r="D17" s="18">
        <v>37118</v>
      </c>
      <c r="E17" s="19">
        <v>455652.42836982413</v>
      </c>
      <c r="F17" s="19">
        <f t="shared" si="4"/>
        <v>15188.414278994138</v>
      </c>
      <c r="G17" s="19">
        <f>F17*Curves!B8</f>
        <v>14595.799466233953</v>
      </c>
      <c r="H17" s="19">
        <f t="shared" si="1"/>
        <v>437873.98398701858</v>
      </c>
      <c r="I17" s="27"/>
      <c r="J17" s="27"/>
      <c r="K17" s="30"/>
      <c r="L17" s="35"/>
      <c r="M17" s="33">
        <v>37072</v>
      </c>
      <c r="N17" s="17">
        <v>37043</v>
      </c>
      <c r="O17" s="18">
        <f t="shared" si="2"/>
        <v>37118</v>
      </c>
      <c r="P17" s="21">
        <v>224425.82292842085</v>
      </c>
      <c r="Q17" s="21">
        <f t="shared" si="0"/>
        <v>7480.8607642806946</v>
      </c>
      <c r="R17" s="21">
        <f>Q17*Curves!B8</f>
        <v>7188.9758565032907</v>
      </c>
      <c r="S17" s="21">
        <f t="shared" si="3"/>
        <v>215669.27569509871</v>
      </c>
      <c r="T17" s="27"/>
      <c r="U17" s="27"/>
      <c r="V17" s="30"/>
    </row>
    <row r="18" spans="1:22" x14ac:dyDescent="0.2">
      <c r="A18" s="22">
        <f t="shared" si="5"/>
        <v>31</v>
      </c>
      <c r="B18" s="16">
        <v>37103</v>
      </c>
      <c r="C18" s="17">
        <v>37073</v>
      </c>
      <c r="D18" s="18">
        <v>37149</v>
      </c>
      <c r="E18" s="19">
        <v>441352.77065326128</v>
      </c>
      <c r="F18" s="19">
        <f t="shared" si="4"/>
        <v>14237.186150105203</v>
      </c>
      <c r="G18" s="19">
        <f>F18*Curves!B9</f>
        <v>13609.530281434916</v>
      </c>
      <c r="H18" s="19">
        <f t="shared" si="1"/>
        <v>421895.43872448237</v>
      </c>
      <c r="I18" s="27"/>
      <c r="J18" s="27"/>
      <c r="K18" s="30"/>
      <c r="L18" s="35"/>
      <c r="M18" s="33">
        <v>37103</v>
      </c>
      <c r="N18" s="17">
        <v>37073</v>
      </c>
      <c r="O18" s="18">
        <f t="shared" si="2"/>
        <v>37149</v>
      </c>
      <c r="P18" s="21">
        <v>217382.70793369584</v>
      </c>
      <c r="Q18" s="21">
        <f t="shared" si="0"/>
        <v>7012.3454172159945</v>
      </c>
      <c r="R18" s="21">
        <f>Q18*Curves!B9</f>
        <v>6703.2014819007791</v>
      </c>
      <c r="S18" s="21">
        <f t="shared" si="3"/>
        <v>207799.24593892414</v>
      </c>
      <c r="T18" s="27"/>
      <c r="U18" s="27"/>
      <c r="V18" s="30"/>
    </row>
    <row r="19" spans="1:22" x14ac:dyDescent="0.2">
      <c r="A19" s="22">
        <f t="shared" si="5"/>
        <v>31</v>
      </c>
      <c r="B19" s="16">
        <v>37134</v>
      </c>
      <c r="C19" s="17">
        <v>37104</v>
      </c>
      <c r="D19" s="18">
        <v>37179</v>
      </c>
      <c r="E19" s="19">
        <v>441352.77065326128</v>
      </c>
      <c r="F19" s="19">
        <f t="shared" si="4"/>
        <v>14237.186150105203</v>
      </c>
      <c r="G19" s="19">
        <f>F19*Curves!B10</f>
        <v>13535.499692353524</v>
      </c>
      <c r="H19" s="19">
        <f t="shared" si="1"/>
        <v>419600.49046295922</v>
      </c>
      <c r="I19" s="27"/>
      <c r="J19" s="27"/>
      <c r="K19" s="30"/>
      <c r="L19" s="35"/>
      <c r="M19" s="33">
        <v>37134</v>
      </c>
      <c r="N19" s="17">
        <v>37104</v>
      </c>
      <c r="O19" s="18">
        <f t="shared" si="2"/>
        <v>37179</v>
      </c>
      <c r="P19" s="21">
        <v>217382.70793369584</v>
      </c>
      <c r="Q19" s="21">
        <f t="shared" si="0"/>
        <v>7012.3454172159945</v>
      </c>
      <c r="R19" s="21">
        <f>Q19*Curves!B10</f>
        <v>6666.7386544427791</v>
      </c>
      <c r="S19" s="21">
        <f t="shared" si="3"/>
        <v>206668.89828772616</v>
      </c>
      <c r="T19" s="27"/>
      <c r="U19" s="27"/>
      <c r="V19" s="30"/>
    </row>
    <row r="20" spans="1:22" x14ac:dyDescent="0.2">
      <c r="A20" s="22">
        <f t="shared" si="5"/>
        <v>30</v>
      </c>
      <c r="B20" s="16">
        <v>37164</v>
      </c>
      <c r="C20" s="17">
        <v>37135</v>
      </c>
      <c r="D20" s="18">
        <v>37210</v>
      </c>
      <c r="E20" s="19">
        <v>441352.77065326128</v>
      </c>
      <c r="F20" s="19">
        <f t="shared" si="4"/>
        <v>14711.759021775377</v>
      </c>
      <c r="G20" s="19">
        <f>F20*Curves!B11</f>
        <v>13911.090186926542</v>
      </c>
      <c r="H20" s="19">
        <f t="shared" si="1"/>
        <v>417332.70560779626</v>
      </c>
      <c r="I20" s="27"/>
      <c r="J20" s="27"/>
      <c r="K20" s="30"/>
      <c r="L20" s="35"/>
      <c r="M20" s="33">
        <v>37164</v>
      </c>
      <c r="N20" s="17">
        <v>37135</v>
      </c>
      <c r="O20" s="18">
        <f t="shared" si="2"/>
        <v>37210</v>
      </c>
      <c r="P20" s="21">
        <v>217382.70793369584</v>
      </c>
      <c r="Q20" s="21">
        <f t="shared" si="0"/>
        <v>7246.0902644565276</v>
      </c>
      <c r="R20" s="21">
        <f>Q20*Curves!B11</f>
        <v>6851.7309875906831</v>
      </c>
      <c r="S20" s="21">
        <f t="shared" si="3"/>
        <v>205551.9296277205</v>
      </c>
      <c r="T20" s="27"/>
      <c r="U20" s="27"/>
      <c r="V20" s="30"/>
    </row>
    <row r="21" spans="1:22" x14ac:dyDescent="0.2">
      <c r="A21" s="22">
        <f t="shared" si="5"/>
        <v>31</v>
      </c>
      <c r="B21" s="16">
        <v>37195</v>
      </c>
      <c r="C21" s="17">
        <v>37165</v>
      </c>
      <c r="D21" s="18">
        <v>37240</v>
      </c>
      <c r="E21" s="19">
        <v>441352.77065326128</v>
      </c>
      <c r="F21" s="19">
        <f t="shared" si="4"/>
        <v>14237.186150105203</v>
      </c>
      <c r="G21" s="19">
        <f>F21*Curves!B12</f>
        <v>13392.045608757217</v>
      </c>
      <c r="H21" s="19">
        <f t="shared" si="1"/>
        <v>415153.41387147369</v>
      </c>
      <c r="I21" s="27"/>
      <c r="J21" s="27"/>
      <c r="K21" s="30"/>
      <c r="L21" s="35"/>
      <c r="M21" s="33">
        <v>37195</v>
      </c>
      <c r="N21" s="17">
        <v>37165</v>
      </c>
      <c r="O21" s="18">
        <f t="shared" si="2"/>
        <v>37240</v>
      </c>
      <c r="P21" s="21">
        <v>217382.70793369584</v>
      </c>
      <c r="Q21" s="21">
        <f t="shared" si="0"/>
        <v>7012.3454172159945</v>
      </c>
      <c r="R21" s="21">
        <f>Q21*Curves!B12</f>
        <v>6596.082165507285</v>
      </c>
      <c r="S21" s="21">
        <f t="shared" si="3"/>
        <v>204478.54713072584</v>
      </c>
      <c r="T21" s="27"/>
      <c r="U21" s="27"/>
      <c r="V21" s="30"/>
    </row>
    <row r="22" spans="1:22" x14ac:dyDescent="0.2">
      <c r="A22" s="22">
        <f t="shared" si="5"/>
        <v>30</v>
      </c>
      <c r="B22" s="16">
        <v>37225</v>
      </c>
      <c r="C22" s="17">
        <v>37196</v>
      </c>
      <c r="D22" s="18">
        <v>37271</v>
      </c>
      <c r="E22" s="19">
        <v>441352.77065326128</v>
      </c>
      <c r="F22" s="19">
        <f t="shared" si="4"/>
        <v>14711.759021775377</v>
      </c>
      <c r="G22" s="19">
        <f>F22*Curves!B13</f>
        <v>13763.591000995393</v>
      </c>
      <c r="H22" s="19">
        <f t="shared" si="1"/>
        <v>412907.73002986179</v>
      </c>
      <c r="I22" s="27"/>
      <c r="J22" s="27"/>
      <c r="K22" s="30"/>
      <c r="L22" s="35"/>
      <c r="M22" s="33">
        <v>37225</v>
      </c>
      <c r="N22" s="17">
        <v>37196</v>
      </c>
      <c r="O22" s="18">
        <f t="shared" si="2"/>
        <v>37271</v>
      </c>
      <c r="P22" s="21">
        <v>217382.70793369584</v>
      </c>
      <c r="Q22" s="21">
        <f t="shared" si="0"/>
        <v>7246.0902644565276</v>
      </c>
      <c r="R22" s="21">
        <f>Q22*Curves!B13</f>
        <v>6779.0821348186246</v>
      </c>
      <c r="S22" s="21">
        <f t="shared" si="3"/>
        <v>203372.46404455873</v>
      </c>
      <c r="T22" s="27"/>
      <c r="U22" s="27"/>
      <c r="V22" s="30"/>
    </row>
    <row r="23" spans="1:22" x14ac:dyDescent="0.2">
      <c r="A23" s="22">
        <f t="shared" si="5"/>
        <v>31</v>
      </c>
      <c r="B23" s="16">
        <v>37256</v>
      </c>
      <c r="C23" s="17">
        <v>37226</v>
      </c>
      <c r="D23" s="18">
        <v>37302</v>
      </c>
      <c r="E23" s="19">
        <v>441352.77065326128</v>
      </c>
      <c r="F23" s="19">
        <f t="shared" si="4"/>
        <v>14237.186150105203</v>
      </c>
      <c r="G23" s="19">
        <f>F23*Curves!B14</f>
        <v>13250.165823391866</v>
      </c>
      <c r="H23" s="19">
        <f t="shared" si="1"/>
        <v>410755.14052514784</v>
      </c>
      <c r="I23" s="27"/>
      <c r="J23" s="27"/>
      <c r="K23" s="30"/>
      <c r="L23" s="35"/>
      <c r="M23" s="33">
        <v>37256</v>
      </c>
      <c r="N23" s="17">
        <v>37226</v>
      </c>
      <c r="O23" s="18">
        <f t="shared" si="2"/>
        <v>37302</v>
      </c>
      <c r="P23" s="21">
        <v>217382.70793369584</v>
      </c>
      <c r="Q23" s="21">
        <f t="shared" si="0"/>
        <v>7012.3454172159945</v>
      </c>
      <c r="R23" s="21">
        <f>Q23*Curves!B14</f>
        <v>6526.2010771930081</v>
      </c>
      <c r="S23" s="21">
        <f t="shared" si="3"/>
        <v>202312.23339298324</v>
      </c>
      <c r="T23" s="27"/>
      <c r="U23" s="27"/>
      <c r="V23" s="30"/>
    </row>
    <row r="24" spans="1:22" x14ac:dyDescent="0.2">
      <c r="A24" s="22">
        <f t="shared" si="5"/>
        <v>31</v>
      </c>
      <c r="B24" s="16">
        <v>37287</v>
      </c>
      <c r="C24" s="17">
        <v>37257</v>
      </c>
      <c r="D24" s="18">
        <v>37330</v>
      </c>
      <c r="E24" s="19">
        <v>428391.32592547819</v>
      </c>
      <c r="F24" s="19">
        <f t="shared" si="4"/>
        <v>13819.075029854135</v>
      </c>
      <c r="G24" s="19">
        <f>F24*Curves!B15</f>
        <v>12791.469006455411</v>
      </c>
      <c r="H24" s="19">
        <f t="shared" si="1"/>
        <v>396535.53920011775</v>
      </c>
      <c r="I24" s="27"/>
      <c r="J24" s="27"/>
      <c r="K24" s="30"/>
      <c r="L24" s="35"/>
      <c r="M24" s="33">
        <v>37287</v>
      </c>
      <c r="N24" s="17">
        <v>37257</v>
      </c>
      <c r="O24" s="18">
        <f t="shared" si="2"/>
        <v>37330</v>
      </c>
      <c r="P24" s="21">
        <v>210998.71276926537</v>
      </c>
      <c r="Q24" s="21">
        <f t="shared" si="0"/>
        <v>6806.4100893311415</v>
      </c>
      <c r="R24" s="21">
        <f>Q24*Curves!B15</f>
        <v>6300.2757792989332</v>
      </c>
      <c r="S24" s="21">
        <f t="shared" si="3"/>
        <v>195308.54915826692</v>
      </c>
      <c r="T24" s="27"/>
      <c r="U24" s="27"/>
      <c r="V24" s="30"/>
    </row>
    <row r="25" spans="1:22" x14ac:dyDescent="0.2">
      <c r="A25" s="22">
        <f t="shared" si="5"/>
        <v>28</v>
      </c>
      <c r="B25" s="16">
        <v>37315</v>
      </c>
      <c r="C25" s="17">
        <v>37288</v>
      </c>
      <c r="D25" s="18">
        <v>37361</v>
      </c>
      <c r="E25" s="19">
        <v>428391.32592547819</v>
      </c>
      <c r="F25" s="19">
        <f t="shared" si="4"/>
        <v>15299.690211624222</v>
      </c>
      <c r="G25" s="19">
        <f>F25*Curves!B16</f>
        <v>14084.648180590573</v>
      </c>
      <c r="H25" s="19">
        <f t="shared" si="1"/>
        <v>394370.14905653603</v>
      </c>
      <c r="I25" s="27"/>
      <c r="J25" s="27"/>
      <c r="K25" s="30"/>
      <c r="L25" s="35"/>
      <c r="M25" s="33">
        <v>37315</v>
      </c>
      <c r="N25" s="17">
        <v>37288</v>
      </c>
      <c r="O25" s="18">
        <f t="shared" si="2"/>
        <v>37361</v>
      </c>
      <c r="P25" s="21">
        <v>210998.71276926537</v>
      </c>
      <c r="Q25" s="21">
        <f t="shared" si="0"/>
        <v>7535.6683131880491</v>
      </c>
      <c r="R25" s="21">
        <f>Q25*Curves!B16</f>
        <v>6937.2147755147589</v>
      </c>
      <c r="S25" s="21">
        <f t="shared" si="3"/>
        <v>194242.01371441325</v>
      </c>
      <c r="T25" s="27"/>
      <c r="U25" s="27"/>
      <c r="V25" s="30"/>
    </row>
    <row r="26" spans="1:22" x14ac:dyDescent="0.2">
      <c r="A26" s="22">
        <f t="shared" si="5"/>
        <v>31</v>
      </c>
      <c r="B26" s="16">
        <v>37346</v>
      </c>
      <c r="C26" s="17">
        <v>37316</v>
      </c>
      <c r="D26" s="18">
        <v>37391</v>
      </c>
      <c r="E26" s="19">
        <v>428391.32592547819</v>
      </c>
      <c r="F26" s="19">
        <f t="shared" si="4"/>
        <v>13819.075029854135</v>
      </c>
      <c r="G26" s="19">
        <f>F26*Curves!B17</f>
        <v>12658.936144041449</v>
      </c>
      <c r="H26" s="19">
        <f t="shared" si="1"/>
        <v>392427.02046528494</v>
      </c>
      <c r="I26" s="27"/>
      <c r="J26" s="27"/>
      <c r="K26" s="30"/>
      <c r="L26" s="35"/>
      <c r="M26" s="33">
        <v>37346</v>
      </c>
      <c r="N26" s="17">
        <v>37316</v>
      </c>
      <c r="O26" s="18">
        <f t="shared" si="2"/>
        <v>37391</v>
      </c>
      <c r="P26" s="21">
        <v>210998.71276926537</v>
      </c>
      <c r="Q26" s="21">
        <f t="shared" si="0"/>
        <v>6806.4100893311415</v>
      </c>
      <c r="R26" s="21">
        <f>Q26*Curves!B17</f>
        <v>6234.9983993039978</v>
      </c>
      <c r="S26" s="21">
        <f t="shared" si="3"/>
        <v>193284.95037842394</v>
      </c>
      <c r="T26" s="27"/>
      <c r="U26" s="27"/>
      <c r="V26" s="30"/>
    </row>
    <row r="27" spans="1:22" x14ac:dyDescent="0.2">
      <c r="A27" s="22">
        <f t="shared" si="5"/>
        <v>30</v>
      </c>
      <c r="B27" s="16">
        <v>37376</v>
      </c>
      <c r="C27" s="17">
        <v>37347</v>
      </c>
      <c r="D27" s="18">
        <v>37422</v>
      </c>
      <c r="E27" s="19">
        <v>428391.32592547819</v>
      </c>
      <c r="F27" s="19">
        <f t="shared" si="4"/>
        <v>14279.710864182607</v>
      </c>
      <c r="G27" s="19">
        <f>F27*Curves!B18</f>
        <v>13009.78050061909</v>
      </c>
      <c r="H27" s="19">
        <f t="shared" si="1"/>
        <v>390293.4150185727</v>
      </c>
      <c r="I27" s="27"/>
      <c r="J27" s="27"/>
      <c r="K27" s="30"/>
      <c r="L27" s="35"/>
      <c r="M27" s="33">
        <v>37376</v>
      </c>
      <c r="N27" s="17">
        <v>37347</v>
      </c>
      <c r="O27" s="18">
        <f t="shared" si="2"/>
        <v>37422</v>
      </c>
      <c r="P27" s="21">
        <v>210998.71276926537</v>
      </c>
      <c r="Q27" s="21">
        <f t="shared" si="0"/>
        <v>7033.2904256421789</v>
      </c>
      <c r="R27" s="21">
        <f>Q27*Curves!B18</f>
        <v>6407.8023361258192</v>
      </c>
      <c r="S27" s="21">
        <f t="shared" si="3"/>
        <v>192234.07008377457</v>
      </c>
      <c r="T27" s="27"/>
      <c r="U27" s="27"/>
      <c r="V27" s="30"/>
    </row>
    <row r="28" spans="1:22" x14ac:dyDescent="0.2">
      <c r="A28" s="22">
        <f t="shared" si="5"/>
        <v>31</v>
      </c>
      <c r="B28" s="16">
        <v>37407</v>
      </c>
      <c r="C28" s="17">
        <v>37377</v>
      </c>
      <c r="D28" s="18">
        <v>37452</v>
      </c>
      <c r="E28" s="19">
        <v>428391.32592547819</v>
      </c>
      <c r="F28" s="19">
        <f t="shared" si="4"/>
        <v>13819.075029854135</v>
      </c>
      <c r="G28" s="19">
        <f>F28*Curves!B19</f>
        <v>12524.162240565471</v>
      </c>
      <c r="H28" s="19">
        <f t="shared" si="1"/>
        <v>388249.0294575296</v>
      </c>
      <c r="I28" s="27"/>
      <c r="J28" s="27"/>
      <c r="K28" s="30"/>
      <c r="L28" s="35"/>
      <c r="M28" s="33">
        <v>37407</v>
      </c>
      <c r="N28" s="17">
        <v>37377</v>
      </c>
      <c r="O28" s="18">
        <f t="shared" si="2"/>
        <v>37452</v>
      </c>
      <c r="P28" s="21">
        <v>210998.71276926537</v>
      </c>
      <c r="Q28" s="21">
        <f t="shared" si="0"/>
        <v>6806.4100893311415</v>
      </c>
      <c r="R28" s="21">
        <f>Q28*Curves!B19</f>
        <v>6168.6172229650829</v>
      </c>
      <c r="S28" s="21">
        <f t="shared" si="3"/>
        <v>191227.13391191757</v>
      </c>
      <c r="T28" s="27"/>
      <c r="U28" s="27"/>
      <c r="V28" s="30"/>
    </row>
    <row r="29" spans="1:22" x14ac:dyDescent="0.2">
      <c r="A29" s="22">
        <f t="shared" si="5"/>
        <v>30</v>
      </c>
      <c r="B29" s="16">
        <v>37437</v>
      </c>
      <c r="C29" s="17">
        <v>37408</v>
      </c>
      <c r="D29" s="18">
        <v>37483</v>
      </c>
      <c r="E29" s="19">
        <v>428391.32592547819</v>
      </c>
      <c r="F29" s="19">
        <f t="shared" si="4"/>
        <v>14279.710864182607</v>
      </c>
      <c r="G29" s="19">
        <f>F29*Curves!B20</f>
        <v>12871.724680454605</v>
      </c>
      <c r="H29" s="19">
        <f t="shared" si="1"/>
        <v>386151.74041363812</v>
      </c>
      <c r="I29" s="27"/>
      <c r="J29" s="27"/>
      <c r="K29" s="30"/>
      <c r="L29" s="35"/>
      <c r="M29" s="33">
        <v>37437</v>
      </c>
      <c r="N29" s="17">
        <v>37408</v>
      </c>
      <c r="O29" s="18">
        <f t="shared" si="2"/>
        <v>37483</v>
      </c>
      <c r="P29" s="21">
        <v>210998.71276926537</v>
      </c>
      <c r="Q29" s="21">
        <f t="shared" si="0"/>
        <v>7033.2904256421789</v>
      </c>
      <c r="R29" s="21">
        <f>Q29*Curves!B20</f>
        <v>6339.8046933582373</v>
      </c>
      <c r="S29" s="21">
        <f t="shared" si="3"/>
        <v>190194.14080074712</v>
      </c>
      <c r="T29" s="27"/>
      <c r="U29" s="27"/>
      <c r="V29" s="30"/>
    </row>
    <row r="30" spans="1:22" x14ac:dyDescent="0.2">
      <c r="A30" s="22">
        <f t="shared" si="5"/>
        <v>31</v>
      </c>
      <c r="B30" s="16">
        <v>37468</v>
      </c>
      <c r="C30" s="17">
        <v>37438</v>
      </c>
      <c r="D30" s="18">
        <v>37514</v>
      </c>
      <c r="E30" s="19">
        <v>416511.10659918695</v>
      </c>
      <c r="F30" s="19">
        <f t="shared" si="4"/>
        <v>13435.842148360869</v>
      </c>
      <c r="G30" s="19">
        <f>F30*Curves!B21</f>
        <v>12047.635360848952</v>
      </c>
      <c r="H30" s="19">
        <f t="shared" si="1"/>
        <v>373476.69618631748</v>
      </c>
      <c r="I30" s="27"/>
      <c r="J30" s="27"/>
      <c r="K30" s="30"/>
      <c r="L30" s="35"/>
      <c r="M30" s="33">
        <v>37468</v>
      </c>
      <c r="N30" s="17">
        <v>37438</v>
      </c>
      <c r="O30" s="18">
        <f t="shared" si="2"/>
        <v>37514</v>
      </c>
      <c r="P30" s="21">
        <v>205147.26145930105</v>
      </c>
      <c r="Q30" s="21">
        <f t="shared" si="0"/>
        <v>6617.6535954613246</v>
      </c>
      <c r="R30" s="21">
        <f>Q30*Curves!B21</f>
        <v>5933.9099538509772</v>
      </c>
      <c r="S30" s="21">
        <f t="shared" si="3"/>
        <v>183951.20856938028</v>
      </c>
      <c r="T30" s="27"/>
      <c r="U30" s="27"/>
      <c r="V30" s="30"/>
    </row>
    <row r="31" spans="1:22" x14ac:dyDescent="0.2">
      <c r="A31" s="22">
        <f t="shared" si="5"/>
        <v>31</v>
      </c>
      <c r="B31" s="16">
        <v>37499</v>
      </c>
      <c r="C31" s="17">
        <v>37469</v>
      </c>
      <c r="D31" s="18">
        <v>37544</v>
      </c>
      <c r="E31" s="19">
        <v>416511.10659918695</v>
      </c>
      <c r="F31" s="19">
        <f t="shared" si="4"/>
        <v>13435.842148360869</v>
      </c>
      <c r="G31" s="19">
        <f>F31*Curves!B22</f>
        <v>11982.150820645506</v>
      </c>
      <c r="H31" s="19">
        <f t="shared" si="1"/>
        <v>371446.67544001067</v>
      </c>
      <c r="I31" s="27"/>
      <c r="J31" s="27"/>
      <c r="K31" s="30"/>
      <c r="L31" s="35"/>
      <c r="M31" s="33">
        <v>37499</v>
      </c>
      <c r="N31" s="17">
        <v>37469</v>
      </c>
      <c r="O31" s="18">
        <f t="shared" si="2"/>
        <v>37544</v>
      </c>
      <c r="P31" s="21">
        <v>205147.26145930105</v>
      </c>
      <c r="Q31" s="21">
        <f t="shared" si="0"/>
        <v>6617.6535954613246</v>
      </c>
      <c r="R31" s="21">
        <f>Q31*Curves!B22</f>
        <v>5901.6563743477873</v>
      </c>
      <c r="S31" s="21">
        <f t="shared" si="3"/>
        <v>182951.34760478142</v>
      </c>
      <c r="T31" s="27"/>
      <c r="U31" s="27"/>
      <c r="V31" s="30"/>
    </row>
    <row r="32" spans="1:22" x14ac:dyDescent="0.2">
      <c r="A32" s="22">
        <f t="shared" si="5"/>
        <v>30</v>
      </c>
      <c r="B32" s="16">
        <v>37529</v>
      </c>
      <c r="C32" s="17">
        <v>37500</v>
      </c>
      <c r="D32" s="18">
        <v>37575</v>
      </c>
      <c r="E32" s="19">
        <v>416511.10659918695</v>
      </c>
      <c r="F32" s="19">
        <f t="shared" si="4"/>
        <v>13883.703553306232</v>
      </c>
      <c r="G32" s="19">
        <f>F32*Curves!B23</f>
        <v>12314.322434839225</v>
      </c>
      <c r="H32" s="19">
        <f t="shared" si="1"/>
        <v>369429.67304517678</v>
      </c>
      <c r="I32" s="27"/>
      <c r="J32" s="27"/>
      <c r="K32" s="30"/>
      <c r="L32" s="35"/>
      <c r="M32" s="33">
        <v>37529</v>
      </c>
      <c r="N32" s="17">
        <v>37500</v>
      </c>
      <c r="O32" s="18">
        <f t="shared" si="2"/>
        <v>37575</v>
      </c>
      <c r="P32" s="21">
        <v>205147.26145930105</v>
      </c>
      <c r="Q32" s="21">
        <f t="shared" si="0"/>
        <v>6838.2420486433684</v>
      </c>
      <c r="R32" s="21">
        <f>Q32*Curves!B23</f>
        <v>6065.2632888014105</v>
      </c>
      <c r="S32" s="21">
        <f t="shared" si="3"/>
        <v>181957.89866404232</v>
      </c>
      <c r="T32" s="27"/>
      <c r="U32" s="27"/>
      <c r="V32" s="30"/>
    </row>
    <row r="33" spans="1:22" x14ac:dyDescent="0.2">
      <c r="A33" s="22">
        <f t="shared" si="5"/>
        <v>31</v>
      </c>
      <c r="B33" s="16">
        <v>37560</v>
      </c>
      <c r="C33" s="17">
        <v>37530</v>
      </c>
      <c r="D33" s="18">
        <v>37605</v>
      </c>
      <c r="E33" s="19">
        <v>416511.10659918695</v>
      </c>
      <c r="F33" s="19">
        <f t="shared" si="4"/>
        <v>13435.842148360869</v>
      </c>
      <c r="G33" s="19">
        <f>F33*Curves!B24</f>
        <v>11854.373816191826</v>
      </c>
      <c r="H33" s="19">
        <f t="shared" si="1"/>
        <v>367485.58830194664</v>
      </c>
      <c r="I33" s="27"/>
      <c r="J33" s="27"/>
      <c r="K33" s="30"/>
      <c r="L33" s="35"/>
      <c r="M33" s="33">
        <v>37560</v>
      </c>
      <c r="N33" s="17">
        <v>37530</v>
      </c>
      <c r="O33" s="18">
        <f t="shared" si="2"/>
        <v>37605</v>
      </c>
      <c r="P33" s="21">
        <v>205147.26145930105</v>
      </c>
      <c r="Q33" s="21">
        <f t="shared" si="0"/>
        <v>6617.6535954613246</v>
      </c>
      <c r="R33" s="21">
        <f>Q33*Curves!B24</f>
        <v>5838.7214318556762</v>
      </c>
      <c r="S33" s="21">
        <f t="shared" si="3"/>
        <v>181000.36438752597</v>
      </c>
      <c r="T33" s="27"/>
      <c r="U33" s="27"/>
      <c r="V33" s="30"/>
    </row>
    <row r="34" spans="1:22" x14ac:dyDescent="0.2">
      <c r="A34" s="22">
        <f t="shared" si="5"/>
        <v>30</v>
      </c>
      <c r="B34" s="16">
        <v>37590</v>
      </c>
      <c r="C34" s="17">
        <v>37561</v>
      </c>
      <c r="D34" s="18">
        <v>37636</v>
      </c>
      <c r="E34" s="19">
        <v>416511.10659918695</v>
      </c>
      <c r="F34" s="19">
        <f t="shared" si="4"/>
        <v>13883.703553306232</v>
      </c>
      <c r="G34" s="19">
        <f>F34*Curves!B25</f>
        <v>12182.745050893998</v>
      </c>
      <c r="H34" s="19">
        <f t="shared" si="1"/>
        <v>365482.35152681993</v>
      </c>
      <c r="I34" s="27"/>
      <c r="J34" s="27"/>
      <c r="K34" s="30"/>
      <c r="L34" s="35"/>
      <c r="M34" s="33">
        <v>37590</v>
      </c>
      <c r="N34" s="17">
        <v>37561</v>
      </c>
      <c r="O34" s="18">
        <f t="shared" si="2"/>
        <v>37636</v>
      </c>
      <c r="P34" s="21">
        <v>205147.26145930105</v>
      </c>
      <c r="Q34" s="21">
        <f t="shared" si="0"/>
        <v>6838.2420486433684</v>
      </c>
      <c r="R34" s="21">
        <f>Q34*Curves!B25</f>
        <v>6000.4565176045071</v>
      </c>
      <c r="S34" s="21">
        <f t="shared" si="3"/>
        <v>180013.69552813523</v>
      </c>
      <c r="T34" s="27"/>
      <c r="U34" s="27"/>
      <c r="V34" s="30"/>
    </row>
    <row r="35" spans="1:22" x14ac:dyDescent="0.2">
      <c r="A35" s="22">
        <f t="shared" si="5"/>
        <v>31</v>
      </c>
      <c r="B35" s="16">
        <v>37621</v>
      </c>
      <c r="C35" s="17">
        <v>37591</v>
      </c>
      <c r="D35" s="18">
        <v>37667</v>
      </c>
      <c r="E35" s="19">
        <v>416511.10659918695</v>
      </c>
      <c r="F35" s="19">
        <f t="shared" si="4"/>
        <v>13435.842148360869</v>
      </c>
      <c r="G35" s="19">
        <f>F35*Curves!B26</f>
        <v>11727.583324912161</v>
      </c>
      <c r="H35" s="19">
        <f t="shared" si="1"/>
        <v>363555.08307227696</v>
      </c>
      <c r="I35" s="27"/>
      <c r="J35" s="27"/>
      <c r="K35" s="30"/>
      <c r="L35" s="35"/>
      <c r="M35" s="33">
        <v>37621</v>
      </c>
      <c r="N35" s="17">
        <v>37591</v>
      </c>
      <c r="O35" s="18">
        <f t="shared" si="2"/>
        <v>37667</v>
      </c>
      <c r="P35" s="21">
        <v>205147.26145930105</v>
      </c>
      <c r="Q35" s="21">
        <f t="shared" si="0"/>
        <v>6617.6535954613246</v>
      </c>
      <c r="R35" s="21">
        <f>Q35*Curves!B26</f>
        <v>5776.2723839119608</v>
      </c>
      <c r="S35" s="21">
        <f t="shared" si="3"/>
        <v>179064.44390127077</v>
      </c>
      <c r="T35" s="27"/>
      <c r="U35" s="27"/>
      <c r="V35" s="30"/>
    </row>
    <row r="36" spans="1:22" x14ac:dyDescent="0.2">
      <c r="A36" s="22">
        <f t="shared" si="5"/>
        <v>31</v>
      </c>
      <c r="B36" s="16">
        <v>37652</v>
      </c>
      <c r="C36" s="17">
        <v>37622</v>
      </c>
      <c r="D36" s="18">
        <v>37695</v>
      </c>
      <c r="E36" s="19">
        <v>405476.89275716484</v>
      </c>
      <c r="F36" s="19">
        <f t="shared" si="4"/>
        <v>13079.899766360157</v>
      </c>
      <c r="G36" s="19">
        <f>F36*Curves!B27</f>
        <v>11354.369136228144</v>
      </c>
      <c r="H36" s="19">
        <f t="shared" si="1"/>
        <v>351985.44322307245</v>
      </c>
      <c r="I36" s="27"/>
      <c r="J36" s="27"/>
      <c r="K36" s="30"/>
      <c r="L36" s="35"/>
      <c r="M36" s="33">
        <v>37652</v>
      </c>
      <c r="N36" s="17">
        <v>37622</v>
      </c>
      <c r="O36" s="18">
        <f t="shared" si="2"/>
        <v>37695</v>
      </c>
      <c r="P36" s="21">
        <v>199712.49941770802</v>
      </c>
      <c r="Q36" s="21">
        <f t="shared" si="0"/>
        <v>6442.3386908938073</v>
      </c>
      <c r="R36" s="21">
        <f>Q36*Curves!B27</f>
        <v>5592.4504700825173</v>
      </c>
      <c r="S36" s="21">
        <f t="shared" si="3"/>
        <v>173365.96457255803</v>
      </c>
      <c r="T36" s="27"/>
      <c r="U36" s="27"/>
      <c r="V36" s="30"/>
    </row>
    <row r="37" spans="1:22" x14ac:dyDescent="0.2">
      <c r="A37" s="22">
        <f t="shared" si="5"/>
        <v>28</v>
      </c>
      <c r="B37" s="16">
        <v>37680</v>
      </c>
      <c r="C37" s="17">
        <v>37653</v>
      </c>
      <c r="D37" s="18">
        <v>37726</v>
      </c>
      <c r="E37" s="19">
        <v>405476.89275716484</v>
      </c>
      <c r="F37" s="19">
        <f t="shared" si="4"/>
        <v>14481.317598470172</v>
      </c>
      <c r="G37" s="19">
        <f>F37*Curves!B28</f>
        <v>12501.575972392351</v>
      </c>
      <c r="H37" s="19">
        <f t="shared" si="1"/>
        <v>350044.12722698582</v>
      </c>
      <c r="I37" s="27"/>
      <c r="J37" s="27"/>
      <c r="K37" s="30"/>
      <c r="L37" s="35"/>
      <c r="M37" s="33">
        <v>37680</v>
      </c>
      <c r="N37" s="17">
        <v>37653</v>
      </c>
      <c r="O37" s="18">
        <f t="shared" si="2"/>
        <v>37726</v>
      </c>
      <c r="P37" s="21">
        <v>199712.49941770802</v>
      </c>
      <c r="Q37" s="21">
        <f t="shared" si="0"/>
        <v>7132.5892649181433</v>
      </c>
      <c r="R37" s="21">
        <f>Q37*Curves!B28</f>
        <v>6157.4926431186204</v>
      </c>
      <c r="S37" s="21">
        <f t="shared" si="3"/>
        <v>172409.79400732138</v>
      </c>
      <c r="T37" s="27"/>
      <c r="U37" s="27"/>
      <c r="V37" s="30"/>
    </row>
    <row r="38" spans="1:22" x14ac:dyDescent="0.2">
      <c r="A38" s="22">
        <f t="shared" si="5"/>
        <v>31</v>
      </c>
      <c r="B38" s="16">
        <v>37711</v>
      </c>
      <c r="C38" s="17">
        <v>37681</v>
      </c>
      <c r="D38" s="18">
        <v>37756</v>
      </c>
      <c r="E38" s="19">
        <v>405476.89275716484</v>
      </c>
      <c r="F38" s="19">
        <f t="shared" si="4"/>
        <v>13079.899766360157</v>
      </c>
      <c r="G38" s="19">
        <f>F38*Curves!B29</f>
        <v>11235.455077645693</v>
      </c>
      <c r="H38" s="19">
        <f t="shared" si="1"/>
        <v>348299.10740701645</v>
      </c>
      <c r="I38" s="27"/>
      <c r="J38" s="27"/>
      <c r="K38" s="30"/>
      <c r="L38" s="35"/>
      <c r="M38" s="33">
        <v>37711</v>
      </c>
      <c r="N38" s="17">
        <v>37681</v>
      </c>
      <c r="O38" s="18">
        <f t="shared" si="2"/>
        <v>37756</v>
      </c>
      <c r="P38" s="21">
        <v>199712.49941770802</v>
      </c>
      <c r="Q38" s="21">
        <f t="shared" si="0"/>
        <v>6442.3386908938073</v>
      </c>
      <c r="R38" s="21">
        <f>Q38*Curves!B29</f>
        <v>5533.8808591389225</v>
      </c>
      <c r="S38" s="21">
        <f t="shared" si="3"/>
        <v>171550.30663330661</v>
      </c>
      <c r="T38" s="27"/>
      <c r="U38" s="27"/>
      <c r="V38" s="30"/>
    </row>
    <row r="39" spans="1:22" x14ac:dyDescent="0.2">
      <c r="A39" s="22">
        <f t="shared" si="5"/>
        <v>30</v>
      </c>
      <c r="B39" s="16">
        <v>37741</v>
      </c>
      <c r="C39" s="17">
        <v>37712</v>
      </c>
      <c r="D39" s="18">
        <v>37787</v>
      </c>
      <c r="E39" s="19">
        <v>405476.89275716484</v>
      </c>
      <c r="F39" s="19">
        <f t="shared" si="4"/>
        <v>13515.896425238829</v>
      </c>
      <c r="G39" s="19">
        <f>F39*Curves!B30</f>
        <v>11546.129513530552</v>
      </c>
      <c r="H39" s="19">
        <f t="shared" si="1"/>
        <v>346383.88540591655</v>
      </c>
      <c r="I39" s="27"/>
      <c r="J39" s="27"/>
      <c r="K39" s="30"/>
      <c r="L39" s="35"/>
      <c r="M39" s="33">
        <v>37741</v>
      </c>
      <c r="N39" s="17">
        <v>37712</v>
      </c>
      <c r="O39" s="18">
        <f t="shared" si="2"/>
        <v>37787</v>
      </c>
      <c r="P39" s="21">
        <v>199712.49941770802</v>
      </c>
      <c r="Q39" s="21">
        <f t="shared" si="0"/>
        <v>6657.0833139236011</v>
      </c>
      <c r="R39" s="21">
        <f>Q39*Curves!B30</f>
        <v>5686.8996111419119</v>
      </c>
      <c r="S39" s="21">
        <f t="shared" si="3"/>
        <v>170606.98833425736</v>
      </c>
      <c r="T39" s="27"/>
      <c r="U39" s="27"/>
      <c r="V39" s="30"/>
    </row>
    <row r="40" spans="1:22" x14ac:dyDescent="0.2">
      <c r="A40" s="22">
        <f t="shared" si="5"/>
        <v>31</v>
      </c>
      <c r="B40" s="16">
        <v>37772</v>
      </c>
      <c r="C40" s="17">
        <v>37742</v>
      </c>
      <c r="D40" s="18">
        <v>37817</v>
      </c>
      <c r="E40" s="19">
        <v>405476.89275716484</v>
      </c>
      <c r="F40" s="19">
        <f t="shared" si="4"/>
        <v>13079.899766360157</v>
      </c>
      <c r="G40" s="19">
        <f>F40*Curves!B31</f>
        <v>11114.522902232244</v>
      </c>
      <c r="H40" s="19">
        <f t="shared" si="1"/>
        <v>344550.20996919955</v>
      </c>
      <c r="I40" s="27"/>
      <c r="J40" s="27"/>
      <c r="K40" s="30"/>
      <c r="L40" s="35"/>
      <c r="M40" s="33">
        <v>37772</v>
      </c>
      <c r="N40" s="17">
        <v>37742</v>
      </c>
      <c r="O40" s="18">
        <f t="shared" si="2"/>
        <v>37817</v>
      </c>
      <c r="P40" s="21">
        <v>199712.49941770802</v>
      </c>
      <c r="Q40" s="21">
        <f t="shared" si="0"/>
        <v>6442.3386908938073</v>
      </c>
      <c r="R40" s="21">
        <f>Q40*Curves!B31</f>
        <v>5474.3172503531941</v>
      </c>
      <c r="S40" s="21">
        <f t="shared" si="3"/>
        <v>169703.83476094902</v>
      </c>
      <c r="T40" s="27"/>
      <c r="U40" s="27"/>
      <c r="V40" s="30"/>
    </row>
    <row r="41" spans="1:22" x14ac:dyDescent="0.2">
      <c r="A41" s="22">
        <f t="shared" si="5"/>
        <v>30</v>
      </c>
      <c r="B41" s="16">
        <v>37802</v>
      </c>
      <c r="C41" s="17">
        <v>37773</v>
      </c>
      <c r="D41" s="18">
        <v>37848</v>
      </c>
      <c r="E41" s="19">
        <v>405476.89275716484</v>
      </c>
      <c r="F41" s="19">
        <f t="shared" si="4"/>
        <v>13515.896425238829</v>
      </c>
      <c r="G41" s="19">
        <f>F41*Curves!B32</f>
        <v>11422.197692410133</v>
      </c>
      <c r="H41" s="19">
        <f t="shared" si="1"/>
        <v>342665.93077230395</v>
      </c>
      <c r="I41" s="27"/>
      <c r="J41" s="27"/>
      <c r="K41" s="30"/>
      <c r="L41" s="35"/>
      <c r="M41" s="33">
        <v>37802</v>
      </c>
      <c r="N41" s="17">
        <v>37773</v>
      </c>
      <c r="O41" s="18">
        <f t="shared" si="2"/>
        <v>37848</v>
      </c>
      <c r="P41" s="21">
        <v>199712.49941770802</v>
      </c>
      <c r="Q41" s="21">
        <f t="shared" si="0"/>
        <v>6657.0833139236011</v>
      </c>
      <c r="R41" s="21">
        <f>Q41*Curves!B32</f>
        <v>5625.8585649184224</v>
      </c>
      <c r="S41" s="21">
        <f t="shared" si="3"/>
        <v>168775.75694755267</v>
      </c>
      <c r="T41" s="27"/>
      <c r="U41" s="27"/>
      <c r="V41" s="30"/>
    </row>
    <row r="42" spans="1:22" x14ac:dyDescent="0.2">
      <c r="A42" s="22">
        <f t="shared" si="5"/>
        <v>31</v>
      </c>
      <c r="B42" s="16">
        <v>37833</v>
      </c>
      <c r="C42" s="17">
        <v>37803</v>
      </c>
      <c r="D42" s="18">
        <v>37879</v>
      </c>
      <c r="E42" s="19">
        <v>395134.84388483019</v>
      </c>
      <c r="F42" s="19">
        <f t="shared" si="4"/>
        <v>12746.285286607426</v>
      </c>
      <c r="G42" s="19">
        <f>F42*Curves!B33</f>
        <v>10714.713664704535</v>
      </c>
      <c r="H42" s="19">
        <f t="shared" si="1"/>
        <v>332156.12360584061</v>
      </c>
      <c r="I42" s="27"/>
      <c r="J42" s="27"/>
      <c r="K42" s="30"/>
      <c r="L42" s="35"/>
      <c r="M42" s="33">
        <v>37833</v>
      </c>
      <c r="N42" s="17">
        <v>37803</v>
      </c>
      <c r="O42" s="18">
        <f t="shared" si="2"/>
        <v>37879</v>
      </c>
      <c r="P42" s="21">
        <v>194618.65445073726</v>
      </c>
      <c r="Q42" s="21">
        <f t="shared" si="0"/>
        <v>6278.0211113141049</v>
      </c>
      <c r="R42" s="21">
        <f>Q42*Curves!B33</f>
        <v>5277.3962826156667</v>
      </c>
      <c r="S42" s="21">
        <f t="shared" si="3"/>
        <v>163599.28476108567</v>
      </c>
      <c r="T42" s="27"/>
      <c r="U42" s="27"/>
      <c r="V42" s="30"/>
    </row>
    <row r="43" spans="1:22" x14ac:dyDescent="0.2">
      <c r="A43" s="22">
        <f t="shared" si="5"/>
        <v>31</v>
      </c>
      <c r="B43" s="16">
        <v>37864</v>
      </c>
      <c r="C43" s="17">
        <v>37834</v>
      </c>
      <c r="D43" s="18">
        <v>37909</v>
      </c>
      <c r="E43" s="19">
        <v>395134.84388483019</v>
      </c>
      <c r="F43" s="19">
        <f t="shared" si="4"/>
        <v>12746.285286607426</v>
      </c>
      <c r="G43" s="19">
        <f>F43*Curves!B34</f>
        <v>10655.914688331537</v>
      </c>
      <c r="H43" s="19">
        <f t="shared" si="1"/>
        <v>330333.35533827764</v>
      </c>
      <c r="I43" s="27"/>
      <c r="J43" s="27"/>
      <c r="K43" s="30"/>
      <c r="L43" s="35"/>
      <c r="M43" s="33">
        <v>37864</v>
      </c>
      <c r="N43" s="17">
        <v>37834</v>
      </c>
      <c r="O43" s="18">
        <f t="shared" si="2"/>
        <v>37909</v>
      </c>
      <c r="P43" s="21">
        <v>194618.65445073726</v>
      </c>
      <c r="Q43" s="21">
        <f t="shared" ref="Q43:Q75" si="6">P43/A43</f>
        <v>6278.0211113141049</v>
      </c>
      <c r="R43" s="21">
        <f>Q43*Curves!B34</f>
        <v>5248.4355927603092</v>
      </c>
      <c r="S43" s="21">
        <f t="shared" si="3"/>
        <v>162701.50337556959</v>
      </c>
      <c r="T43" s="27"/>
      <c r="U43" s="27"/>
      <c r="V43" s="30"/>
    </row>
    <row r="44" spans="1:22" x14ac:dyDescent="0.2">
      <c r="A44" s="22">
        <f t="shared" si="5"/>
        <v>30</v>
      </c>
      <c r="B44" s="16">
        <v>37894</v>
      </c>
      <c r="C44" s="17">
        <v>37865</v>
      </c>
      <c r="D44" s="18">
        <v>37940</v>
      </c>
      <c r="E44" s="19">
        <v>395134.84388483019</v>
      </c>
      <c r="F44" s="19">
        <f t="shared" si="4"/>
        <v>13171.161462827673</v>
      </c>
      <c r="G44" s="19">
        <f>F44*Curves!B35</f>
        <v>10950.682924002102</v>
      </c>
      <c r="H44" s="19">
        <f t="shared" si="1"/>
        <v>328520.48772006307</v>
      </c>
      <c r="I44" s="27"/>
      <c r="J44" s="27"/>
      <c r="K44" s="30"/>
      <c r="L44" s="35"/>
      <c r="M44" s="33">
        <v>37894</v>
      </c>
      <c r="N44" s="17">
        <v>37865</v>
      </c>
      <c r="O44" s="18">
        <f t="shared" si="2"/>
        <v>37940</v>
      </c>
      <c r="P44" s="21">
        <v>194618.65445073726</v>
      </c>
      <c r="Q44" s="21">
        <f t="shared" si="6"/>
        <v>6487.2884816912419</v>
      </c>
      <c r="R44" s="21">
        <f>Q44*Curves!B35</f>
        <v>5393.6199476428264</v>
      </c>
      <c r="S44" s="21">
        <f t="shared" si="3"/>
        <v>161808.59842928479</v>
      </c>
      <c r="T44" s="27"/>
      <c r="U44" s="27"/>
      <c r="V44" s="30"/>
    </row>
    <row r="45" spans="1:22" x14ac:dyDescent="0.2">
      <c r="A45" s="22">
        <f t="shared" si="5"/>
        <v>31</v>
      </c>
      <c r="B45" s="16">
        <v>37925</v>
      </c>
      <c r="C45" s="17">
        <v>37895</v>
      </c>
      <c r="D45" s="18">
        <v>37970</v>
      </c>
      <c r="E45" s="19">
        <v>395134.84388483019</v>
      </c>
      <c r="F45" s="19">
        <f t="shared" si="4"/>
        <v>12746.285286607426</v>
      </c>
      <c r="G45" s="19">
        <f>F45*Curves!B36</f>
        <v>10541.080432367964</v>
      </c>
      <c r="H45" s="19">
        <f t="shared" si="1"/>
        <v>326773.49340340687</v>
      </c>
      <c r="I45" s="27"/>
      <c r="J45" s="27"/>
      <c r="K45" s="30"/>
      <c r="L45" s="35"/>
      <c r="M45" s="33">
        <v>37925</v>
      </c>
      <c r="N45" s="17">
        <v>37895</v>
      </c>
      <c r="O45" s="18">
        <f t="shared" si="2"/>
        <v>37970</v>
      </c>
      <c r="P45" s="21">
        <v>194618.65445073726</v>
      </c>
      <c r="Q45" s="21">
        <f t="shared" si="6"/>
        <v>6278.0211113141049</v>
      </c>
      <c r="R45" s="21">
        <f>Q45*Curves!B36</f>
        <v>5191.8754368379514</v>
      </c>
      <c r="S45" s="21">
        <f t="shared" si="3"/>
        <v>160948.13854197648</v>
      </c>
      <c r="T45" s="27"/>
      <c r="U45" s="27"/>
      <c r="V45" s="30"/>
    </row>
    <row r="46" spans="1:22" x14ac:dyDescent="0.2">
      <c r="A46" s="22">
        <f t="shared" si="5"/>
        <v>30</v>
      </c>
      <c r="B46" s="16">
        <v>37955</v>
      </c>
      <c r="C46" s="17">
        <v>37926</v>
      </c>
      <c r="D46" s="18">
        <v>38001</v>
      </c>
      <c r="E46" s="19">
        <v>395134.84388483019</v>
      </c>
      <c r="F46" s="19">
        <f t="shared" si="4"/>
        <v>13171.161462827673</v>
      </c>
      <c r="G46" s="19">
        <f>F46*Curves!B37</f>
        <v>10832.508725018628</v>
      </c>
      <c r="H46" s="19">
        <f t="shared" si="1"/>
        <v>324975.26175055886</v>
      </c>
      <c r="I46" s="27"/>
      <c r="J46" s="27"/>
      <c r="K46" s="30"/>
      <c r="L46" s="35"/>
      <c r="M46" s="33">
        <v>37955</v>
      </c>
      <c r="N46" s="17">
        <v>37926</v>
      </c>
      <c r="O46" s="18">
        <f t="shared" si="2"/>
        <v>38001</v>
      </c>
      <c r="P46" s="21">
        <v>194618.65445073726</v>
      </c>
      <c r="Q46" s="21">
        <f t="shared" si="6"/>
        <v>6487.2884816912419</v>
      </c>
      <c r="R46" s="21">
        <f>Q46*Curves!B37</f>
        <v>5335.4147451584286</v>
      </c>
      <c r="S46" s="21">
        <f t="shared" si="3"/>
        <v>160062.44235475286</v>
      </c>
      <c r="T46" s="27"/>
      <c r="U46" s="27"/>
      <c r="V46" s="30"/>
    </row>
    <row r="47" spans="1:22" x14ac:dyDescent="0.2">
      <c r="A47" s="22">
        <f t="shared" si="5"/>
        <v>31</v>
      </c>
      <c r="B47" s="16">
        <v>37986</v>
      </c>
      <c r="C47" s="17">
        <v>37956</v>
      </c>
      <c r="D47" s="18">
        <v>38032</v>
      </c>
      <c r="E47" s="19">
        <v>395134.84388483019</v>
      </c>
      <c r="F47" s="19">
        <f t="shared" si="4"/>
        <v>12746.285286607426</v>
      </c>
      <c r="G47" s="19">
        <f>F47*Curves!B38</f>
        <v>10427.229579656954</v>
      </c>
      <c r="H47" s="19">
        <f t="shared" si="1"/>
        <v>323244.11696936557</v>
      </c>
      <c r="I47" s="27"/>
      <c r="J47" s="27"/>
      <c r="K47" s="30"/>
      <c r="L47" s="35"/>
      <c r="M47" s="33">
        <v>37986</v>
      </c>
      <c r="N47" s="17">
        <v>37956</v>
      </c>
      <c r="O47" s="18">
        <f t="shared" si="2"/>
        <v>38032</v>
      </c>
      <c r="P47" s="21">
        <v>194618.65445073726</v>
      </c>
      <c r="Q47" s="21">
        <f t="shared" si="6"/>
        <v>6278.0211113141049</v>
      </c>
      <c r="R47" s="21">
        <f>Q47*Curves!B38</f>
        <v>5135.7996437116335</v>
      </c>
      <c r="S47" s="21">
        <f t="shared" si="3"/>
        <v>159209.78895506065</v>
      </c>
      <c r="T47" s="27"/>
      <c r="U47" s="27"/>
      <c r="V47" s="30"/>
    </row>
    <row r="48" spans="1:22" x14ac:dyDescent="0.2">
      <c r="A48" s="22">
        <f t="shared" si="5"/>
        <v>31</v>
      </c>
      <c r="B48" s="16">
        <v>38017</v>
      </c>
      <c r="C48" s="17">
        <v>37987</v>
      </c>
      <c r="D48" s="18">
        <v>38061</v>
      </c>
      <c r="E48" s="19">
        <v>385390.61385424738</v>
      </c>
      <c r="F48" s="19">
        <f t="shared" si="4"/>
        <v>12431.955285620883</v>
      </c>
      <c r="G48" s="19">
        <f>F48*Curves!B39</f>
        <v>10113.816279803785</v>
      </c>
      <c r="H48" s="19">
        <f t="shared" si="1"/>
        <v>313528.3046739173</v>
      </c>
      <c r="I48" s="27"/>
      <c r="J48" s="27"/>
      <c r="K48" s="30"/>
      <c r="L48" s="35"/>
      <c r="M48" s="33">
        <v>38017</v>
      </c>
      <c r="N48" s="17">
        <v>37987</v>
      </c>
      <c r="O48" s="18">
        <f t="shared" si="2"/>
        <v>38061</v>
      </c>
      <c r="P48" s="21">
        <v>189819.25757000246</v>
      </c>
      <c r="Q48" s="21">
        <f t="shared" si="6"/>
        <v>6123.2018570968539</v>
      </c>
      <c r="R48" s="21">
        <f>Q48*Curves!B39</f>
        <v>4981.4318990078345</v>
      </c>
      <c r="S48" s="21">
        <f t="shared" si="3"/>
        <v>154424.38886924286</v>
      </c>
      <c r="T48" s="27"/>
      <c r="U48" s="27"/>
      <c r="V48" s="30"/>
    </row>
    <row r="49" spans="1:22" x14ac:dyDescent="0.2">
      <c r="A49" s="22">
        <f t="shared" si="5"/>
        <v>29</v>
      </c>
      <c r="B49" s="16">
        <v>38046</v>
      </c>
      <c r="C49" s="17">
        <v>38018</v>
      </c>
      <c r="D49" s="18">
        <v>38092</v>
      </c>
      <c r="E49" s="19">
        <v>385390.61385424738</v>
      </c>
      <c r="F49" s="19">
        <f t="shared" si="4"/>
        <v>13289.331512215427</v>
      </c>
      <c r="G49" s="19">
        <f>F49*Curves!B40</f>
        <v>10751.141348167657</v>
      </c>
      <c r="H49" s="19">
        <f t="shared" si="1"/>
        <v>311783.09909686208</v>
      </c>
      <c r="I49" s="27"/>
      <c r="J49" s="27"/>
      <c r="K49" s="30"/>
      <c r="L49" s="35"/>
      <c r="M49" s="33">
        <v>38046</v>
      </c>
      <c r="N49" s="17">
        <v>38018</v>
      </c>
      <c r="O49" s="18">
        <f t="shared" si="2"/>
        <v>38092</v>
      </c>
      <c r="P49" s="21">
        <v>189819.25757000246</v>
      </c>
      <c r="Q49" s="21">
        <f t="shared" si="6"/>
        <v>6545.4916403449124</v>
      </c>
      <c r="R49" s="21">
        <f>Q49*Curves!B40</f>
        <v>5295.338275963175</v>
      </c>
      <c r="S49" s="21">
        <f t="shared" si="3"/>
        <v>153564.81000293206</v>
      </c>
      <c r="T49" s="27"/>
      <c r="U49" s="27"/>
      <c r="V49" s="30"/>
    </row>
    <row r="50" spans="1:22" x14ac:dyDescent="0.2">
      <c r="A50" s="22">
        <f t="shared" si="5"/>
        <v>31</v>
      </c>
      <c r="B50" s="16">
        <v>38077</v>
      </c>
      <c r="C50" s="17">
        <v>38047</v>
      </c>
      <c r="D50" s="18">
        <v>38122</v>
      </c>
      <c r="E50" s="19">
        <v>385390.61385424738</v>
      </c>
      <c r="F50" s="19">
        <f t="shared" si="4"/>
        <v>12431.955285620883</v>
      </c>
      <c r="G50" s="19">
        <f>F50*Curves!B41</f>
        <v>10005.100018854106</v>
      </c>
      <c r="H50" s="19">
        <f t="shared" si="1"/>
        <v>310158.1005844773</v>
      </c>
      <c r="I50" s="27"/>
      <c r="J50" s="27"/>
      <c r="K50" s="30"/>
      <c r="L50" s="35"/>
      <c r="M50" s="33">
        <v>38077</v>
      </c>
      <c r="N50" s="17">
        <v>38047</v>
      </c>
      <c r="O50" s="18">
        <f t="shared" si="2"/>
        <v>38122</v>
      </c>
      <c r="P50" s="21">
        <v>189819.25757000246</v>
      </c>
      <c r="Q50" s="21">
        <f t="shared" si="6"/>
        <v>6123.2018570968539</v>
      </c>
      <c r="R50" s="21">
        <f>Q50*Curves!B41</f>
        <v>4927.8850839132174</v>
      </c>
      <c r="S50" s="21">
        <f t="shared" si="3"/>
        <v>152764.43760130974</v>
      </c>
      <c r="T50" s="27"/>
      <c r="U50" s="27"/>
      <c r="V50" s="30"/>
    </row>
    <row r="51" spans="1:22" x14ac:dyDescent="0.2">
      <c r="A51" s="22">
        <f t="shared" si="5"/>
        <v>30</v>
      </c>
      <c r="B51" s="16">
        <v>38107</v>
      </c>
      <c r="C51" s="17">
        <v>38078</v>
      </c>
      <c r="D51" s="18">
        <v>38153</v>
      </c>
      <c r="E51" s="19">
        <v>385390.61385424738</v>
      </c>
      <c r="F51" s="19">
        <f t="shared" si="4"/>
        <v>12846.35379514158</v>
      </c>
      <c r="G51" s="19">
        <f>F51*Curves!B42</f>
        <v>10281.242715829445</v>
      </c>
      <c r="H51" s="19">
        <f t="shared" si="1"/>
        <v>308437.28147488332</v>
      </c>
      <c r="I51" s="27"/>
      <c r="J51" s="27"/>
      <c r="K51" s="30"/>
      <c r="L51" s="35"/>
      <c r="M51" s="33">
        <v>38107</v>
      </c>
      <c r="N51" s="17">
        <v>38078</v>
      </c>
      <c r="O51" s="18">
        <f t="shared" si="2"/>
        <v>38153</v>
      </c>
      <c r="P51" s="21">
        <v>189819.25757000246</v>
      </c>
      <c r="Q51" s="21">
        <f t="shared" si="6"/>
        <v>6327.3085856667485</v>
      </c>
      <c r="R51" s="21">
        <f>Q51*Curves!B42</f>
        <v>5063.8956660055474</v>
      </c>
      <c r="S51" s="21">
        <f t="shared" si="3"/>
        <v>151916.86998016643</v>
      </c>
      <c r="T51" s="27"/>
      <c r="U51" s="27"/>
      <c r="V51" s="30"/>
    </row>
    <row r="52" spans="1:22" x14ac:dyDescent="0.2">
      <c r="A52" s="22">
        <f t="shared" si="5"/>
        <v>31</v>
      </c>
      <c r="B52" s="16">
        <v>38138</v>
      </c>
      <c r="C52" s="17">
        <v>38108</v>
      </c>
      <c r="D52" s="18">
        <v>38183</v>
      </c>
      <c r="E52" s="19">
        <v>385390.61385424738</v>
      </c>
      <c r="F52" s="19">
        <f t="shared" si="4"/>
        <v>12431.955285620883</v>
      </c>
      <c r="G52" s="19">
        <f>F52*Curves!B43</f>
        <v>9896.4120271438114</v>
      </c>
      <c r="H52" s="19">
        <f t="shared" si="1"/>
        <v>306788.77284145815</v>
      </c>
      <c r="I52" s="27"/>
      <c r="J52" s="27"/>
      <c r="K52" s="30"/>
      <c r="L52" s="35"/>
      <c r="M52" s="33">
        <v>38138</v>
      </c>
      <c r="N52" s="17">
        <v>38108</v>
      </c>
      <c r="O52" s="18">
        <f t="shared" si="2"/>
        <v>38183</v>
      </c>
      <c r="P52" s="21">
        <v>189819.25757000246</v>
      </c>
      <c r="Q52" s="21">
        <f t="shared" si="6"/>
        <v>6123.2018570968539</v>
      </c>
      <c r="R52" s="21">
        <f>Q52*Curves!B43</f>
        <v>4874.3521924738179</v>
      </c>
      <c r="S52" s="21">
        <f t="shared" si="3"/>
        <v>151104.91796668834</v>
      </c>
      <c r="T52" s="27"/>
      <c r="U52" s="27"/>
      <c r="V52" s="30"/>
    </row>
    <row r="53" spans="1:22" x14ac:dyDescent="0.2">
      <c r="A53" s="22">
        <f t="shared" si="5"/>
        <v>30</v>
      </c>
      <c r="B53" s="16">
        <v>38168</v>
      </c>
      <c r="C53" s="17">
        <v>38139</v>
      </c>
      <c r="D53" s="18">
        <v>38214</v>
      </c>
      <c r="E53" s="19">
        <v>385390.61385424738</v>
      </c>
      <c r="F53" s="19">
        <f t="shared" si="4"/>
        <v>12846.35379514158</v>
      </c>
      <c r="G53" s="19">
        <f>F53*Curves!B44</f>
        <v>10169.803828523742</v>
      </c>
      <c r="H53" s="19">
        <f t="shared" si="1"/>
        <v>305094.11485571228</v>
      </c>
      <c r="I53" s="27"/>
      <c r="J53" s="27"/>
      <c r="K53" s="30"/>
      <c r="L53" s="35"/>
      <c r="M53" s="33">
        <v>38168</v>
      </c>
      <c r="N53" s="17">
        <v>38139</v>
      </c>
      <c r="O53" s="18">
        <f t="shared" si="2"/>
        <v>38214</v>
      </c>
      <c r="P53" s="21">
        <v>189819.25757000246</v>
      </c>
      <c r="Q53" s="21">
        <f t="shared" si="6"/>
        <v>6327.3085856667485</v>
      </c>
      <c r="R53" s="21">
        <f>Q53*Curves!B44</f>
        <v>5009.0078558400519</v>
      </c>
      <c r="S53" s="21">
        <f t="shared" si="3"/>
        <v>150270.23567520155</v>
      </c>
      <c r="T53" s="27"/>
      <c r="U53" s="27"/>
      <c r="V53" s="30"/>
    </row>
    <row r="54" spans="1:22" x14ac:dyDescent="0.2">
      <c r="A54" s="22">
        <f t="shared" si="5"/>
        <v>31</v>
      </c>
      <c r="B54" s="16">
        <v>38199</v>
      </c>
      <c r="C54" s="17">
        <v>38169</v>
      </c>
      <c r="D54" s="18">
        <v>38245</v>
      </c>
      <c r="E54" s="19">
        <v>376136.24440956954</v>
      </c>
      <c r="F54" s="19">
        <f t="shared" si="4"/>
        <v>12133.427239018372</v>
      </c>
      <c r="G54" s="19">
        <f>F54*Curves!B45</f>
        <v>9553.9935740072906</v>
      </c>
      <c r="H54" s="19">
        <f t="shared" si="1"/>
        <v>296173.800794226</v>
      </c>
      <c r="I54" s="27"/>
      <c r="J54" s="27"/>
      <c r="K54" s="30"/>
      <c r="L54" s="35"/>
      <c r="M54" s="33">
        <v>38199</v>
      </c>
      <c r="N54" s="17">
        <v>38169</v>
      </c>
      <c r="O54" s="18">
        <f t="shared" si="2"/>
        <v>38245</v>
      </c>
      <c r="P54" s="21">
        <v>185261.13530620589</v>
      </c>
      <c r="Q54" s="21">
        <f t="shared" si="6"/>
        <v>5976.1656550388998</v>
      </c>
      <c r="R54" s="21">
        <f>Q54*Curves!B45</f>
        <v>4705.6983274961285</v>
      </c>
      <c r="S54" s="21">
        <f t="shared" si="3"/>
        <v>145876.64815237999</v>
      </c>
      <c r="T54" s="27"/>
      <c r="U54" s="27"/>
      <c r="V54" s="30"/>
    </row>
    <row r="55" spans="1:22" x14ac:dyDescent="0.2">
      <c r="A55" s="22">
        <f t="shared" si="5"/>
        <v>31</v>
      </c>
      <c r="B55" s="16">
        <v>38230</v>
      </c>
      <c r="C55" s="17">
        <v>38200</v>
      </c>
      <c r="D55" s="18">
        <v>38275</v>
      </c>
      <c r="E55" s="19">
        <v>376136.24440956954</v>
      </c>
      <c r="F55" s="19">
        <f t="shared" si="4"/>
        <v>12133.427239018372</v>
      </c>
      <c r="G55" s="19">
        <f>F55*Curves!B46</f>
        <v>9501.0656505514307</v>
      </c>
      <c r="H55" s="19">
        <f t="shared" si="1"/>
        <v>294533.03516709438</v>
      </c>
      <c r="I55" s="27"/>
      <c r="J55" s="27"/>
      <c r="K55" s="30"/>
      <c r="L55" s="35"/>
      <c r="M55" s="33">
        <v>38230</v>
      </c>
      <c r="N55" s="17">
        <v>38200</v>
      </c>
      <c r="O55" s="18">
        <f t="shared" si="2"/>
        <v>38275</v>
      </c>
      <c r="P55" s="21">
        <v>185261.13530620589</v>
      </c>
      <c r="Q55" s="21">
        <f t="shared" si="6"/>
        <v>5976.1656550388998</v>
      </c>
      <c r="R55" s="21">
        <f>Q55*Curves!B46</f>
        <v>4679.6293502715998</v>
      </c>
      <c r="S55" s="21">
        <f t="shared" si="3"/>
        <v>145068.50985841959</v>
      </c>
      <c r="T55" s="27"/>
      <c r="U55" s="27"/>
      <c r="V55" s="30"/>
    </row>
    <row r="56" spans="1:22" s="3" customFormat="1" ht="29.25" customHeight="1" x14ac:dyDescent="0.2">
      <c r="A56" s="4" t="s">
        <v>4</v>
      </c>
      <c r="B56" s="4" t="s">
        <v>0</v>
      </c>
      <c r="C56" s="4" t="s">
        <v>1</v>
      </c>
      <c r="D56" s="4" t="s">
        <v>2</v>
      </c>
      <c r="E56" s="5" t="s">
        <v>3</v>
      </c>
      <c r="F56" s="5" t="s">
        <v>21</v>
      </c>
      <c r="G56" s="5" t="s">
        <v>12</v>
      </c>
      <c r="H56" s="5" t="s">
        <v>13</v>
      </c>
      <c r="I56" s="5" t="s">
        <v>5</v>
      </c>
      <c r="J56" s="5" t="s">
        <v>6</v>
      </c>
      <c r="K56" s="4" t="s">
        <v>7</v>
      </c>
      <c r="L56" s="34"/>
      <c r="M56" s="31" t="s">
        <v>0</v>
      </c>
      <c r="N56" s="4" t="s">
        <v>1</v>
      </c>
      <c r="O56" s="4" t="s">
        <v>2</v>
      </c>
      <c r="P56" s="4" t="s">
        <v>3</v>
      </c>
      <c r="Q56" s="4" t="s">
        <v>21</v>
      </c>
      <c r="R56" s="4" t="s">
        <v>14</v>
      </c>
      <c r="S56" s="4" t="s">
        <v>15</v>
      </c>
      <c r="T56" s="5" t="s">
        <v>5</v>
      </c>
      <c r="U56" s="4" t="s">
        <v>8</v>
      </c>
      <c r="V56" s="4" t="s">
        <v>9</v>
      </c>
    </row>
    <row r="57" spans="1:22" x14ac:dyDescent="0.2">
      <c r="A57" s="22">
        <f>B57-B55</f>
        <v>30</v>
      </c>
      <c r="B57" s="16">
        <v>38260</v>
      </c>
      <c r="C57" s="17">
        <v>38231</v>
      </c>
      <c r="D57" s="18">
        <v>38306</v>
      </c>
      <c r="E57" s="19">
        <v>376136.24440956954</v>
      </c>
      <c r="F57" s="19">
        <f t="shared" si="4"/>
        <v>12537.874813652317</v>
      </c>
      <c r="G57" s="19">
        <f>F57*Curves!B47</f>
        <v>9763.3581368573068</v>
      </c>
      <c r="H57" s="19">
        <f t="shared" si="1"/>
        <v>292900.7441057192</v>
      </c>
      <c r="I57" s="28"/>
      <c r="J57" s="28"/>
      <c r="K57" s="23"/>
      <c r="L57" s="35"/>
      <c r="M57" s="33">
        <v>38260</v>
      </c>
      <c r="N57" s="17">
        <v>38231</v>
      </c>
      <c r="O57" s="18">
        <f>D57</f>
        <v>38306</v>
      </c>
      <c r="P57" s="21">
        <v>185261.13530620589</v>
      </c>
      <c r="Q57" s="21">
        <f t="shared" si="6"/>
        <v>6175.3711768735293</v>
      </c>
      <c r="R57" s="21">
        <f>Q57*Curves!B47</f>
        <v>4808.8181868103156</v>
      </c>
      <c r="S57" s="21">
        <f t="shared" si="3"/>
        <v>144264.54560430947</v>
      </c>
      <c r="T57" s="28"/>
      <c r="U57" s="28"/>
      <c r="V57" s="30"/>
    </row>
    <row r="58" spans="1:22" x14ac:dyDescent="0.2">
      <c r="A58" s="22">
        <f t="shared" si="5"/>
        <v>31</v>
      </c>
      <c r="B58" s="16">
        <v>38291</v>
      </c>
      <c r="C58" s="17">
        <v>38261</v>
      </c>
      <c r="D58" s="18">
        <v>38336</v>
      </c>
      <c r="E58" s="19">
        <v>376136.24440956954</v>
      </c>
      <c r="F58" s="19">
        <f t="shared" si="4"/>
        <v>12133.427239018372</v>
      </c>
      <c r="G58" s="19">
        <f>F58*Curves!B48</f>
        <v>9397.6632929174757</v>
      </c>
      <c r="H58" s="19">
        <f t="shared" si="1"/>
        <v>291327.56208044174</v>
      </c>
      <c r="I58" s="28"/>
      <c r="J58" s="28"/>
      <c r="K58" s="23"/>
      <c r="L58" s="35"/>
      <c r="M58" s="33">
        <v>38291</v>
      </c>
      <c r="N58" s="17">
        <v>38261</v>
      </c>
      <c r="O58" s="18">
        <f t="shared" ref="O58:O110" si="7">D58</f>
        <v>38336</v>
      </c>
      <c r="P58" s="21">
        <v>185261.13530620589</v>
      </c>
      <c r="Q58" s="21">
        <f t="shared" si="6"/>
        <v>5976.1656550388998</v>
      </c>
      <c r="R58" s="21">
        <f>Q58*Curves!B48</f>
        <v>4628.6998308399507</v>
      </c>
      <c r="S58" s="21">
        <f t="shared" si="3"/>
        <v>143489.69475603846</v>
      </c>
      <c r="T58" s="28"/>
      <c r="U58" s="28"/>
      <c r="V58" s="30"/>
    </row>
    <row r="59" spans="1:22" x14ac:dyDescent="0.2">
      <c r="A59" s="22">
        <f t="shared" si="5"/>
        <v>30</v>
      </c>
      <c r="B59" s="16">
        <v>38321</v>
      </c>
      <c r="C59" s="17">
        <v>38292</v>
      </c>
      <c r="D59" s="18">
        <v>38367</v>
      </c>
      <c r="E59" s="19">
        <v>376136.24440956954</v>
      </c>
      <c r="F59" s="19">
        <f t="shared" si="4"/>
        <v>12537.874813652317</v>
      </c>
      <c r="G59" s="19">
        <f>F59*Curves!B49</f>
        <v>9656.9535964165825</v>
      </c>
      <c r="H59" s="19">
        <f t="shared" si="1"/>
        <v>289708.6078924975</v>
      </c>
      <c r="I59" s="28"/>
      <c r="J59" s="28"/>
      <c r="K59" s="23"/>
      <c r="L59" s="35"/>
      <c r="M59" s="33">
        <v>38321</v>
      </c>
      <c r="N59" s="17">
        <v>38292</v>
      </c>
      <c r="O59" s="18">
        <f t="shared" si="7"/>
        <v>38367</v>
      </c>
      <c r="P59" s="21">
        <v>185261.13530620589</v>
      </c>
      <c r="Q59" s="21">
        <f t="shared" si="6"/>
        <v>6175.3711768735293</v>
      </c>
      <c r="R59" s="21">
        <f>Q59*Curves!B49</f>
        <v>4756.4099803245854</v>
      </c>
      <c r="S59" s="21">
        <f t="shared" si="3"/>
        <v>142692.29940973755</v>
      </c>
      <c r="T59" s="28"/>
      <c r="U59" s="28"/>
      <c r="V59" s="30"/>
    </row>
    <row r="60" spans="1:22" x14ac:dyDescent="0.2">
      <c r="A60" s="22">
        <f t="shared" si="5"/>
        <v>31</v>
      </c>
      <c r="B60" s="16">
        <v>38352</v>
      </c>
      <c r="C60" s="17">
        <v>38322</v>
      </c>
      <c r="D60" s="18">
        <v>38398</v>
      </c>
      <c r="E60" s="19">
        <v>376136.24440956954</v>
      </c>
      <c r="F60" s="19">
        <f t="shared" si="4"/>
        <v>12133.427239018372</v>
      </c>
      <c r="G60" s="19">
        <f>F60*Curves!B50</f>
        <v>9295.1529276296915</v>
      </c>
      <c r="H60" s="19">
        <f t="shared" si="1"/>
        <v>288149.74075652042</v>
      </c>
      <c r="I60" s="28"/>
      <c r="J60" s="28"/>
      <c r="K60" s="23"/>
      <c r="L60" s="35"/>
      <c r="M60" s="33">
        <v>38352</v>
      </c>
      <c r="N60" s="17">
        <v>38322</v>
      </c>
      <c r="O60" s="18">
        <f t="shared" si="7"/>
        <v>38398</v>
      </c>
      <c r="P60" s="21">
        <v>185261.13530620589</v>
      </c>
      <c r="Q60" s="21">
        <f t="shared" si="6"/>
        <v>5976.1656550388998</v>
      </c>
      <c r="R60" s="21">
        <f>Q60*Curves!B50</f>
        <v>4578.2096509220864</v>
      </c>
      <c r="S60" s="21">
        <f t="shared" si="3"/>
        <v>141924.49917858467</v>
      </c>
      <c r="T60" s="28"/>
      <c r="U60" s="28"/>
      <c r="V60" s="30"/>
    </row>
    <row r="61" spans="1:22" x14ac:dyDescent="0.2">
      <c r="A61" s="22">
        <f t="shared" si="5"/>
        <v>31</v>
      </c>
      <c r="B61" s="16">
        <v>38383</v>
      </c>
      <c r="C61" s="17">
        <v>38353</v>
      </c>
      <c r="D61" s="18">
        <v>38426</v>
      </c>
      <c r="E61" s="19">
        <v>367326.61604060844</v>
      </c>
      <c r="F61" s="19">
        <f t="shared" si="4"/>
        <v>11849.245678729305</v>
      </c>
      <c r="G61" s="19">
        <f>F61*Curves!B51</f>
        <v>9025.8316443261774</v>
      </c>
      <c r="H61" s="19">
        <f t="shared" si="1"/>
        <v>279800.78097411152</v>
      </c>
      <c r="I61" s="28"/>
      <c r="J61" s="28"/>
      <c r="K61" s="23"/>
      <c r="L61" s="35"/>
      <c r="M61" s="33">
        <v>38383</v>
      </c>
      <c r="N61" s="17">
        <v>38353</v>
      </c>
      <c r="O61" s="18">
        <f t="shared" si="7"/>
        <v>38426</v>
      </c>
      <c r="P61" s="21">
        <v>180922.06461701609</v>
      </c>
      <c r="Q61" s="21">
        <f t="shared" si="6"/>
        <v>5836.1956328069709</v>
      </c>
      <c r="R61" s="21">
        <f>Q61*Curves!B51</f>
        <v>4445.5588695934903</v>
      </c>
      <c r="S61" s="21">
        <f t="shared" si="3"/>
        <v>137812.3249573982</v>
      </c>
      <c r="T61" s="28"/>
      <c r="U61" s="28"/>
      <c r="V61" s="30"/>
    </row>
    <row r="62" spans="1:22" x14ac:dyDescent="0.2">
      <c r="A62" s="22">
        <f t="shared" si="5"/>
        <v>28</v>
      </c>
      <c r="B62" s="16">
        <v>38411</v>
      </c>
      <c r="C62" s="17">
        <v>38384</v>
      </c>
      <c r="D62" s="18">
        <v>38457</v>
      </c>
      <c r="E62" s="19">
        <v>367326.61604060844</v>
      </c>
      <c r="F62" s="19">
        <f t="shared" si="4"/>
        <v>13118.807715736015</v>
      </c>
      <c r="G62" s="19">
        <f>F62*Curves!B52</f>
        <v>9934.9470121576505</v>
      </c>
      <c r="H62" s="19">
        <f t="shared" si="1"/>
        <v>278178.51634041424</v>
      </c>
      <c r="I62" s="28"/>
      <c r="J62" s="28"/>
      <c r="K62" s="23"/>
      <c r="L62" s="35"/>
      <c r="M62" s="33">
        <v>38411</v>
      </c>
      <c r="N62" s="17">
        <v>38384</v>
      </c>
      <c r="O62" s="18">
        <f t="shared" si="7"/>
        <v>38457</v>
      </c>
      <c r="P62" s="21">
        <v>180922.06461701609</v>
      </c>
      <c r="Q62" s="21">
        <f t="shared" si="6"/>
        <v>6461.5023077505748</v>
      </c>
      <c r="R62" s="21">
        <f>Q62*Curves!B52</f>
        <v>4893.3321104657089</v>
      </c>
      <c r="S62" s="21">
        <f t="shared" si="3"/>
        <v>137013.29909303985</v>
      </c>
      <c r="T62" s="28"/>
      <c r="U62" s="28"/>
      <c r="V62" s="30"/>
    </row>
    <row r="63" spans="1:22" x14ac:dyDescent="0.2">
      <c r="A63" s="22">
        <f t="shared" si="5"/>
        <v>31</v>
      </c>
      <c r="B63" s="16">
        <v>38442</v>
      </c>
      <c r="C63" s="17">
        <v>38412</v>
      </c>
      <c r="D63" s="18">
        <v>38487</v>
      </c>
      <c r="E63" s="19">
        <v>367326.61604060844</v>
      </c>
      <c r="F63" s="19">
        <f t="shared" si="4"/>
        <v>11849.245678729305</v>
      </c>
      <c r="G63" s="19">
        <f>F63*Curves!B53</f>
        <v>8926.4041974239062</v>
      </c>
      <c r="H63" s="19">
        <f t="shared" si="1"/>
        <v>276718.53012014111</v>
      </c>
      <c r="I63" s="28"/>
      <c r="J63" s="28"/>
      <c r="K63" s="23"/>
      <c r="L63" s="35"/>
      <c r="M63" s="33">
        <v>38442</v>
      </c>
      <c r="N63" s="17">
        <v>38412</v>
      </c>
      <c r="O63" s="18">
        <f t="shared" si="7"/>
        <v>38487</v>
      </c>
      <c r="P63" s="21">
        <v>180922.06461701609</v>
      </c>
      <c r="Q63" s="21">
        <f t="shared" si="6"/>
        <v>5836.1956328069709</v>
      </c>
      <c r="R63" s="21">
        <f>Q63*Curves!B53</f>
        <v>4396.5871420147596</v>
      </c>
      <c r="S63" s="21">
        <f t="shared" si="3"/>
        <v>136294.20140245755</v>
      </c>
      <c r="T63" s="28"/>
      <c r="U63" s="28"/>
      <c r="V63" s="30"/>
    </row>
    <row r="64" spans="1:22" x14ac:dyDescent="0.2">
      <c r="A64" s="22">
        <f t="shared" si="5"/>
        <v>30</v>
      </c>
      <c r="B64" s="16">
        <v>38472</v>
      </c>
      <c r="C64" s="17">
        <v>38443</v>
      </c>
      <c r="D64" s="18">
        <v>38518</v>
      </c>
      <c r="E64" s="19">
        <v>367326.61604060844</v>
      </c>
      <c r="F64" s="19">
        <f t="shared" si="4"/>
        <v>12244.220534686949</v>
      </c>
      <c r="G64" s="19">
        <f>F64*Curves!B54</f>
        <v>9170.2656780607795</v>
      </c>
      <c r="H64" s="19">
        <f t="shared" si="1"/>
        <v>275107.97034182341</v>
      </c>
      <c r="I64" s="28"/>
      <c r="J64" s="28"/>
      <c r="K64" s="23"/>
      <c r="L64" s="35"/>
      <c r="M64" s="33">
        <v>38472</v>
      </c>
      <c r="N64" s="17">
        <v>38443</v>
      </c>
      <c r="O64" s="18">
        <f t="shared" si="7"/>
        <v>38518</v>
      </c>
      <c r="P64" s="21">
        <v>180922.06461701609</v>
      </c>
      <c r="Q64" s="21">
        <f t="shared" si="6"/>
        <v>6030.7354872338701</v>
      </c>
      <c r="R64" s="21">
        <f>Q64*Curves!B54</f>
        <v>4516.6980205373984</v>
      </c>
      <c r="S64" s="21">
        <f t="shared" si="3"/>
        <v>135500.94061612195</v>
      </c>
      <c r="T64" s="28"/>
      <c r="U64" s="28"/>
      <c r="V64" s="30"/>
    </row>
    <row r="65" spans="1:22" x14ac:dyDescent="0.2">
      <c r="A65" s="22">
        <f t="shared" si="5"/>
        <v>31</v>
      </c>
      <c r="B65" s="16">
        <v>38503</v>
      </c>
      <c r="C65" s="17">
        <v>38473</v>
      </c>
      <c r="D65" s="18">
        <v>38548</v>
      </c>
      <c r="E65" s="19">
        <v>367326.61604060844</v>
      </c>
      <c r="F65" s="19">
        <f t="shared" si="4"/>
        <v>11849.245678729305</v>
      </c>
      <c r="G65" s="19">
        <f>F65*Curves!B55</f>
        <v>8824.3620268136438</v>
      </c>
      <c r="H65" s="19">
        <f t="shared" si="1"/>
        <v>273555.22283122293</v>
      </c>
      <c r="I65" s="28"/>
      <c r="J65" s="28"/>
      <c r="K65" s="23"/>
      <c r="L65" s="35"/>
      <c r="M65" s="33">
        <v>38503</v>
      </c>
      <c r="N65" s="17">
        <v>38473</v>
      </c>
      <c r="O65" s="18">
        <f t="shared" si="7"/>
        <v>38548</v>
      </c>
      <c r="P65" s="21">
        <v>180922.06461701609</v>
      </c>
      <c r="Q65" s="21">
        <f t="shared" si="6"/>
        <v>5836.1956328069709</v>
      </c>
      <c r="R65" s="21">
        <f>Q65*Curves!B55</f>
        <v>4346.3275654455256</v>
      </c>
      <c r="S65" s="21">
        <f t="shared" si="3"/>
        <v>134736.15452881128</v>
      </c>
      <c r="T65" s="28"/>
      <c r="U65" s="28"/>
      <c r="V65" s="30"/>
    </row>
    <row r="66" spans="1:22" x14ac:dyDescent="0.2">
      <c r="A66" s="22">
        <f t="shared" si="5"/>
        <v>30</v>
      </c>
      <c r="B66" s="16">
        <v>38533</v>
      </c>
      <c r="C66" s="17">
        <v>38504</v>
      </c>
      <c r="D66" s="18">
        <v>38579</v>
      </c>
      <c r="E66" s="19">
        <v>367326.61604060844</v>
      </c>
      <c r="F66" s="19">
        <f t="shared" si="4"/>
        <v>12244.220534686949</v>
      </c>
      <c r="G66" s="19">
        <f>F66*Curves!B56</f>
        <v>9065.225766446536</v>
      </c>
      <c r="H66" s="19">
        <f t="shared" si="1"/>
        <v>271956.77299339609</v>
      </c>
      <c r="I66" s="28"/>
      <c r="J66" s="28"/>
      <c r="K66" s="23"/>
      <c r="L66" s="35"/>
      <c r="M66" s="33">
        <v>38533</v>
      </c>
      <c r="N66" s="17">
        <v>38504</v>
      </c>
      <c r="O66" s="18">
        <f t="shared" si="7"/>
        <v>38579</v>
      </c>
      <c r="P66" s="21">
        <v>180922.06461701609</v>
      </c>
      <c r="Q66" s="21">
        <f t="shared" si="6"/>
        <v>6030.7354872338701</v>
      </c>
      <c r="R66" s="21">
        <f>Q66*Curves!B56</f>
        <v>4464.961944667697</v>
      </c>
      <c r="S66" s="21">
        <f t="shared" si="3"/>
        <v>133948.85834003091</v>
      </c>
      <c r="T66" s="28"/>
      <c r="U66" s="28"/>
      <c r="V66" s="30"/>
    </row>
    <row r="67" spans="1:22" x14ac:dyDescent="0.2">
      <c r="A67" s="22">
        <f t="shared" si="5"/>
        <v>31</v>
      </c>
      <c r="B67" s="16">
        <v>38564</v>
      </c>
      <c r="C67" s="17">
        <v>38534</v>
      </c>
      <c r="D67" s="18">
        <v>38610</v>
      </c>
      <c r="E67" s="19">
        <v>358897.95123426337</v>
      </c>
      <c r="F67" s="19">
        <f t="shared" si="4"/>
        <v>11577.353265621399</v>
      </c>
      <c r="G67" s="19">
        <f>F67*Curves!B57</f>
        <v>8522.9289390158247</v>
      </c>
      <c r="H67" s="19">
        <f t="shared" si="1"/>
        <v>264210.79710949055</v>
      </c>
      <c r="I67" s="28"/>
      <c r="J67" s="28"/>
      <c r="K67" s="23"/>
      <c r="L67" s="35"/>
      <c r="M67" s="33">
        <v>38564</v>
      </c>
      <c r="N67" s="17">
        <v>38534</v>
      </c>
      <c r="O67" s="18">
        <f t="shared" si="7"/>
        <v>38610</v>
      </c>
      <c r="P67" s="21">
        <v>176770.63269747299</v>
      </c>
      <c r="Q67" s="21">
        <f t="shared" si="6"/>
        <v>5702.2784741120322</v>
      </c>
      <c r="R67" s="21">
        <f>Q67*Curves!B57</f>
        <v>4197.8605222018232</v>
      </c>
      <c r="S67" s="21">
        <f t="shared" si="3"/>
        <v>130133.67618825652</v>
      </c>
      <c r="T67" s="28"/>
      <c r="U67" s="28"/>
      <c r="V67" s="30"/>
    </row>
    <row r="68" spans="1:22" x14ac:dyDescent="0.2">
      <c r="A68" s="22">
        <f t="shared" si="5"/>
        <v>31</v>
      </c>
      <c r="B68" s="16">
        <v>38595</v>
      </c>
      <c r="C68" s="17">
        <v>38565</v>
      </c>
      <c r="D68" s="18">
        <v>38640</v>
      </c>
      <c r="E68" s="19">
        <v>358897.95123426337</v>
      </c>
      <c r="F68" s="19">
        <f t="shared" si="4"/>
        <v>11577.353265621399</v>
      </c>
      <c r="G68" s="19">
        <f>F68*Curves!B58</f>
        <v>8472.9310924251404</v>
      </c>
      <c r="H68" s="19">
        <f t="shared" si="1"/>
        <v>262660.86386517936</v>
      </c>
      <c r="I68" s="28"/>
      <c r="J68" s="28"/>
      <c r="K68" s="23"/>
      <c r="L68" s="35"/>
      <c r="M68" s="33">
        <v>38595</v>
      </c>
      <c r="N68" s="17">
        <v>38565</v>
      </c>
      <c r="O68" s="18">
        <f t="shared" si="7"/>
        <v>38640</v>
      </c>
      <c r="P68" s="21">
        <v>176770.63269747299</v>
      </c>
      <c r="Q68" s="21">
        <f t="shared" si="6"/>
        <v>5702.2784741120322</v>
      </c>
      <c r="R68" s="21">
        <f>Q68*Curves!B58</f>
        <v>4173.2347171646206</v>
      </c>
      <c r="S68" s="21">
        <f t="shared" si="3"/>
        <v>129370.27623210324</v>
      </c>
      <c r="T68" s="28"/>
      <c r="U68" s="28"/>
      <c r="V68" s="30"/>
    </row>
    <row r="69" spans="1:22" x14ac:dyDescent="0.2">
      <c r="A69" s="22">
        <f t="shared" si="5"/>
        <v>30</v>
      </c>
      <c r="B69" s="16">
        <v>38625</v>
      </c>
      <c r="C69" s="17">
        <v>38596</v>
      </c>
      <c r="D69" s="18">
        <v>38671</v>
      </c>
      <c r="E69" s="19">
        <v>358897.95123426337</v>
      </c>
      <c r="F69" s="19">
        <f t="shared" si="4"/>
        <v>11963.265041142113</v>
      </c>
      <c r="G69" s="19">
        <f>F69*Curves!B59</f>
        <v>8703.8982975974523</v>
      </c>
      <c r="H69" s="19">
        <f t="shared" si="1"/>
        <v>261116.94892792357</v>
      </c>
      <c r="I69" s="28"/>
      <c r="J69" s="28"/>
      <c r="K69" s="23"/>
      <c r="L69" s="35"/>
      <c r="M69" s="33">
        <v>38625</v>
      </c>
      <c r="N69" s="17">
        <v>38596</v>
      </c>
      <c r="O69" s="18">
        <f t="shared" si="7"/>
        <v>38671</v>
      </c>
      <c r="P69" s="21">
        <v>176770.63269747299</v>
      </c>
      <c r="Q69" s="21">
        <f t="shared" si="6"/>
        <v>5892.3544232490995</v>
      </c>
      <c r="R69" s="21">
        <f>Q69*Curves!B59</f>
        <v>4286.994683891282</v>
      </c>
      <c r="S69" s="21">
        <f t="shared" si="3"/>
        <v>128609.84051673846</v>
      </c>
      <c r="T69" s="28"/>
      <c r="U69" s="28"/>
      <c r="V69" s="30"/>
    </row>
    <row r="70" spans="1:22" x14ac:dyDescent="0.2">
      <c r="A70" s="22">
        <f t="shared" si="5"/>
        <v>31</v>
      </c>
      <c r="B70" s="16">
        <v>38656</v>
      </c>
      <c r="C70" s="17">
        <v>38626</v>
      </c>
      <c r="D70" s="18">
        <v>38701</v>
      </c>
      <c r="E70" s="19">
        <v>358897.95123426337</v>
      </c>
      <c r="F70" s="19">
        <f t="shared" si="4"/>
        <v>11577.353265621399</v>
      </c>
      <c r="G70" s="19">
        <f>F70*Curves!B60</f>
        <v>8375.1151257484198</v>
      </c>
      <c r="H70" s="19">
        <f t="shared" si="1"/>
        <v>259628.56889820102</v>
      </c>
      <c r="I70" s="28"/>
      <c r="J70" s="28"/>
      <c r="K70" s="23"/>
      <c r="L70" s="35"/>
      <c r="M70" s="33">
        <v>38656</v>
      </c>
      <c r="N70" s="17">
        <v>38626</v>
      </c>
      <c r="O70" s="18">
        <f t="shared" si="7"/>
        <v>38701</v>
      </c>
      <c r="P70" s="21">
        <v>176770.63269747299</v>
      </c>
      <c r="Q70" s="21">
        <f t="shared" si="6"/>
        <v>5702.2784741120322</v>
      </c>
      <c r="R70" s="21">
        <f>Q70*Curves!B60</f>
        <v>4125.0567037268338</v>
      </c>
      <c r="S70" s="21">
        <f t="shared" si="3"/>
        <v>127876.75781553185</v>
      </c>
      <c r="T70" s="28"/>
      <c r="U70" s="28"/>
      <c r="V70" s="30"/>
    </row>
    <row r="71" spans="1:22" x14ac:dyDescent="0.2">
      <c r="A71" s="22">
        <f t="shared" si="5"/>
        <v>30</v>
      </c>
      <c r="B71" s="16">
        <v>38686</v>
      </c>
      <c r="C71" s="17">
        <v>38657</v>
      </c>
      <c r="D71" s="18">
        <v>38732</v>
      </c>
      <c r="E71" s="19">
        <v>358897.95123426337</v>
      </c>
      <c r="F71" s="19">
        <f t="shared" si="4"/>
        <v>11963.265041142113</v>
      </c>
      <c r="G71" s="19">
        <f>F71*Curves!B61</f>
        <v>8603.5078054719161</v>
      </c>
      <c r="H71" s="19">
        <f t="shared" si="1"/>
        <v>258105.23416415747</v>
      </c>
      <c r="I71" s="28"/>
      <c r="J71" s="28"/>
      <c r="K71" s="23"/>
      <c r="L71" s="35"/>
      <c r="M71" s="33">
        <v>38686</v>
      </c>
      <c r="N71" s="17">
        <v>38657</v>
      </c>
      <c r="O71" s="18">
        <f t="shared" si="7"/>
        <v>38732</v>
      </c>
      <c r="P71" s="21">
        <v>176770.63269747299</v>
      </c>
      <c r="Q71" s="21">
        <f t="shared" si="6"/>
        <v>5892.3544232490995</v>
      </c>
      <c r="R71" s="21">
        <f>Q71*Curves!B61</f>
        <v>4237.5486206055702</v>
      </c>
      <c r="S71" s="21">
        <f t="shared" si="3"/>
        <v>127126.4586181671</v>
      </c>
      <c r="T71" s="28"/>
      <c r="U71" s="28"/>
      <c r="V71" s="30"/>
    </row>
    <row r="72" spans="1:22" x14ac:dyDescent="0.2">
      <c r="A72" s="22">
        <f t="shared" si="5"/>
        <v>31</v>
      </c>
      <c r="B72" s="16">
        <v>38717</v>
      </c>
      <c r="C72" s="17">
        <v>38687</v>
      </c>
      <c r="D72" s="18">
        <v>38763</v>
      </c>
      <c r="E72" s="19">
        <v>358897.95123426337</v>
      </c>
      <c r="F72" s="19">
        <f t="shared" si="4"/>
        <v>11577.353265621399</v>
      </c>
      <c r="G72" s="19">
        <f>F72*Curves!B62</f>
        <v>8280.0444606004494</v>
      </c>
      <c r="H72" s="19">
        <f t="shared" si="1"/>
        <v>256681.37827861393</v>
      </c>
      <c r="I72" s="28"/>
      <c r="J72" s="28"/>
      <c r="K72" s="23"/>
      <c r="L72" s="35"/>
      <c r="M72" s="33">
        <v>38717</v>
      </c>
      <c r="N72" s="17">
        <v>38687</v>
      </c>
      <c r="O72" s="18">
        <f t="shared" si="7"/>
        <v>38763</v>
      </c>
      <c r="P72" s="21">
        <v>176770.63269747299</v>
      </c>
      <c r="Q72" s="21">
        <f t="shared" si="6"/>
        <v>5702.2784741120322</v>
      </c>
      <c r="R72" s="21">
        <f>Q72*Curves!B62</f>
        <v>4078.2308537285794</v>
      </c>
      <c r="S72" s="21">
        <f t="shared" si="3"/>
        <v>126425.15646558595</v>
      </c>
      <c r="T72" s="28"/>
      <c r="U72" s="28"/>
      <c r="V72" s="30"/>
    </row>
    <row r="73" spans="1:22" x14ac:dyDescent="0.2">
      <c r="A73" s="22">
        <f t="shared" si="5"/>
        <v>31</v>
      </c>
      <c r="B73" s="16">
        <v>38748</v>
      </c>
      <c r="C73" s="17">
        <v>38718</v>
      </c>
      <c r="D73" s="18">
        <v>38791</v>
      </c>
      <c r="E73" s="19">
        <v>350807.41872598632</v>
      </c>
      <c r="F73" s="19">
        <f t="shared" si="4"/>
        <v>11316.368345999559</v>
      </c>
      <c r="G73" s="19">
        <f>F73*Curves!B63</f>
        <v>8047.2209660545896</v>
      </c>
      <c r="H73" s="19">
        <f t="shared" si="1"/>
        <v>249463.84994769227</v>
      </c>
      <c r="I73" s="28"/>
      <c r="J73" s="28"/>
      <c r="K73" s="23"/>
      <c r="L73" s="35"/>
      <c r="M73" s="33">
        <v>38748</v>
      </c>
      <c r="N73" s="17">
        <v>38718</v>
      </c>
      <c r="O73" s="18">
        <f t="shared" si="7"/>
        <v>38791</v>
      </c>
      <c r="P73" s="21">
        <v>172785.74355160521</v>
      </c>
      <c r="Q73" s="21">
        <f t="shared" si="6"/>
        <v>5573.7336629550064</v>
      </c>
      <c r="R73" s="21">
        <f>Q73*Curves!B63</f>
        <v>3963.5565952209167</v>
      </c>
      <c r="S73" s="21">
        <f t="shared" si="3"/>
        <v>122870.25445184842</v>
      </c>
      <c r="T73" s="28"/>
      <c r="U73" s="28"/>
      <c r="V73" s="30"/>
    </row>
    <row r="74" spans="1:22" x14ac:dyDescent="0.2">
      <c r="A74" s="22">
        <f t="shared" si="5"/>
        <v>28</v>
      </c>
      <c r="B74" s="16">
        <v>38776</v>
      </c>
      <c r="C74" s="17">
        <v>38749</v>
      </c>
      <c r="D74" s="18">
        <v>38822</v>
      </c>
      <c r="E74" s="19">
        <v>350807.41872598632</v>
      </c>
      <c r="F74" s="19">
        <f t="shared" si="4"/>
        <v>12528.83638307094</v>
      </c>
      <c r="G74" s="19">
        <f>F74*Curves!B64</f>
        <v>8858.5577982481609</v>
      </c>
      <c r="H74" s="19">
        <f t="shared" si="1"/>
        <v>248039.6183509485</v>
      </c>
      <c r="I74" s="28"/>
      <c r="J74" s="28"/>
      <c r="K74" s="23"/>
      <c r="L74" s="35"/>
      <c r="M74" s="33">
        <v>38776</v>
      </c>
      <c r="N74" s="17">
        <v>38749</v>
      </c>
      <c r="O74" s="18">
        <f t="shared" si="7"/>
        <v>38822</v>
      </c>
      <c r="P74" s="21">
        <v>172785.74355160521</v>
      </c>
      <c r="Q74" s="21">
        <f t="shared" si="6"/>
        <v>6170.9194125573285</v>
      </c>
      <c r="R74" s="21">
        <f>Q74*Curves!B64</f>
        <v>4363.1702588386461</v>
      </c>
      <c r="S74" s="21">
        <f t="shared" si="3"/>
        <v>122168.76724748209</v>
      </c>
      <c r="T74" s="28"/>
      <c r="U74" s="28"/>
      <c r="V74" s="30"/>
    </row>
    <row r="75" spans="1:22" x14ac:dyDescent="0.2">
      <c r="A75" s="22">
        <f t="shared" si="5"/>
        <v>31</v>
      </c>
      <c r="B75" s="16">
        <v>38807</v>
      </c>
      <c r="C75" s="17">
        <v>38777</v>
      </c>
      <c r="D75" s="18">
        <v>38852</v>
      </c>
      <c r="E75" s="19">
        <v>350807.41872598632</v>
      </c>
      <c r="F75" s="19">
        <f t="shared" si="4"/>
        <v>11316.368345999559</v>
      </c>
      <c r="G75" s="19">
        <f>F75*Curves!B65</f>
        <v>7959.9745970961749</v>
      </c>
      <c r="H75" s="19">
        <f t="shared" si="1"/>
        <v>246759.21250998141</v>
      </c>
      <c r="I75" s="28"/>
      <c r="J75" s="28"/>
      <c r="K75" s="23"/>
      <c r="L75" s="35"/>
      <c r="M75" s="33">
        <v>38807</v>
      </c>
      <c r="N75" s="17">
        <v>38777</v>
      </c>
      <c r="O75" s="18">
        <f t="shared" si="7"/>
        <v>38852</v>
      </c>
      <c r="P75" s="21">
        <v>172785.74355160521</v>
      </c>
      <c r="Q75" s="21">
        <f t="shared" si="6"/>
        <v>5573.7336629550064</v>
      </c>
      <c r="R75" s="21">
        <f>Q75*Curves!B65</f>
        <v>3920.5845030473693</v>
      </c>
      <c r="S75" s="21">
        <f t="shared" si="3"/>
        <v>121538.11959446844</v>
      </c>
      <c r="T75" s="28"/>
      <c r="U75" s="28"/>
      <c r="V75" s="30"/>
    </row>
    <row r="76" spans="1:22" x14ac:dyDescent="0.2">
      <c r="A76" s="22">
        <f t="shared" si="5"/>
        <v>30</v>
      </c>
      <c r="B76" s="16">
        <v>38837</v>
      </c>
      <c r="C76" s="17">
        <v>38808</v>
      </c>
      <c r="D76" s="18">
        <v>38883</v>
      </c>
      <c r="E76" s="19">
        <v>350807.41872598632</v>
      </c>
      <c r="F76" s="19">
        <f t="shared" si="4"/>
        <v>11693.580624199543</v>
      </c>
      <c r="G76" s="19">
        <f>F76*Curves!B66</f>
        <v>8178.2745082033862</v>
      </c>
      <c r="H76" s="19">
        <f t="shared" si="1"/>
        <v>245348.2352461016</v>
      </c>
      <c r="I76" s="28"/>
      <c r="J76" s="28"/>
      <c r="K76" s="23"/>
      <c r="L76" s="35"/>
      <c r="M76" s="33">
        <v>38837</v>
      </c>
      <c r="N76" s="17">
        <v>38808</v>
      </c>
      <c r="O76" s="18">
        <f t="shared" si="7"/>
        <v>38883</v>
      </c>
      <c r="P76" s="21">
        <v>172785.74355160521</v>
      </c>
      <c r="Q76" s="21">
        <f t="shared" ref="Q76:Q107" si="8">P76/A76</f>
        <v>5759.524785053507</v>
      </c>
      <c r="R76" s="21">
        <f>Q76*Curves!B66</f>
        <v>4028.1053547867427</v>
      </c>
      <c r="S76" s="21">
        <f t="shared" si="3"/>
        <v>120843.16064360228</v>
      </c>
      <c r="T76" s="28"/>
      <c r="U76" s="28"/>
      <c r="V76" s="30"/>
    </row>
    <row r="77" spans="1:22" x14ac:dyDescent="0.2">
      <c r="A77" s="22">
        <f t="shared" si="5"/>
        <v>31</v>
      </c>
      <c r="B77" s="16">
        <v>38868</v>
      </c>
      <c r="C77" s="17">
        <v>38838</v>
      </c>
      <c r="D77" s="18">
        <v>38913</v>
      </c>
      <c r="E77" s="19">
        <v>350807.41872598632</v>
      </c>
      <c r="F77" s="19">
        <f t="shared" si="4"/>
        <v>11316.368345999559</v>
      </c>
      <c r="G77" s="19">
        <f>F77*Curves!B67</f>
        <v>7870.6247651624481</v>
      </c>
      <c r="H77" s="19">
        <f t="shared" ref="H77:H141" si="9">G77*A77</f>
        <v>243989.36772003589</v>
      </c>
      <c r="I77" s="28"/>
      <c r="J77" s="28"/>
      <c r="K77" s="23"/>
      <c r="L77" s="35"/>
      <c r="M77" s="33">
        <v>38868</v>
      </c>
      <c r="N77" s="17">
        <v>38838</v>
      </c>
      <c r="O77" s="18">
        <f t="shared" si="7"/>
        <v>38913</v>
      </c>
      <c r="P77" s="21">
        <v>172785.74355160521</v>
      </c>
      <c r="Q77" s="21">
        <f t="shared" si="8"/>
        <v>5573.7336629550064</v>
      </c>
      <c r="R77" s="21">
        <f>Q77*Curves!B67</f>
        <v>3876.5763768710563</v>
      </c>
      <c r="S77" s="21">
        <f t="shared" ref="S77:S141" si="10">R77*A77</f>
        <v>120173.86768300274</v>
      </c>
      <c r="T77" s="28"/>
      <c r="U77" s="28"/>
      <c r="V77" s="30"/>
    </row>
    <row r="78" spans="1:22" x14ac:dyDescent="0.2">
      <c r="A78" s="22">
        <f t="shared" si="5"/>
        <v>30</v>
      </c>
      <c r="B78" s="16">
        <v>38898</v>
      </c>
      <c r="C78" s="17">
        <v>38869</v>
      </c>
      <c r="D78" s="18">
        <v>38944</v>
      </c>
      <c r="E78" s="19">
        <v>350807.41872598632</v>
      </c>
      <c r="F78" s="19">
        <f t="shared" ref="F78:F142" si="11">E78/A78</f>
        <v>11693.580624199543</v>
      </c>
      <c r="G78" s="19">
        <f>F78*Curves!B68</f>
        <v>8086.3997657990558</v>
      </c>
      <c r="H78" s="19">
        <f t="shared" si="9"/>
        <v>242591.99297397168</v>
      </c>
      <c r="I78" s="28"/>
      <c r="J78" s="28"/>
      <c r="K78" s="23"/>
      <c r="L78" s="35"/>
      <c r="M78" s="33">
        <v>38898</v>
      </c>
      <c r="N78" s="17">
        <v>38869</v>
      </c>
      <c r="O78" s="18">
        <f t="shared" si="7"/>
        <v>38944</v>
      </c>
      <c r="P78" s="21">
        <v>172785.74355160521</v>
      </c>
      <c r="Q78" s="21">
        <f t="shared" si="8"/>
        <v>5759.524785053507</v>
      </c>
      <c r="R78" s="21">
        <f>Q78*Curves!B68</f>
        <v>3982.8536159905802</v>
      </c>
      <c r="S78" s="21">
        <f t="shared" si="10"/>
        <v>119485.60847971741</v>
      </c>
      <c r="T78" s="28"/>
      <c r="U78" s="28"/>
      <c r="V78" s="30"/>
    </row>
    <row r="79" spans="1:22" x14ac:dyDescent="0.2">
      <c r="A79" s="22">
        <f t="shared" ref="A79:A143" si="12">B79-B78</f>
        <v>31</v>
      </c>
      <c r="B79" s="16">
        <v>38929</v>
      </c>
      <c r="C79" s="17">
        <v>38899</v>
      </c>
      <c r="D79" s="18">
        <v>38975</v>
      </c>
      <c r="E79" s="19">
        <v>342996.63891546888</v>
      </c>
      <c r="F79" s="19">
        <f t="shared" si="11"/>
        <v>11064.407706950609</v>
      </c>
      <c r="G79" s="19">
        <f>F79*Curves!B69</f>
        <v>7608.8663181321344</v>
      </c>
      <c r="H79" s="19">
        <f t="shared" si="9"/>
        <v>235874.85586209616</v>
      </c>
      <c r="I79" s="28"/>
      <c r="J79" s="28"/>
      <c r="K79" s="23"/>
      <c r="L79" s="35"/>
      <c r="M79" s="33">
        <v>38929</v>
      </c>
      <c r="N79" s="17">
        <v>38899</v>
      </c>
      <c r="O79" s="18">
        <f t="shared" si="7"/>
        <v>38975</v>
      </c>
      <c r="P79" s="21">
        <v>168938.64304791749</v>
      </c>
      <c r="Q79" s="21">
        <f t="shared" si="8"/>
        <v>5449.6336467070159</v>
      </c>
      <c r="R79" s="21">
        <f>Q79*Curves!B69</f>
        <v>3747.650574602394</v>
      </c>
      <c r="S79" s="21">
        <f t="shared" si="10"/>
        <v>116177.16781267422</v>
      </c>
      <c r="T79" s="28"/>
      <c r="U79" s="28"/>
      <c r="V79" s="30"/>
    </row>
    <row r="80" spans="1:22" x14ac:dyDescent="0.2">
      <c r="A80" s="22">
        <f t="shared" si="12"/>
        <v>31</v>
      </c>
      <c r="B80" s="16">
        <v>38960</v>
      </c>
      <c r="C80" s="17">
        <v>38930</v>
      </c>
      <c r="D80" s="18">
        <v>39005</v>
      </c>
      <c r="E80" s="19">
        <v>342996.63891546888</v>
      </c>
      <c r="F80" s="19">
        <f t="shared" si="11"/>
        <v>11064.407706950609</v>
      </c>
      <c r="G80" s="19">
        <f>F80*Curves!B70</f>
        <v>7565.2191426170157</v>
      </c>
      <c r="H80" s="19">
        <f t="shared" si="9"/>
        <v>234521.79342112748</v>
      </c>
      <c r="I80" s="28"/>
      <c r="J80" s="28"/>
      <c r="K80" s="23"/>
      <c r="L80" s="35"/>
      <c r="M80" s="33">
        <v>38960</v>
      </c>
      <c r="N80" s="17">
        <v>38930</v>
      </c>
      <c r="O80" s="18">
        <f t="shared" si="7"/>
        <v>39005</v>
      </c>
      <c r="P80" s="21">
        <v>168938.64304791749</v>
      </c>
      <c r="Q80" s="21">
        <f t="shared" si="8"/>
        <v>5449.6336467070159</v>
      </c>
      <c r="R80" s="21">
        <f>Q80*Curves!B70</f>
        <v>3726.1527120352462</v>
      </c>
      <c r="S80" s="21">
        <f t="shared" si="10"/>
        <v>115510.73407309264</v>
      </c>
      <c r="T80" s="28"/>
      <c r="U80" s="28"/>
      <c r="V80" s="30"/>
    </row>
    <row r="81" spans="1:22" x14ac:dyDescent="0.2">
      <c r="A81" s="22">
        <f t="shared" si="12"/>
        <v>30</v>
      </c>
      <c r="B81" s="16">
        <v>38990</v>
      </c>
      <c r="C81" s="17">
        <v>38961</v>
      </c>
      <c r="D81" s="18">
        <v>39036</v>
      </c>
      <c r="E81" s="19">
        <v>342996.63891546888</v>
      </c>
      <c r="F81" s="19">
        <f t="shared" si="11"/>
        <v>11433.221297182296</v>
      </c>
      <c r="G81" s="19">
        <f>F81*Curves!B71</f>
        <v>7772.5133570886619</v>
      </c>
      <c r="H81" s="19">
        <f t="shared" si="9"/>
        <v>233175.40071265984</v>
      </c>
      <c r="I81" s="28"/>
      <c r="J81" s="28"/>
      <c r="K81" s="23"/>
      <c r="L81" s="35"/>
      <c r="M81" s="33">
        <v>38990</v>
      </c>
      <c r="N81" s="17">
        <v>38961</v>
      </c>
      <c r="O81" s="18">
        <f t="shared" si="7"/>
        <v>39036</v>
      </c>
      <c r="P81" s="21">
        <v>168938.64304791749</v>
      </c>
      <c r="Q81" s="21">
        <f t="shared" si="8"/>
        <v>5631.2881015972498</v>
      </c>
      <c r="R81" s="21">
        <f>Q81*Curves!B71</f>
        <v>3828.2528475212812</v>
      </c>
      <c r="S81" s="21">
        <f t="shared" si="10"/>
        <v>114847.58542563843</v>
      </c>
      <c r="T81" s="28"/>
      <c r="U81" s="28"/>
      <c r="V81" s="30"/>
    </row>
    <row r="82" spans="1:22" x14ac:dyDescent="0.2">
      <c r="A82" s="22">
        <f t="shared" si="12"/>
        <v>31</v>
      </c>
      <c r="B82" s="16">
        <v>39021</v>
      </c>
      <c r="C82" s="17">
        <v>38991</v>
      </c>
      <c r="D82" s="18">
        <v>39066</v>
      </c>
      <c r="E82" s="19">
        <v>342996.63891546888</v>
      </c>
      <c r="F82" s="19">
        <f t="shared" si="11"/>
        <v>11064.407706950609</v>
      </c>
      <c r="G82" s="19">
        <f>F82*Curves!B72</f>
        <v>7479.9602031724353</v>
      </c>
      <c r="H82" s="19">
        <f t="shared" si="9"/>
        <v>231878.76629834549</v>
      </c>
      <c r="I82" s="28"/>
      <c r="J82" s="28"/>
      <c r="K82" s="23"/>
      <c r="L82" s="35"/>
      <c r="M82" s="33">
        <v>39021</v>
      </c>
      <c r="N82" s="17">
        <v>38991</v>
      </c>
      <c r="O82" s="18">
        <f t="shared" si="7"/>
        <v>39066</v>
      </c>
      <c r="P82" s="21">
        <v>168938.64304791749</v>
      </c>
      <c r="Q82" s="21">
        <f t="shared" si="8"/>
        <v>5449.6336467070159</v>
      </c>
      <c r="R82" s="21">
        <f>Q82*Curves!B72</f>
        <v>3684.1595030550798</v>
      </c>
      <c r="S82" s="21">
        <f t="shared" si="10"/>
        <v>114208.94459470747</v>
      </c>
      <c r="T82" s="28"/>
      <c r="U82" s="28"/>
      <c r="V82" s="30"/>
    </row>
    <row r="83" spans="1:22" x14ac:dyDescent="0.2">
      <c r="A83" s="22">
        <f t="shared" si="12"/>
        <v>30</v>
      </c>
      <c r="B83" s="16">
        <v>39051</v>
      </c>
      <c r="C83" s="17">
        <v>39022</v>
      </c>
      <c r="D83" s="18">
        <v>39097</v>
      </c>
      <c r="E83" s="19">
        <v>342996.63891546888</v>
      </c>
      <c r="F83" s="19">
        <f t="shared" si="11"/>
        <v>11433.221297182296</v>
      </c>
      <c r="G83" s="19">
        <f>F83*Curves!B73</f>
        <v>7684.8474308991244</v>
      </c>
      <c r="H83" s="19">
        <f t="shared" si="9"/>
        <v>230545.42292697373</v>
      </c>
      <c r="I83" s="28"/>
      <c r="J83" s="28"/>
      <c r="K83" s="23"/>
      <c r="L83" s="35"/>
      <c r="M83" s="33">
        <v>39051</v>
      </c>
      <c r="N83" s="17">
        <v>39022</v>
      </c>
      <c r="O83" s="18">
        <f t="shared" si="7"/>
        <v>39097</v>
      </c>
      <c r="P83" s="21">
        <v>168938.64304791749</v>
      </c>
      <c r="Q83" s="21">
        <f t="shared" si="8"/>
        <v>5631.2881015972498</v>
      </c>
      <c r="R83" s="21">
        <f>Q83*Curves!B73</f>
        <v>3785.0741077562852</v>
      </c>
      <c r="S83" s="21">
        <f t="shared" si="10"/>
        <v>113552.22323268856</v>
      </c>
      <c r="T83" s="28"/>
      <c r="U83" s="28"/>
      <c r="V83" s="30"/>
    </row>
    <row r="84" spans="1:22" x14ac:dyDescent="0.2">
      <c r="A84" s="22">
        <f t="shared" si="12"/>
        <v>31</v>
      </c>
      <c r="B84" s="16">
        <v>39082</v>
      </c>
      <c r="C84" s="17">
        <v>39052</v>
      </c>
      <c r="D84" s="18">
        <v>39128</v>
      </c>
      <c r="E84" s="19">
        <v>342996.63891546888</v>
      </c>
      <c r="F84" s="19">
        <f t="shared" si="11"/>
        <v>11064.407706950609</v>
      </c>
      <c r="G84" s="19">
        <f>F84*Curves!B74</f>
        <v>7395.5280294179538</v>
      </c>
      <c r="H84" s="19">
        <f t="shared" si="9"/>
        <v>229261.36891195655</v>
      </c>
      <c r="I84" s="28"/>
      <c r="J84" s="28"/>
      <c r="K84" s="23"/>
      <c r="L84" s="35"/>
      <c r="M84" s="33">
        <v>39082</v>
      </c>
      <c r="N84" s="17">
        <v>39052</v>
      </c>
      <c r="O84" s="18">
        <f t="shared" si="7"/>
        <v>39128</v>
      </c>
      <c r="P84" s="21">
        <v>168938.64304791749</v>
      </c>
      <c r="Q84" s="21">
        <f t="shared" si="8"/>
        <v>5449.6336467070159</v>
      </c>
      <c r="R84" s="21">
        <f>Q84*Curves!B74</f>
        <v>3642.5735070267528</v>
      </c>
      <c r="S84" s="21">
        <f t="shared" si="10"/>
        <v>112919.77871782934</v>
      </c>
      <c r="T84" s="28"/>
      <c r="U84" s="28"/>
      <c r="V84" s="30"/>
    </row>
    <row r="85" spans="1:22" x14ac:dyDescent="0.2">
      <c r="A85" s="22">
        <f t="shared" si="12"/>
        <v>31</v>
      </c>
      <c r="B85" s="16">
        <v>39113</v>
      </c>
      <c r="C85" s="17">
        <v>39083</v>
      </c>
      <c r="D85" s="18">
        <v>39156</v>
      </c>
      <c r="E85" s="19">
        <v>335484.44582451903</v>
      </c>
      <c r="F85" s="19">
        <f t="shared" si="11"/>
        <v>10822.07889756513</v>
      </c>
      <c r="G85" s="19">
        <f>F85*Curves!B75</f>
        <v>7191.8932846980797</v>
      </c>
      <c r="H85" s="19">
        <f t="shared" si="9"/>
        <v>222948.69182564048</v>
      </c>
      <c r="I85" s="28"/>
      <c r="J85" s="28"/>
      <c r="K85" s="23"/>
      <c r="L85" s="35"/>
      <c r="M85" s="33">
        <v>39113</v>
      </c>
      <c r="N85" s="17">
        <v>39083</v>
      </c>
      <c r="O85" s="18">
        <f t="shared" si="7"/>
        <v>39156</v>
      </c>
      <c r="P85" s="21">
        <v>165238.60764491235</v>
      </c>
      <c r="Q85" s="21">
        <f t="shared" si="8"/>
        <v>5330.2776659649144</v>
      </c>
      <c r="R85" s="21">
        <f>Q85*Curves!B75</f>
        <v>3542.2757969408449</v>
      </c>
      <c r="S85" s="21">
        <f t="shared" si="10"/>
        <v>109810.5497051662</v>
      </c>
      <c r="T85" s="28"/>
      <c r="U85" s="28"/>
      <c r="V85" s="30"/>
    </row>
    <row r="86" spans="1:22" x14ac:dyDescent="0.2">
      <c r="A86" s="22">
        <f t="shared" si="12"/>
        <v>28</v>
      </c>
      <c r="B86" s="16">
        <v>39141</v>
      </c>
      <c r="C86" s="17">
        <v>39114</v>
      </c>
      <c r="D86" s="18">
        <v>39187</v>
      </c>
      <c r="E86" s="19">
        <v>335484.44582451903</v>
      </c>
      <c r="F86" s="19">
        <f t="shared" si="11"/>
        <v>11981.587350875679</v>
      </c>
      <c r="G86" s="19">
        <f>F86*Curves!B76</f>
        <v>7916.5577726460524</v>
      </c>
      <c r="H86" s="19">
        <f t="shared" si="9"/>
        <v>221663.61763408946</v>
      </c>
      <c r="I86" s="28"/>
      <c r="J86" s="28"/>
      <c r="K86" s="23"/>
      <c r="L86" s="35"/>
      <c r="M86" s="33">
        <v>39141</v>
      </c>
      <c r="N86" s="17">
        <v>39114</v>
      </c>
      <c r="O86" s="18">
        <f t="shared" si="7"/>
        <v>39187</v>
      </c>
      <c r="P86" s="21">
        <v>165238.60764491235</v>
      </c>
      <c r="Q86" s="21">
        <f t="shared" si="8"/>
        <v>5901.3788444611555</v>
      </c>
      <c r="R86" s="21">
        <f>Q86*Curves!B76</f>
        <v>3899.2000969749211</v>
      </c>
      <c r="S86" s="21">
        <f t="shared" si="10"/>
        <v>109177.60271529779</v>
      </c>
      <c r="T86" s="28"/>
      <c r="U86" s="28"/>
      <c r="V86" s="30"/>
    </row>
    <row r="87" spans="1:22" x14ac:dyDescent="0.2">
      <c r="A87" s="22">
        <f t="shared" si="12"/>
        <v>31</v>
      </c>
      <c r="B87" s="16">
        <v>39172</v>
      </c>
      <c r="C87" s="17">
        <v>39142</v>
      </c>
      <c r="D87" s="18">
        <v>39217</v>
      </c>
      <c r="E87" s="19">
        <v>335484.44582451903</v>
      </c>
      <c r="F87" s="19">
        <f t="shared" si="11"/>
        <v>10822.07889756513</v>
      </c>
      <c r="G87" s="19">
        <f>F87*Curves!B77</f>
        <v>7113.1737361996829</v>
      </c>
      <c r="H87" s="19">
        <f t="shared" si="9"/>
        <v>220508.38582219018</v>
      </c>
      <c r="I87" s="28"/>
      <c r="J87" s="28"/>
      <c r="K87" s="23"/>
      <c r="L87" s="35"/>
      <c r="M87" s="33">
        <v>39172</v>
      </c>
      <c r="N87" s="17">
        <v>39142</v>
      </c>
      <c r="O87" s="18">
        <f t="shared" si="7"/>
        <v>39217</v>
      </c>
      <c r="P87" s="21">
        <v>165238.60764491235</v>
      </c>
      <c r="Q87" s="21">
        <f t="shared" si="8"/>
        <v>5330.2776659649144</v>
      </c>
      <c r="R87" s="21">
        <f>Q87*Curves!B77</f>
        <v>3503.5034820087985</v>
      </c>
      <c r="S87" s="21">
        <f t="shared" si="10"/>
        <v>108608.60794227275</v>
      </c>
      <c r="T87" s="28"/>
      <c r="U87" s="28"/>
      <c r="V87" s="30"/>
    </row>
    <row r="88" spans="1:22" x14ac:dyDescent="0.2">
      <c r="A88" s="22">
        <f t="shared" si="12"/>
        <v>30</v>
      </c>
      <c r="B88" s="16">
        <v>39202</v>
      </c>
      <c r="C88" s="17">
        <v>39173</v>
      </c>
      <c r="D88" s="18">
        <v>39248</v>
      </c>
      <c r="E88" s="19">
        <v>335484.44582451903</v>
      </c>
      <c r="F88" s="19">
        <f t="shared" si="11"/>
        <v>11182.814860817301</v>
      </c>
      <c r="G88" s="19">
        <f>F88*Curves!B78</f>
        <v>7307.8474620146544</v>
      </c>
      <c r="H88" s="19">
        <f t="shared" si="9"/>
        <v>219235.42386043962</v>
      </c>
      <c r="I88" s="28"/>
      <c r="J88" s="28"/>
      <c r="K88" s="23"/>
      <c r="L88" s="35"/>
      <c r="M88" s="33">
        <v>39202</v>
      </c>
      <c r="N88" s="17">
        <v>39173</v>
      </c>
      <c r="O88" s="18">
        <f t="shared" si="7"/>
        <v>39248</v>
      </c>
      <c r="P88" s="21">
        <v>165238.60764491235</v>
      </c>
      <c r="Q88" s="21">
        <f t="shared" si="8"/>
        <v>5507.9535881637448</v>
      </c>
      <c r="R88" s="21">
        <f>Q88*Curves!B78</f>
        <v>3599.3875559176649</v>
      </c>
      <c r="S88" s="21">
        <f t="shared" si="10"/>
        <v>107981.62667752994</v>
      </c>
      <c r="T88" s="28"/>
      <c r="U88" s="28"/>
      <c r="V88" s="30"/>
    </row>
    <row r="89" spans="1:22" x14ac:dyDescent="0.2">
      <c r="A89" s="22">
        <f t="shared" si="12"/>
        <v>31</v>
      </c>
      <c r="B89" s="16">
        <v>39233</v>
      </c>
      <c r="C89" s="17">
        <v>39203</v>
      </c>
      <c r="D89" s="18">
        <v>39278</v>
      </c>
      <c r="E89" s="19">
        <v>335484.44582451903</v>
      </c>
      <c r="F89" s="19">
        <f t="shared" si="11"/>
        <v>10822.07889756513</v>
      </c>
      <c r="G89" s="19">
        <f>F89*Curves!B79</f>
        <v>7032.5661488199667</v>
      </c>
      <c r="H89" s="19">
        <f t="shared" si="9"/>
        <v>218009.55061341898</v>
      </c>
      <c r="I89" s="28"/>
      <c r="J89" s="28"/>
      <c r="K89" s="23"/>
      <c r="L89" s="35"/>
      <c r="M89" s="33">
        <v>39233</v>
      </c>
      <c r="N89" s="17">
        <v>39203</v>
      </c>
      <c r="O89" s="18">
        <f t="shared" si="7"/>
        <v>39278</v>
      </c>
      <c r="P89" s="21">
        <v>165238.60764491235</v>
      </c>
      <c r="Q89" s="21">
        <f t="shared" si="8"/>
        <v>5330.2776659649144</v>
      </c>
      <c r="R89" s="21">
        <f>Q89*Curves!B79</f>
        <v>3463.8012374784907</v>
      </c>
      <c r="S89" s="21">
        <f t="shared" si="10"/>
        <v>107377.83836183322</v>
      </c>
      <c r="T89" s="28"/>
      <c r="U89" s="28"/>
      <c r="V89" s="30"/>
    </row>
    <row r="90" spans="1:22" x14ac:dyDescent="0.2">
      <c r="A90" s="22">
        <f t="shared" si="12"/>
        <v>30</v>
      </c>
      <c r="B90" s="16">
        <v>39263</v>
      </c>
      <c r="C90" s="17">
        <v>39234</v>
      </c>
      <c r="D90" s="18">
        <v>39309</v>
      </c>
      <c r="E90" s="19">
        <v>335484.44582451903</v>
      </c>
      <c r="F90" s="19">
        <f t="shared" si="11"/>
        <v>11182.814860817301</v>
      </c>
      <c r="G90" s="19">
        <f>F90*Curves!B80</f>
        <v>7224.9672381415112</v>
      </c>
      <c r="H90" s="19">
        <f t="shared" si="9"/>
        <v>216749.01714424533</v>
      </c>
      <c r="I90" s="28"/>
      <c r="J90" s="28"/>
      <c r="K90" s="23"/>
      <c r="L90" s="35"/>
      <c r="M90" s="33">
        <v>39263</v>
      </c>
      <c r="N90" s="17">
        <v>39234</v>
      </c>
      <c r="O90" s="18">
        <f t="shared" si="7"/>
        <v>39309</v>
      </c>
      <c r="P90" s="21">
        <v>165238.60764491235</v>
      </c>
      <c r="Q90" s="21">
        <f t="shared" si="8"/>
        <v>5507.9535881637448</v>
      </c>
      <c r="R90" s="21">
        <f>Q90*Curves!B80</f>
        <v>3558.5659531144752</v>
      </c>
      <c r="S90" s="21">
        <f t="shared" si="10"/>
        <v>106756.97859343425</v>
      </c>
      <c r="T90" s="28"/>
      <c r="U90" s="28"/>
      <c r="V90" s="30"/>
    </row>
    <row r="91" spans="1:22" x14ac:dyDescent="0.2">
      <c r="A91" s="22">
        <f t="shared" si="12"/>
        <v>31</v>
      </c>
      <c r="B91" s="16">
        <v>39294</v>
      </c>
      <c r="C91" s="17">
        <v>39264</v>
      </c>
      <c r="D91" s="18">
        <v>39340</v>
      </c>
      <c r="E91" s="19">
        <v>328210.11293422309</v>
      </c>
      <c r="F91" s="19">
        <f t="shared" si="11"/>
        <v>10587.422997878164</v>
      </c>
      <c r="G91" s="19">
        <f>F91*Curves!B81</f>
        <v>6801.9890936295651</v>
      </c>
      <c r="H91" s="19">
        <f t="shared" si="9"/>
        <v>210861.66190251653</v>
      </c>
      <c r="I91" s="28"/>
      <c r="J91" s="28"/>
      <c r="K91" s="23"/>
      <c r="L91" s="35"/>
      <c r="M91" s="33">
        <v>39294</v>
      </c>
      <c r="N91" s="17">
        <v>39264</v>
      </c>
      <c r="O91" s="18">
        <f t="shared" si="7"/>
        <v>39340</v>
      </c>
      <c r="P91" s="21">
        <v>161655.72726610987</v>
      </c>
      <c r="Q91" s="21">
        <f t="shared" si="8"/>
        <v>5214.7008795519314</v>
      </c>
      <c r="R91" s="21">
        <f>Q91*Curves!B81</f>
        <v>3350.233434175756</v>
      </c>
      <c r="S91" s="21">
        <f t="shared" si="10"/>
        <v>103857.23645944844</v>
      </c>
      <c r="T91" s="28"/>
      <c r="U91" s="28"/>
      <c r="V91" s="30"/>
    </row>
    <row r="92" spans="1:22" x14ac:dyDescent="0.2">
      <c r="A92" s="22">
        <f t="shared" si="12"/>
        <v>31</v>
      </c>
      <c r="B92" s="16">
        <v>39325</v>
      </c>
      <c r="C92" s="17">
        <v>39295</v>
      </c>
      <c r="D92" s="18">
        <v>39370</v>
      </c>
      <c r="E92" s="19">
        <v>328210.11293422309</v>
      </c>
      <c r="F92" s="19">
        <f t="shared" si="11"/>
        <v>10587.422997878164</v>
      </c>
      <c r="G92" s="19">
        <f>F92*Curves!B82</f>
        <v>6762.5976212585292</v>
      </c>
      <c r="H92" s="19">
        <f t="shared" si="9"/>
        <v>209640.52625901441</v>
      </c>
      <c r="I92" s="28"/>
      <c r="J92" s="28"/>
      <c r="K92" s="23"/>
      <c r="L92" s="35"/>
      <c r="M92" s="33">
        <v>39325</v>
      </c>
      <c r="N92" s="17">
        <v>39295</v>
      </c>
      <c r="O92" s="18">
        <f t="shared" si="7"/>
        <v>39370</v>
      </c>
      <c r="P92" s="21">
        <v>161655.72726610987</v>
      </c>
      <c r="Q92" s="21">
        <f t="shared" si="8"/>
        <v>5214.7008795519314</v>
      </c>
      <c r="R92" s="21">
        <f>Q92*Curves!B82</f>
        <v>3330.8316642019622</v>
      </c>
      <c r="S92" s="21">
        <f t="shared" si="10"/>
        <v>103255.78159026083</v>
      </c>
      <c r="T92" s="28"/>
      <c r="U92" s="28"/>
      <c r="V92" s="30"/>
    </row>
    <row r="93" spans="1:22" x14ac:dyDescent="0.2">
      <c r="A93" s="22">
        <f t="shared" si="12"/>
        <v>30</v>
      </c>
      <c r="B93" s="16">
        <v>39355</v>
      </c>
      <c r="C93" s="17">
        <v>39326</v>
      </c>
      <c r="D93" s="18">
        <v>39401</v>
      </c>
      <c r="E93" s="19">
        <v>328210.11293422309</v>
      </c>
      <c r="F93" s="19">
        <f t="shared" si="11"/>
        <v>10940.337097807436</v>
      </c>
      <c r="G93" s="19">
        <f>F93*Curves!B83</f>
        <v>6947.5162212980167</v>
      </c>
      <c r="H93" s="19">
        <f t="shared" si="9"/>
        <v>208425.48663894049</v>
      </c>
      <c r="I93" s="28"/>
      <c r="J93" s="28"/>
      <c r="K93" s="23"/>
      <c r="L93" s="35"/>
      <c r="M93" s="33">
        <v>39355</v>
      </c>
      <c r="N93" s="17">
        <v>39326</v>
      </c>
      <c r="O93" s="18">
        <f t="shared" si="7"/>
        <v>39401</v>
      </c>
      <c r="P93" s="21">
        <v>161655.72726610987</v>
      </c>
      <c r="Q93" s="21">
        <f t="shared" si="8"/>
        <v>5388.5242422036627</v>
      </c>
      <c r="R93" s="21">
        <f>Q93*Curves!B83</f>
        <v>3421.9109746691724</v>
      </c>
      <c r="S93" s="21">
        <f t="shared" si="10"/>
        <v>102657.32924007517</v>
      </c>
      <c r="T93" s="28"/>
      <c r="U93" s="28"/>
      <c r="V93" s="30"/>
    </row>
    <row r="94" spans="1:22" x14ac:dyDescent="0.2">
      <c r="A94" s="22">
        <f t="shared" si="12"/>
        <v>31</v>
      </c>
      <c r="B94" s="16">
        <v>39386</v>
      </c>
      <c r="C94" s="17">
        <v>39356</v>
      </c>
      <c r="D94" s="18">
        <v>39431</v>
      </c>
      <c r="E94" s="19">
        <v>328210.11293422309</v>
      </c>
      <c r="F94" s="19">
        <f t="shared" si="11"/>
        <v>10587.422997878164</v>
      </c>
      <c r="G94" s="19">
        <f>F94*Curves!B84</f>
        <v>6685.6588224582047</v>
      </c>
      <c r="H94" s="19">
        <f t="shared" si="9"/>
        <v>207255.42349620434</v>
      </c>
      <c r="I94" s="28"/>
      <c r="J94" s="28"/>
      <c r="K94" s="23"/>
      <c r="L94" s="35"/>
      <c r="M94" s="33">
        <v>39386</v>
      </c>
      <c r="N94" s="17">
        <v>39356</v>
      </c>
      <c r="O94" s="18">
        <f t="shared" si="7"/>
        <v>39431</v>
      </c>
      <c r="P94" s="21">
        <v>161655.72726610987</v>
      </c>
      <c r="Q94" s="21">
        <f t="shared" si="8"/>
        <v>5214.7008795519314</v>
      </c>
      <c r="R94" s="21">
        <f>Q94*Curves!B84</f>
        <v>3292.9364349421007</v>
      </c>
      <c r="S94" s="21">
        <f t="shared" si="10"/>
        <v>102081.02948320513</v>
      </c>
      <c r="T94" s="28"/>
      <c r="U94" s="28"/>
      <c r="V94" s="30"/>
    </row>
    <row r="95" spans="1:22" x14ac:dyDescent="0.2">
      <c r="A95" s="22">
        <f t="shared" si="12"/>
        <v>30</v>
      </c>
      <c r="B95" s="16">
        <v>39416</v>
      </c>
      <c r="C95" s="17">
        <v>39387</v>
      </c>
      <c r="D95" s="18">
        <v>39462</v>
      </c>
      <c r="E95" s="19">
        <v>328210.11293422309</v>
      </c>
      <c r="F95" s="19">
        <f t="shared" si="11"/>
        <v>10940.337097807436</v>
      </c>
      <c r="G95" s="19">
        <f>F95*Curves!B85</f>
        <v>6868.4508801605543</v>
      </c>
      <c r="H95" s="19">
        <f t="shared" si="9"/>
        <v>206053.52640481663</v>
      </c>
      <c r="I95" s="28"/>
      <c r="J95" s="28"/>
      <c r="K95" s="23"/>
      <c r="L95" s="35"/>
      <c r="M95" s="33">
        <v>39416</v>
      </c>
      <c r="N95" s="17">
        <v>39387</v>
      </c>
      <c r="O95" s="18">
        <f t="shared" si="7"/>
        <v>39462</v>
      </c>
      <c r="P95" s="21">
        <v>161655.72726610987</v>
      </c>
      <c r="Q95" s="21">
        <f t="shared" si="8"/>
        <v>5388.5242422036627</v>
      </c>
      <c r="R95" s="21">
        <f>Q95*Curves!B85</f>
        <v>3382.9683439596761</v>
      </c>
      <c r="S95" s="21">
        <f t="shared" si="10"/>
        <v>101489.05031879028</v>
      </c>
      <c r="T95" s="28"/>
      <c r="U95" s="28"/>
      <c r="V95" s="30"/>
    </row>
    <row r="96" spans="1:22" x14ac:dyDescent="0.2">
      <c r="A96" s="22">
        <f t="shared" si="12"/>
        <v>31</v>
      </c>
      <c r="B96" s="16">
        <v>39447</v>
      </c>
      <c r="C96" s="17">
        <v>39417</v>
      </c>
      <c r="D96" s="18">
        <v>39493</v>
      </c>
      <c r="E96" s="19">
        <v>328210.11293422309</v>
      </c>
      <c r="F96" s="19">
        <f t="shared" si="11"/>
        <v>10587.422997878164</v>
      </c>
      <c r="G96" s="19">
        <f>F96*Curves!B86</f>
        <v>6609.9100218591884</v>
      </c>
      <c r="H96" s="19">
        <f t="shared" si="9"/>
        <v>204907.21067763484</v>
      </c>
      <c r="I96" s="28"/>
      <c r="J96" s="28"/>
      <c r="K96" s="23"/>
      <c r="L96" s="35"/>
      <c r="M96" s="33">
        <v>39447</v>
      </c>
      <c r="N96" s="17">
        <v>39417</v>
      </c>
      <c r="O96" s="18">
        <f t="shared" si="7"/>
        <v>39493</v>
      </c>
      <c r="P96" s="21">
        <v>161655.72726610987</v>
      </c>
      <c r="Q96" s="21">
        <f t="shared" si="8"/>
        <v>5214.7008795519314</v>
      </c>
      <c r="R96" s="21">
        <f>Q96*Curves!B86</f>
        <v>3255.6273241993017</v>
      </c>
      <c r="S96" s="21">
        <f t="shared" si="10"/>
        <v>100924.44705017835</v>
      </c>
      <c r="T96" s="28"/>
      <c r="U96" s="28"/>
      <c r="V96" s="30"/>
    </row>
    <row r="97" spans="1:22" x14ac:dyDescent="0.2">
      <c r="A97" s="22">
        <f t="shared" si="12"/>
        <v>31</v>
      </c>
      <c r="B97" s="16">
        <v>39478</v>
      </c>
      <c r="C97" s="17">
        <v>39448</v>
      </c>
      <c r="D97" s="18">
        <v>39522</v>
      </c>
      <c r="E97" s="19">
        <v>321157.91588992492</v>
      </c>
      <c r="F97" s="19">
        <f t="shared" si="11"/>
        <v>10359.932770642739</v>
      </c>
      <c r="G97" s="19">
        <f>F97*Curves!B87</f>
        <v>6430.6856372629109</v>
      </c>
      <c r="H97" s="19">
        <f t="shared" si="9"/>
        <v>199351.25475515024</v>
      </c>
      <c r="I97" s="28"/>
      <c r="J97" s="28"/>
      <c r="K97" s="23"/>
      <c r="L97" s="35"/>
      <c r="M97" s="33">
        <v>39478</v>
      </c>
      <c r="N97" s="17">
        <v>39448</v>
      </c>
      <c r="O97" s="18">
        <f t="shared" si="7"/>
        <v>39522</v>
      </c>
      <c r="P97" s="21">
        <v>158182.25708011226</v>
      </c>
      <c r="Q97" s="21">
        <f t="shared" si="8"/>
        <v>5102.6534541971696</v>
      </c>
      <c r="R97" s="21">
        <f>Q97*Curves!B87</f>
        <v>3167.3526273085977</v>
      </c>
      <c r="S97" s="21">
        <f t="shared" si="10"/>
        <v>98187.931446566523</v>
      </c>
      <c r="T97" s="28"/>
      <c r="U97" s="28"/>
      <c r="V97" s="30"/>
    </row>
    <row r="98" spans="1:22" x14ac:dyDescent="0.2">
      <c r="A98" s="22">
        <f t="shared" si="12"/>
        <v>29</v>
      </c>
      <c r="B98" s="16">
        <v>39507</v>
      </c>
      <c r="C98" s="17">
        <v>39479</v>
      </c>
      <c r="D98" s="18">
        <v>39553</v>
      </c>
      <c r="E98" s="19">
        <v>321157.91588992492</v>
      </c>
      <c r="F98" s="19">
        <f t="shared" si="11"/>
        <v>11074.410892756032</v>
      </c>
      <c r="G98" s="19">
        <f>F98*Curves!B88</f>
        <v>6834.6242449833553</v>
      </c>
      <c r="H98" s="19">
        <f t="shared" si="9"/>
        <v>198204.1031045173</v>
      </c>
      <c r="I98" s="28"/>
      <c r="J98" s="28"/>
      <c r="K98" s="23"/>
      <c r="L98" s="35"/>
      <c r="M98" s="33">
        <v>39507</v>
      </c>
      <c r="N98" s="17">
        <v>39479</v>
      </c>
      <c r="O98" s="18">
        <f t="shared" si="7"/>
        <v>39553</v>
      </c>
      <c r="P98" s="21">
        <v>158182.25708011226</v>
      </c>
      <c r="Q98" s="21">
        <f t="shared" si="8"/>
        <v>5454.5605889693888</v>
      </c>
      <c r="R98" s="21">
        <f>Q98*Curves!B88</f>
        <v>3366.307463947026</v>
      </c>
      <c r="S98" s="21">
        <f t="shared" si="10"/>
        <v>97622.916454463761</v>
      </c>
      <c r="T98" s="28"/>
      <c r="U98" s="28"/>
      <c r="V98" s="30"/>
    </row>
    <row r="99" spans="1:22" x14ac:dyDescent="0.2">
      <c r="A99" s="22">
        <f t="shared" si="12"/>
        <v>31</v>
      </c>
      <c r="B99" s="16">
        <v>39538</v>
      </c>
      <c r="C99" s="17">
        <v>39508</v>
      </c>
      <c r="D99" s="18">
        <v>39583</v>
      </c>
      <c r="E99" s="19">
        <v>321157.91588992492</v>
      </c>
      <c r="F99" s="19">
        <f t="shared" si="11"/>
        <v>10359.932770642739</v>
      </c>
      <c r="G99" s="19">
        <f>F99*Curves!B89</f>
        <v>6359.2376089339496</v>
      </c>
      <c r="H99" s="19">
        <f t="shared" si="9"/>
        <v>197136.36587695245</v>
      </c>
      <c r="I99" s="28"/>
      <c r="J99" s="28"/>
      <c r="K99" s="23"/>
      <c r="L99" s="35"/>
      <c r="M99" s="33">
        <v>39538</v>
      </c>
      <c r="N99" s="17">
        <v>39508</v>
      </c>
      <c r="O99" s="18">
        <f t="shared" si="7"/>
        <v>39583</v>
      </c>
      <c r="P99" s="21">
        <v>158182.25708011226</v>
      </c>
      <c r="Q99" s="21">
        <f t="shared" si="8"/>
        <v>5102.6534541971696</v>
      </c>
      <c r="R99" s="21">
        <f>Q99*Curves!B89</f>
        <v>3132.1618073853779</v>
      </c>
      <c r="S99" s="21">
        <f t="shared" si="10"/>
        <v>97097.016028946717</v>
      </c>
      <c r="T99" s="28"/>
      <c r="U99" s="28"/>
      <c r="V99" s="30"/>
    </row>
    <row r="100" spans="1:22" x14ac:dyDescent="0.2">
      <c r="A100" s="22">
        <f t="shared" si="12"/>
        <v>30</v>
      </c>
      <c r="B100" s="16">
        <v>39568</v>
      </c>
      <c r="C100" s="17">
        <v>39539</v>
      </c>
      <c r="D100" s="18">
        <v>39614</v>
      </c>
      <c r="E100" s="19">
        <v>321157.91588992492</v>
      </c>
      <c r="F100" s="19">
        <f t="shared" si="11"/>
        <v>10705.263862997497</v>
      </c>
      <c r="G100" s="19">
        <f>F100*Curves!B90</f>
        <v>6533.3581113870578</v>
      </c>
      <c r="H100" s="19">
        <f t="shared" si="9"/>
        <v>196000.74334161173</v>
      </c>
      <c r="I100" s="28"/>
      <c r="J100" s="28"/>
      <c r="K100" s="23"/>
      <c r="L100" s="35"/>
      <c r="M100" s="33">
        <v>39568</v>
      </c>
      <c r="N100" s="17">
        <v>39539</v>
      </c>
      <c r="O100" s="18">
        <f t="shared" si="7"/>
        <v>39614</v>
      </c>
      <c r="P100" s="21">
        <v>158182.25708011226</v>
      </c>
      <c r="Q100" s="21">
        <f t="shared" si="8"/>
        <v>5272.7419026704092</v>
      </c>
      <c r="R100" s="21">
        <f>Q100*Curves!B90</f>
        <v>3217.9226518772075</v>
      </c>
      <c r="S100" s="21">
        <f t="shared" si="10"/>
        <v>96537.67955631623</v>
      </c>
      <c r="T100" s="28"/>
      <c r="U100" s="28"/>
      <c r="V100" s="30"/>
    </row>
    <row r="101" spans="1:22" x14ac:dyDescent="0.2">
      <c r="A101" s="22">
        <f t="shared" si="12"/>
        <v>31</v>
      </c>
      <c r="B101" s="16">
        <v>39599</v>
      </c>
      <c r="C101" s="17">
        <v>39569</v>
      </c>
      <c r="D101" s="18">
        <v>39644</v>
      </c>
      <c r="E101" s="19">
        <v>321157.91588992492</v>
      </c>
      <c r="F101" s="19">
        <f t="shared" si="11"/>
        <v>10359.932770642739</v>
      </c>
      <c r="G101" s="19">
        <f>F101*Curves!B91</f>
        <v>6287.3350939493921</v>
      </c>
      <c r="H101" s="19">
        <f t="shared" si="9"/>
        <v>194907.38791243115</v>
      </c>
      <c r="I101" s="28"/>
      <c r="J101" s="28"/>
      <c r="K101" s="23"/>
      <c r="L101" s="35"/>
      <c r="M101" s="33">
        <v>39599</v>
      </c>
      <c r="N101" s="17">
        <v>39569</v>
      </c>
      <c r="O101" s="18">
        <f t="shared" si="7"/>
        <v>39644</v>
      </c>
      <c r="P101" s="21">
        <v>158182.25708011226</v>
      </c>
      <c r="Q101" s="21">
        <f t="shared" si="8"/>
        <v>5102.6534541971696</v>
      </c>
      <c r="R101" s="21">
        <f>Q101*Curves!B91</f>
        <v>3096.7471358258199</v>
      </c>
      <c r="S101" s="21">
        <f t="shared" si="10"/>
        <v>95999.161210600418</v>
      </c>
      <c r="T101" s="28"/>
      <c r="U101" s="28"/>
      <c r="V101" s="30"/>
    </row>
    <row r="102" spans="1:22" x14ac:dyDescent="0.2">
      <c r="A102" s="22">
        <f t="shared" si="12"/>
        <v>30</v>
      </c>
      <c r="B102" s="16">
        <v>39629</v>
      </c>
      <c r="C102" s="17">
        <v>39600</v>
      </c>
      <c r="D102" s="18">
        <v>39675</v>
      </c>
      <c r="E102" s="19">
        <v>321157.91588992492</v>
      </c>
      <c r="F102" s="19">
        <f t="shared" si="11"/>
        <v>10705.263862997497</v>
      </c>
      <c r="G102" s="19">
        <f>F102*Curves!B92</f>
        <v>6459.4461023593431</v>
      </c>
      <c r="H102" s="19">
        <f t="shared" si="9"/>
        <v>193783.38307078028</v>
      </c>
      <c r="I102" s="28"/>
      <c r="J102" s="28"/>
      <c r="K102" s="23"/>
      <c r="L102" s="35"/>
      <c r="M102" s="33">
        <v>39629</v>
      </c>
      <c r="N102" s="17">
        <v>39600</v>
      </c>
      <c r="O102" s="18">
        <f t="shared" si="7"/>
        <v>39675</v>
      </c>
      <c r="P102" s="21">
        <v>158182.25708011226</v>
      </c>
      <c r="Q102" s="21">
        <f t="shared" si="8"/>
        <v>5272.7419026704092</v>
      </c>
      <c r="R102" s="21">
        <f>Q102*Curves!B92</f>
        <v>3181.5182295202735</v>
      </c>
      <c r="S102" s="21">
        <f t="shared" si="10"/>
        <v>95445.546885608201</v>
      </c>
      <c r="T102" s="28"/>
      <c r="U102" s="28"/>
      <c r="V102" s="30"/>
    </row>
    <row r="103" spans="1:22" x14ac:dyDescent="0.2">
      <c r="A103" s="22">
        <f t="shared" si="12"/>
        <v>31</v>
      </c>
      <c r="B103" s="16">
        <v>39660</v>
      </c>
      <c r="C103" s="17">
        <v>39630</v>
      </c>
      <c r="D103" s="18">
        <v>39706</v>
      </c>
      <c r="E103" s="19">
        <v>314283.49792998313</v>
      </c>
      <c r="F103" s="19">
        <f t="shared" si="11"/>
        <v>10138.177352580102</v>
      </c>
      <c r="G103" s="19">
        <f>F103*Curves!B93</f>
        <v>6083.110678283354</v>
      </c>
      <c r="H103" s="19">
        <f t="shared" si="9"/>
        <v>188576.43102678398</v>
      </c>
      <c r="I103" s="28"/>
      <c r="J103" s="28"/>
      <c r="K103" s="23"/>
      <c r="L103" s="35"/>
      <c r="M103" s="33">
        <v>39660</v>
      </c>
      <c r="N103" s="17">
        <v>39630</v>
      </c>
      <c r="O103" s="18">
        <f t="shared" si="7"/>
        <v>39706</v>
      </c>
      <c r="P103" s="21">
        <v>154796.34972670811</v>
      </c>
      <c r="Q103" s="21">
        <f t="shared" si="8"/>
        <v>4993.4306363454225</v>
      </c>
      <c r="R103" s="21">
        <f>Q103*Curves!B93</f>
        <v>2996.158990796278</v>
      </c>
      <c r="S103" s="21">
        <f t="shared" si="10"/>
        <v>92880.928714684618</v>
      </c>
      <c r="T103" s="28"/>
      <c r="U103" s="28"/>
      <c r="V103" s="30"/>
    </row>
    <row r="104" spans="1:22" x14ac:dyDescent="0.2">
      <c r="A104" s="22">
        <f t="shared" si="12"/>
        <v>31</v>
      </c>
      <c r="B104" s="16">
        <v>39691</v>
      </c>
      <c r="C104" s="17">
        <v>39661</v>
      </c>
      <c r="D104" s="18">
        <v>39736</v>
      </c>
      <c r="E104" s="19">
        <v>314283.49792998313</v>
      </c>
      <c r="F104" s="19">
        <f t="shared" si="11"/>
        <v>10138.177352580102</v>
      </c>
      <c r="G104" s="19">
        <f>F104*Curves!B94</f>
        <v>6047.9920378945599</v>
      </c>
      <c r="H104" s="19">
        <f t="shared" si="9"/>
        <v>187487.75317473136</v>
      </c>
      <c r="I104" s="28"/>
      <c r="J104" s="28"/>
      <c r="K104" s="23"/>
      <c r="L104" s="35"/>
      <c r="M104" s="33">
        <v>39691</v>
      </c>
      <c r="N104" s="17">
        <v>39661</v>
      </c>
      <c r="O104" s="18">
        <f t="shared" si="7"/>
        <v>39736</v>
      </c>
      <c r="P104" s="21">
        <v>154796.34972670811</v>
      </c>
      <c r="Q104" s="21">
        <f t="shared" si="8"/>
        <v>4993.4306363454225</v>
      </c>
      <c r="R104" s="21">
        <f>Q104*Curves!B94</f>
        <v>2978.8617500077676</v>
      </c>
      <c r="S104" s="21">
        <f t="shared" si="10"/>
        <v>92344.714250240795</v>
      </c>
      <c r="T104" s="28"/>
      <c r="U104" s="28"/>
      <c r="V104" s="30"/>
    </row>
    <row r="105" spans="1:22" x14ac:dyDescent="0.2">
      <c r="A105" s="22">
        <f t="shared" si="12"/>
        <v>30</v>
      </c>
      <c r="B105" s="16">
        <v>39721</v>
      </c>
      <c r="C105" s="17">
        <v>39692</v>
      </c>
      <c r="D105" s="18">
        <v>39767</v>
      </c>
      <c r="E105" s="19">
        <v>314283.49792998313</v>
      </c>
      <c r="F105" s="19">
        <f t="shared" si="11"/>
        <v>10476.116597666105</v>
      </c>
      <c r="G105" s="19">
        <f>F105*Curves!B95</f>
        <v>6213.4920935060773</v>
      </c>
      <c r="H105" s="19">
        <f t="shared" si="9"/>
        <v>186404.76280518231</v>
      </c>
      <c r="I105" s="28"/>
      <c r="J105" s="28"/>
      <c r="K105" s="23"/>
      <c r="L105" s="35"/>
      <c r="M105" s="33">
        <v>39721</v>
      </c>
      <c r="N105" s="17">
        <v>39692</v>
      </c>
      <c r="O105" s="18">
        <f t="shared" si="7"/>
        <v>39767</v>
      </c>
      <c r="P105" s="21">
        <v>154796.34972670811</v>
      </c>
      <c r="Q105" s="21">
        <f t="shared" si="8"/>
        <v>5159.8783242236041</v>
      </c>
      <c r="R105" s="21">
        <f>Q105*Curves!B95</f>
        <v>3060.3767027716499</v>
      </c>
      <c r="S105" s="21">
        <f t="shared" si="10"/>
        <v>91811.30108314949</v>
      </c>
      <c r="T105" s="28"/>
      <c r="U105" s="28"/>
      <c r="V105" s="30"/>
    </row>
    <row r="106" spans="1:22" x14ac:dyDescent="0.2">
      <c r="A106" s="22">
        <f t="shared" si="12"/>
        <v>31</v>
      </c>
      <c r="B106" s="16">
        <v>39752</v>
      </c>
      <c r="C106" s="17">
        <v>39722</v>
      </c>
      <c r="D106" s="18">
        <v>39797</v>
      </c>
      <c r="E106" s="19">
        <v>314283.49792998313</v>
      </c>
      <c r="F106" s="19">
        <f t="shared" si="11"/>
        <v>10138.177352580102</v>
      </c>
      <c r="G106" s="19">
        <f>F106*Curves!B96</f>
        <v>5979.4225301523802</v>
      </c>
      <c r="H106" s="19">
        <f t="shared" si="9"/>
        <v>185362.0984347238</v>
      </c>
      <c r="I106" s="28"/>
      <c r="J106" s="28"/>
      <c r="K106" s="23"/>
      <c r="L106" s="35"/>
      <c r="M106" s="33">
        <v>39752</v>
      </c>
      <c r="N106" s="17">
        <v>39722</v>
      </c>
      <c r="O106" s="18">
        <f t="shared" si="7"/>
        <v>39797</v>
      </c>
      <c r="P106" s="21">
        <v>154796.34972670811</v>
      </c>
      <c r="Q106" s="21">
        <f t="shared" si="8"/>
        <v>4993.4306363454225</v>
      </c>
      <c r="R106" s="21">
        <f>Q106*Curves!B96</f>
        <v>2945.0887088810227</v>
      </c>
      <c r="S106" s="21">
        <f t="shared" si="10"/>
        <v>91297.749975311701</v>
      </c>
      <c r="T106" s="28"/>
      <c r="U106" s="28"/>
      <c r="V106" s="30"/>
    </row>
    <row r="107" spans="1:22" x14ac:dyDescent="0.2">
      <c r="A107" s="22">
        <f t="shared" si="12"/>
        <v>30</v>
      </c>
      <c r="B107" s="16">
        <v>39782</v>
      </c>
      <c r="C107" s="17">
        <v>39753</v>
      </c>
      <c r="D107" s="18">
        <v>39828</v>
      </c>
      <c r="E107" s="19">
        <v>314283.49792998313</v>
      </c>
      <c r="F107" s="19">
        <f t="shared" si="11"/>
        <v>10476.116597666105</v>
      </c>
      <c r="G107" s="19">
        <f>F107*Curves!B97</f>
        <v>6143.0074656174393</v>
      </c>
      <c r="H107" s="19">
        <f t="shared" si="9"/>
        <v>184290.22396852318</v>
      </c>
      <c r="I107" s="28"/>
      <c r="J107" s="28"/>
      <c r="K107" s="23"/>
      <c r="L107" s="35"/>
      <c r="M107" s="33">
        <v>39782</v>
      </c>
      <c r="N107" s="17">
        <v>39753</v>
      </c>
      <c r="O107" s="18">
        <f t="shared" si="7"/>
        <v>39828</v>
      </c>
      <c r="P107" s="21">
        <v>154796.34972670811</v>
      </c>
      <c r="Q107" s="21">
        <f t="shared" si="8"/>
        <v>5159.8783242236041</v>
      </c>
      <c r="R107" s="21">
        <f>Q107*Curves!B97</f>
        <v>3025.6603935130674</v>
      </c>
      <c r="S107" s="21">
        <f t="shared" si="10"/>
        <v>90769.811805392019</v>
      </c>
      <c r="T107" s="28"/>
      <c r="U107" s="28"/>
      <c r="V107" s="30"/>
    </row>
    <row r="108" spans="1:22" x14ac:dyDescent="0.2">
      <c r="A108" s="22">
        <f t="shared" si="12"/>
        <v>31</v>
      </c>
      <c r="B108" s="16">
        <v>39813</v>
      </c>
      <c r="C108" s="17">
        <v>39783</v>
      </c>
      <c r="D108" s="18">
        <v>39859</v>
      </c>
      <c r="E108" s="19">
        <v>314283.49792998313</v>
      </c>
      <c r="F108" s="19">
        <f t="shared" si="11"/>
        <v>10138.177352580102</v>
      </c>
      <c r="G108" s="19">
        <f>F108*Curves!B98</f>
        <v>5911.5570523743336</v>
      </c>
      <c r="H108" s="19">
        <f t="shared" si="9"/>
        <v>183258.26862360435</v>
      </c>
      <c r="I108" s="28"/>
      <c r="J108" s="28"/>
      <c r="K108" s="23"/>
      <c r="L108" s="35"/>
      <c r="M108" s="33">
        <v>39813</v>
      </c>
      <c r="N108" s="17">
        <v>39783</v>
      </c>
      <c r="O108" s="18">
        <f t="shared" si="7"/>
        <v>39859</v>
      </c>
      <c r="P108" s="21">
        <v>154796.34972670811</v>
      </c>
      <c r="Q108" s="21">
        <f t="shared" ref="Q108:Q140" si="13">P108/A108</f>
        <v>4993.4306363454225</v>
      </c>
      <c r="R108" s="21">
        <f>Q108*Curves!B98</f>
        <v>2911.6624287813875</v>
      </c>
      <c r="S108" s="21">
        <f t="shared" si="10"/>
        <v>90261.535292223009</v>
      </c>
      <c r="T108" s="28"/>
      <c r="U108" s="28"/>
      <c r="V108" s="30"/>
    </row>
    <row r="109" spans="1:22" x14ac:dyDescent="0.2">
      <c r="A109" s="22">
        <f t="shared" si="12"/>
        <v>31</v>
      </c>
      <c r="B109" s="16">
        <v>39844</v>
      </c>
      <c r="C109" s="17">
        <v>39814</v>
      </c>
      <c r="D109" s="18">
        <v>39887</v>
      </c>
      <c r="E109" s="19">
        <v>307604.87165469414</v>
      </c>
      <c r="F109" s="19">
        <f t="shared" si="11"/>
        <v>9922.7377953127143</v>
      </c>
      <c r="G109" s="19">
        <f>F109*Curves!B99</f>
        <v>5752.4405274577275</v>
      </c>
      <c r="H109" s="19">
        <f t="shared" si="9"/>
        <v>178325.65635118957</v>
      </c>
      <c r="I109" s="28"/>
      <c r="J109" s="28"/>
      <c r="K109" s="23"/>
      <c r="L109" s="35"/>
      <c r="M109" s="33">
        <v>39844</v>
      </c>
      <c r="N109" s="17">
        <v>39814</v>
      </c>
      <c r="O109" s="18">
        <f t="shared" si="7"/>
        <v>39887</v>
      </c>
      <c r="P109" s="21">
        <v>151506.8770836553</v>
      </c>
      <c r="Q109" s="21">
        <f t="shared" si="13"/>
        <v>4887.3186156017837</v>
      </c>
      <c r="R109" s="21">
        <f>Q109*Curves!B99</f>
        <v>2833.291603076194</v>
      </c>
      <c r="S109" s="21">
        <f t="shared" si="10"/>
        <v>87832.039695362007</v>
      </c>
      <c r="T109" s="28"/>
      <c r="U109" s="28"/>
      <c r="V109" s="30"/>
    </row>
    <row r="110" spans="1:22" x14ac:dyDescent="0.2">
      <c r="A110" s="22">
        <f t="shared" si="12"/>
        <v>28</v>
      </c>
      <c r="B110" s="16">
        <v>39872</v>
      </c>
      <c r="C110" s="17">
        <v>39845</v>
      </c>
      <c r="D110" s="18">
        <v>39918</v>
      </c>
      <c r="E110" s="19">
        <v>307604.87165469414</v>
      </c>
      <c r="F110" s="19">
        <f t="shared" si="11"/>
        <v>10985.888273381934</v>
      </c>
      <c r="G110" s="19">
        <f>F110*Curves!B100</f>
        <v>6331.8851444730471</v>
      </c>
      <c r="H110" s="19">
        <f t="shared" si="9"/>
        <v>177292.78404524532</v>
      </c>
      <c r="I110" s="28"/>
      <c r="J110" s="28"/>
      <c r="K110" s="23"/>
      <c r="L110" s="35"/>
      <c r="M110" s="33">
        <v>39872</v>
      </c>
      <c r="N110" s="17">
        <v>39845</v>
      </c>
      <c r="O110" s="18">
        <f t="shared" si="7"/>
        <v>39918</v>
      </c>
      <c r="P110" s="21">
        <v>151506.8770836553</v>
      </c>
      <c r="Q110" s="21">
        <f t="shared" si="13"/>
        <v>5410.9598958448323</v>
      </c>
      <c r="R110" s="21">
        <f>Q110*Curves!B100</f>
        <v>3118.6896980240376</v>
      </c>
      <c r="S110" s="21">
        <f t="shared" si="10"/>
        <v>87323.311544673052</v>
      </c>
      <c r="T110" s="28"/>
      <c r="U110" s="28"/>
      <c r="V110" s="30"/>
    </row>
    <row r="111" spans="1:22" s="3" customFormat="1" ht="29.25" customHeight="1" x14ac:dyDescent="0.2">
      <c r="A111" s="4" t="s">
        <v>4</v>
      </c>
      <c r="B111" s="4" t="s">
        <v>0</v>
      </c>
      <c r="C111" s="4" t="s">
        <v>1</v>
      </c>
      <c r="D111" s="4" t="s">
        <v>2</v>
      </c>
      <c r="E111" s="5" t="s">
        <v>3</v>
      </c>
      <c r="F111" s="5" t="s">
        <v>21</v>
      </c>
      <c r="G111" s="5" t="s">
        <v>12</v>
      </c>
      <c r="H111" s="5" t="s">
        <v>13</v>
      </c>
      <c r="I111" s="5" t="s">
        <v>5</v>
      </c>
      <c r="J111" s="5" t="s">
        <v>6</v>
      </c>
      <c r="K111" s="4" t="s">
        <v>7</v>
      </c>
      <c r="L111" s="34"/>
      <c r="M111" s="31" t="s">
        <v>0</v>
      </c>
      <c r="N111" s="4" t="s">
        <v>1</v>
      </c>
      <c r="O111" s="4" t="s">
        <v>2</v>
      </c>
      <c r="P111" s="4" t="s">
        <v>3</v>
      </c>
      <c r="Q111" s="4" t="s">
        <v>21</v>
      </c>
      <c r="R111" s="4" t="s">
        <v>14</v>
      </c>
      <c r="S111" s="4" t="s">
        <v>15</v>
      </c>
      <c r="T111" s="5" t="s">
        <v>5</v>
      </c>
      <c r="U111" s="4" t="s">
        <v>8</v>
      </c>
      <c r="V111" s="4" t="s">
        <v>9</v>
      </c>
    </row>
    <row r="112" spans="1:22" x14ac:dyDescent="0.2">
      <c r="A112" s="22">
        <f>B112-B110</f>
        <v>31</v>
      </c>
      <c r="B112" s="16">
        <v>39903</v>
      </c>
      <c r="C112" s="17">
        <v>39873</v>
      </c>
      <c r="D112" s="18">
        <v>39948</v>
      </c>
      <c r="E112" s="19">
        <v>307604.87165469414</v>
      </c>
      <c r="F112" s="19">
        <f t="shared" si="11"/>
        <v>9922.7377953127143</v>
      </c>
      <c r="G112" s="19">
        <f>F112*Curves!B101</f>
        <v>5689.1781995628953</v>
      </c>
      <c r="H112" s="19">
        <f t="shared" si="9"/>
        <v>176364.52418644977</v>
      </c>
      <c r="I112" s="28"/>
      <c r="J112" s="28"/>
      <c r="K112" s="23"/>
      <c r="L112" s="35"/>
      <c r="M112" s="33">
        <v>39903</v>
      </c>
      <c r="N112" s="17">
        <v>39873</v>
      </c>
      <c r="O112" s="18">
        <f>D112</f>
        <v>39948</v>
      </c>
      <c r="P112" s="21">
        <v>151506.8770836553</v>
      </c>
      <c r="Q112" s="21">
        <f t="shared" si="13"/>
        <v>4887.3186156017837</v>
      </c>
      <c r="R112" s="21">
        <f>Q112*Curves!B101</f>
        <v>2802.1325460533658</v>
      </c>
      <c r="S112" s="21">
        <f t="shared" si="10"/>
        <v>86866.108927654335</v>
      </c>
      <c r="T112" s="28"/>
      <c r="U112" s="28"/>
      <c r="V112" s="30"/>
    </row>
    <row r="113" spans="1:22" x14ac:dyDescent="0.2">
      <c r="A113" s="22">
        <f t="shared" si="12"/>
        <v>30</v>
      </c>
      <c r="B113" s="16">
        <v>39933</v>
      </c>
      <c r="C113" s="17">
        <v>39904</v>
      </c>
      <c r="D113" s="18">
        <v>39979</v>
      </c>
      <c r="E113" s="19">
        <v>307604.87165469414</v>
      </c>
      <c r="F113" s="19">
        <f t="shared" si="11"/>
        <v>10253.495721823138</v>
      </c>
      <c r="G113" s="19">
        <f>F113*Curves!B102</f>
        <v>5844.7313695888934</v>
      </c>
      <c r="H113" s="19">
        <f t="shared" si="9"/>
        <v>175341.94108766681</v>
      </c>
      <c r="I113" s="28"/>
      <c r="J113" s="28"/>
      <c r="K113" s="23"/>
      <c r="L113" s="35"/>
      <c r="M113" s="33">
        <v>39933</v>
      </c>
      <c r="N113" s="17">
        <v>39904</v>
      </c>
      <c r="O113" s="18">
        <f t="shared" ref="O113:O157" si="14">D113</f>
        <v>39979</v>
      </c>
      <c r="P113" s="21">
        <v>151506.8770836553</v>
      </c>
      <c r="Q113" s="21">
        <f t="shared" si="13"/>
        <v>5050.2292361218433</v>
      </c>
      <c r="R113" s="21">
        <f>Q113*Curves!B102</f>
        <v>2878.7482865139323</v>
      </c>
      <c r="S113" s="21">
        <f t="shared" si="10"/>
        <v>86362.448595417969</v>
      </c>
      <c r="T113" s="28"/>
      <c r="U113" s="28"/>
      <c r="V113" s="30"/>
    </row>
    <row r="114" spans="1:22" x14ac:dyDescent="0.2">
      <c r="A114" s="22">
        <f>B114-B113</f>
        <v>31</v>
      </c>
      <c r="B114" s="16">
        <v>39964</v>
      </c>
      <c r="C114" s="17">
        <v>39934</v>
      </c>
      <c r="D114" s="18">
        <v>40009</v>
      </c>
      <c r="E114" s="19">
        <v>307604.87165469414</v>
      </c>
      <c r="F114" s="19">
        <f t="shared" si="11"/>
        <v>9922.7377953127143</v>
      </c>
      <c r="G114" s="19">
        <f>F114*Curves!B103</f>
        <v>5624.4341284842294</v>
      </c>
      <c r="H114" s="19">
        <f t="shared" si="9"/>
        <v>174357.45798301112</v>
      </c>
      <c r="I114" s="28"/>
      <c r="J114" s="28"/>
      <c r="K114" s="23"/>
      <c r="L114" s="35"/>
      <c r="M114" s="33">
        <v>39964</v>
      </c>
      <c r="N114" s="17">
        <v>39934</v>
      </c>
      <c r="O114" s="18">
        <f t="shared" si="14"/>
        <v>40009</v>
      </c>
      <c r="P114" s="21">
        <v>151506.8770836553</v>
      </c>
      <c r="Q114" s="21">
        <f t="shared" si="13"/>
        <v>4887.3186156017837</v>
      </c>
      <c r="R114" s="21">
        <f>Q114*Curves!B103</f>
        <v>2770.2436752235749</v>
      </c>
      <c r="S114" s="21">
        <f t="shared" si="10"/>
        <v>85877.553931930815</v>
      </c>
      <c r="T114" s="28"/>
      <c r="U114" s="28"/>
      <c r="V114" s="30"/>
    </row>
    <row r="115" spans="1:22" x14ac:dyDescent="0.2">
      <c r="A115" s="22">
        <f t="shared" si="12"/>
        <v>30</v>
      </c>
      <c r="B115" s="16">
        <v>39994</v>
      </c>
      <c r="C115" s="17">
        <v>39965</v>
      </c>
      <c r="D115" s="18">
        <v>40040</v>
      </c>
      <c r="E115" s="19">
        <v>307604.87165469414</v>
      </c>
      <c r="F115" s="19">
        <f t="shared" si="11"/>
        <v>10253.495721823138</v>
      </c>
      <c r="G115" s="19">
        <f>F115*Curves!B104</f>
        <v>5778.1806226096542</v>
      </c>
      <c r="H115" s="19">
        <f t="shared" si="9"/>
        <v>173345.41867828963</v>
      </c>
      <c r="I115" s="28"/>
      <c r="J115" s="28"/>
      <c r="K115" s="23"/>
      <c r="L115" s="35"/>
      <c r="M115" s="33">
        <v>39994</v>
      </c>
      <c r="N115" s="17">
        <v>39965</v>
      </c>
      <c r="O115" s="18">
        <f t="shared" si="14"/>
        <v>40040</v>
      </c>
      <c r="P115" s="21">
        <v>151506.8770836553</v>
      </c>
      <c r="Q115" s="21">
        <f t="shared" si="13"/>
        <v>5050.2292361218433</v>
      </c>
      <c r="R115" s="21">
        <f>Q115*Curves!B104</f>
        <v>2845.9695603898294</v>
      </c>
      <c r="S115" s="21">
        <f t="shared" si="10"/>
        <v>85379.086811694884</v>
      </c>
      <c r="T115" s="28"/>
      <c r="U115" s="28"/>
      <c r="V115" s="30"/>
    </row>
    <row r="116" spans="1:22" x14ac:dyDescent="0.2">
      <c r="A116" s="22">
        <f t="shared" si="12"/>
        <v>31</v>
      </c>
      <c r="B116" s="16">
        <v>40025</v>
      </c>
      <c r="C116" s="17">
        <v>39995</v>
      </c>
      <c r="D116" s="18">
        <v>40071</v>
      </c>
      <c r="E116" s="19">
        <v>301117.92995649826</v>
      </c>
      <c r="F116" s="19">
        <f t="shared" si="11"/>
        <v>9713.4816114999448</v>
      </c>
      <c r="G116" s="19">
        <f>F116*Curves!B105</f>
        <v>5443.0979415441288</v>
      </c>
      <c r="H116" s="19">
        <f t="shared" si="9"/>
        <v>168736.03618786798</v>
      </c>
      <c r="I116" s="28"/>
      <c r="J116" s="28"/>
      <c r="K116" s="23"/>
      <c r="L116" s="35"/>
      <c r="M116" s="33">
        <v>40025</v>
      </c>
      <c r="N116" s="17">
        <v>39995</v>
      </c>
      <c r="O116" s="18">
        <f t="shared" si="14"/>
        <v>40071</v>
      </c>
      <c r="P116" s="21">
        <v>148311.81624723048</v>
      </c>
      <c r="Q116" s="21">
        <f t="shared" si="13"/>
        <v>4784.2521370074346</v>
      </c>
      <c r="R116" s="21">
        <f>Q116*Curves!B105</f>
        <v>2680.9288368799434</v>
      </c>
      <c r="S116" s="21">
        <f t="shared" si="10"/>
        <v>83108.793943278244</v>
      </c>
      <c r="T116" s="28"/>
      <c r="U116" s="28"/>
      <c r="V116" s="30"/>
    </row>
    <row r="117" spans="1:22" x14ac:dyDescent="0.2">
      <c r="A117" s="22">
        <f t="shared" si="12"/>
        <v>31</v>
      </c>
      <c r="B117" s="16">
        <v>40056</v>
      </c>
      <c r="C117" s="17">
        <v>40026</v>
      </c>
      <c r="D117" s="18">
        <v>40101</v>
      </c>
      <c r="E117" s="19">
        <v>301117.92995649826</v>
      </c>
      <c r="F117" s="19">
        <f t="shared" si="11"/>
        <v>9713.4816114999448</v>
      </c>
      <c r="G117" s="19">
        <f>F117*Curves!B106</f>
        <v>5411.4699256460435</v>
      </c>
      <c r="H117" s="19">
        <f t="shared" si="9"/>
        <v>167755.56769502736</v>
      </c>
      <c r="I117" s="28"/>
      <c r="J117" s="28"/>
      <c r="K117" s="23"/>
      <c r="L117" s="35"/>
      <c r="M117" s="33">
        <v>40056</v>
      </c>
      <c r="N117" s="17">
        <v>40026</v>
      </c>
      <c r="O117" s="18">
        <f t="shared" si="14"/>
        <v>40101</v>
      </c>
      <c r="P117" s="21">
        <v>148311.81624723048</v>
      </c>
      <c r="Q117" s="21">
        <f t="shared" si="13"/>
        <v>4784.2521370074346</v>
      </c>
      <c r="R117" s="21">
        <f>Q117*Curves!B106</f>
        <v>2665.3508589002895</v>
      </c>
      <c r="S117" s="21">
        <f t="shared" si="10"/>
        <v>82625.876625908975</v>
      </c>
      <c r="T117" s="28"/>
      <c r="U117" s="28"/>
      <c r="V117" s="30"/>
    </row>
    <row r="118" spans="1:22" x14ac:dyDescent="0.2">
      <c r="A118" s="22">
        <f t="shared" si="12"/>
        <v>30</v>
      </c>
      <c r="B118" s="16">
        <v>40086</v>
      </c>
      <c r="C118" s="17">
        <v>40057</v>
      </c>
      <c r="D118" s="18">
        <v>40132</v>
      </c>
      <c r="E118" s="19">
        <v>301117.92995649826</v>
      </c>
      <c r="F118" s="19">
        <f t="shared" si="11"/>
        <v>10037.264331883276</v>
      </c>
      <c r="G118" s="19">
        <f>F118*Curves!B107</f>
        <v>5559.3420591516342</v>
      </c>
      <c r="H118" s="19">
        <f t="shared" si="9"/>
        <v>166780.26177454903</v>
      </c>
      <c r="I118" s="28"/>
      <c r="J118" s="28"/>
      <c r="K118" s="23"/>
      <c r="L118" s="35"/>
      <c r="M118" s="33">
        <v>40086</v>
      </c>
      <c r="N118" s="17">
        <v>40057</v>
      </c>
      <c r="O118" s="18">
        <f t="shared" si="14"/>
        <v>40132</v>
      </c>
      <c r="P118" s="21">
        <v>148311.81624723048</v>
      </c>
      <c r="Q118" s="21">
        <f t="shared" si="13"/>
        <v>4943.7272082410163</v>
      </c>
      <c r="R118" s="21">
        <f>Q118*Curves!B107</f>
        <v>2738.1834022687153</v>
      </c>
      <c r="S118" s="21">
        <f t="shared" si="10"/>
        <v>82145.502068061454</v>
      </c>
      <c r="T118" s="28"/>
      <c r="U118" s="28"/>
      <c r="V118" s="30"/>
    </row>
    <row r="119" spans="1:22" x14ac:dyDescent="0.2">
      <c r="A119" s="22">
        <f t="shared" si="12"/>
        <v>31</v>
      </c>
      <c r="B119" s="16">
        <v>40117</v>
      </c>
      <c r="C119" s="17">
        <v>40087</v>
      </c>
      <c r="D119" s="18">
        <v>40162</v>
      </c>
      <c r="E119" s="19">
        <v>301117.92995649826</v>
      </c>
      <c r="F119" s="19">
        <f t="shared" si="11"/>
        <v>9713.4816114999448</v>
      </c>
      <c r="G119" s="19">
        <f>F119*Curves!B108</f>
        <v>5349.719690321007</v>
      </c>
      <c r="H119" s="19">
        <f t="shared" si="9"/>
        <v>165841.31039995121</v>
      </c>
      <c r="I119" s="28"/>
      <c r="J119" s="28"/>
      <c r="K119" s="23"/>
      <c r="L119" s="35"/>
      <c r="M119" s="33">
        <v>40117</v>
      </c>
      <c r="N119" s="17">
        <v>40087</v>
      </c>
      <c r="O119" s="18">
        <f t="shared" si="14"/>
        <v>40162</v>
      </c>
      <c r="P119" s="21">
        <v>148311.81624723048</v>
      </c>
      <c r="Q119" s="21">
        <f t="shared" si="13"/>
        <v>4784.2521370074346</v>
      </c>
      <c r="R119" s="21">
        <f>Q119*Curves!B108</f>
        <v>2634.9365638894506</v>
      </c>
      <c r="S119" s="21">
        <f t="shared" si="10"/>
        <v>81683.033480572965</v>
      </c>
      <c r="T119" s="28"/>
      <c r="U119" s="28"/>
      <c r="V119" s="30"/>
    </row>
    <row r="120" spans="1:22" x14ac:dyDescent="0.2">
      <c r="A120" s="22">
        <f t="shared" si="12"/>
        <v>30</v>
      </c>
      <c r="B120" s="16">
        <v>40147</v>
      </c>
      <c r="C120" s="17">
        <v>40118</v>
      </c>
      <c r="D120" s="18">
        <v>40193</v>
      </c>
      <c r="E120" s="19">
        <v>301117.92995649826</v>
      </c>
      <c r="F120" s="19">
        <f t="shared" si="11"/>
        <v>10037.264331883276</v>
      </c>
      <c r="G120" s="19">
        <f>F120*Curves!B109</f>
        <v>5495.8697920122431</v>
      </c>
      <c r="H120" s="19">
        <f t="shared" si="9"/>
        <v>164876.09376036731</v>
      </c>
      <c r="I120" s="28"/>
      <c r="J120" s="28"/>
      <c r="K120" s="23"/>
      <c r="L120" s="35"/>
      <c r="M120" s="33">
        <v>40147</v>
      </c>
      <c r="N120" s="17">
        <v>40118</v>
      </c>
      <c r="O120" s="18">
        <f t="shared" si="14"/>
        <v>40193</v>
      </c>
      <c r="P120" s="21">
        <v>148311.81624723048</v>
      </c>
      <c r="Q120" s="21">
        <f t="shared" si="13"/>
        <v>4943.7272082410163</v>
      </c>
      <c r="R120" s="21">
        <f>Q120*Curves!B109</f>
        <v>2706.9209423343882</v>
      </c>
      <c r="S120" s="21">
        <f t="shared" si="10"/>
        <v>81207.628270031651</v>
      </c>
      <c r="T120" s="28"/>
      <c r="U120" s="28"/>
      <c r="V120" s="30"/>
    </row>
    <row r="121" spans="1:22" x14ac:dyDescent="0.2">
      <c r="A121" s="22">
        <f t="shared" si="12"/>
        <v>31</v>
      </c>
      <c r="B121" s="16">
        <v>40178</v>
      </c>
      <c r="C121" s="17">
        <v>40148</v>
      </c>
      <c r="D121" s="18">
        <v>40224</v>
      </c>
      <c r="E121" s="19">
        <v>301117.92995649826</v>
      </c>
      <c r="F121" s="19">
        <f t="shared" si="11"/>
        <v>9713.4816114999448</v>
      </c>
      <c r="G121" s="19">
        <f>F121*Curves!B110</f>
        <v>5288.608448769839</v>
      </c>
      <c r="H121" s="19">
        <f t="shared" si="9"/>
        <v>163946.86191186501</v>
      </c>
      <c r="I121" s="28"/>
      <c r="J121" s="28"/>
      <c r="K121" s="23"/>
      <c r="L121" s="35"/>
      <c r="M121" s="33">
        <v>40178</v>
      </c>
      <c r="N121" s="17">
        <v>40148</v>
      </c>
      <c r="O121" s="18">
        <f t="shared" si="14"/>
        <v>40224</v>
      </c>
      <c r="P121" s="21">
        <v>148311.81624723048</v>
      </c>
      <c r="Q121" s="21">
        <f t="shared" si="13"/>
        <v>4784.2521370074346</v>
      </c>
      <c r="R121" s="21">
        <f>Q121*Curves!B110</f>
        <v>2604.8369971552934</v>
      </c>
      <c r="S121" s="21">
        <f t="shared" si="10"/>
        <v>80749.946911814099</v>
      </c>
      <c r="T121" s="28"/>
      <c r="U121" s="28"/>
      <c r="V121" s="30"/>
    </row>
    <row r="122" spans="1:22" x14ac:dyDescent="0.2">
      <c r="A122" s="22">
        <f t="shared" si="12"/>
        <v>31</v>
      </c>
      <c r="B122" s="16">
        <v>40209</v>
      </c>
      <c r="C122" s="17">
        <v>40179</v>
      </c>
      <c r="D122" s="18">
        <v>40252</v>
      </c>
      <c r="E122" s="19">
        <v>294789.99199381605</v>
      </c>
      <c r="F122" s="19">
        <f t="shared" si="11"/>
        <v>9509.3545804456789</v>
      </c>
      <c r="G122" s="19">
        <f>F122*Curves!B111</f>
        <v>5147.3033468536851</v>
      </c>
      <c r="H122" s="19">
        <f t="shared" si="9"/>
        <v>159566.40375246425</v>
      </c>
      <c r="I122" s="28"/>
      <c r="J122" s="28"/>
      <c r="K122" s="23"/>
      <c r="L122" s="35"/>
      <c r="M122" s="33">
        <v>40209</v>
      </c>
      <c r="N122" s="17">
        <v>40179</v>
      </c>
      <c r="O122" s="18">
        <f t="shared" si="14"/>
        <v>40252</v>
      </c>
      <c r="P122" s="21">
        <v>145195.07068352134</v>
      </c>
      <c r="Q122" s="21">
        <f t="shared" si="13"/>
        <v>4683.7119575329461</v>
      </c>
      <c r="R122" s="21">
        <f>Q122*Curves!B111</f>
        <v>2535.2389618831585</v>
      </c>
      <c r="S122" s="21">
        <f t="shared" si="10"/>
        <v>78592.40781837792</v>
      </c>
      <c r="T122" s="28"/>
      <c r="U122" s="28"/>
      <c r="V122" s="30"/>
    </row>
    <row r="123" spans="1:22" x14ac:dyDescent="0.2">
      <c r="A123" s="22">
        <f t="shared" si="12"/>
        <v>28</v>
      </c>
      <c r="B123" s="16">
        <v>40237</v>
      </c>
      <c r="C123" s="17">
        <v>40210</v>
      </c>
      <c r="D123" s="18">
        <v>40283</v>
      </c>
      <c r="E123" s="19">
        <v>294789.99199381605</v>
      </c>
      <c r="F123" s="19">
        <f t="shared" si="11"/>
        <v>10528.213999779144</v>
      </c>
      <c r="G123" s="19">
        <f>F123*Curves!B112</f>
        <v>5665.5785296190152</v>
      </c>
      <c r="H123" s="19">
        <f t="shared" si="9"/>
        <v>158636.19882933242</v>
      </c>
      <c r="I123" s="28"/>
      <c r="J123" s="28"/>
      <c r="K123" s="23"/>
      <c r="L123" s="35"/>
      <c r="M123" s="33">
        <v>40237</v>
      </c>
      <c r="N123" s="17">
        <v>40210</v>
      </c>
      <c r="O123" s="18">
        <f t="shared" si="14"/>
        <v>40283</v>
      </c>
      <c r="P123" s="21">
        <v>145195.07068352134</v>
      </c>
      <c r="Q123" s="21">
        <f t="shared" si="13"/>
        <v>5185.5382386971905</v>
      </c>
      <c r="R123" s="21">
        <f>Q123*Curves!B112</f>
        <v>2790.5088280213063</v>
      </c>
      <c r="S123" s="21">
        <f t="shared" si="10"/>
        <v>78134.247184596577</v>
      </c>
      <c r="T123" s="28"/>
      <c r="U123" s="28"/>
      <c r="V123" s="30"/>
    </row>
    <row r="124" spans="1:22" x14ac:dyDescent="0.2">
      <c r="A124" s="22">
        <f t="shared" si="12"/>
        <v>31</v>
      </c>
      <c r="B124" s="16">
        <v>40268</v>
      </c>
      <c r="C124" s="17">
        <v>40238</v>
      </c>
      <c r="D124" s="18">
        <v>40313</v>
      </c>
      <c r="E124" s="19">
        <v>294789.99199381605</v>
      </c>
      <c r="F124" s="19">
        <f t="shared" si="11"/>
        <v>9509.3545804456789</v>
      </c>
      <c r="G124" s="19">
        <f>F124*Curves!B113</f>
        <v>5090.3303490542958</v>
      </c>
      <c r="H124" s="19">
        <f t="shared" si="9"/>
        <v>157800.24082068316</v>
      </c>
      <c r="I124" s="28"/>
      <c r="J124" s="28"/>
      <c r="K124" s="23"/>
      <c r="L124" s="35"/>
      <c r="M124" s="33">
        <v>40268</v>
      </c>
      <c r="N124" s="17">
        <v>40238</v>
      </c>
      <c r="O124" s="18">
        <f t="shared" si="14"/>
        <v>40313</v>
      </c>
      <c r="P124" s="21">
        <v>145195.07068352134</v>
      </c>
      <c r="Q124" s="21">
        <f t="shared" si="13"/>
        <v>4683.7119575329461</v>
      </c>
      <c r="R124" s="21">
        <f>Q124*Curves!B113</f>
        <v>2507.1776346088322</v>
      </c>
      <c r="S124" s="21">
        <f t="shared" si="10"/>
        <v>77722.506672873802</v>
      </c>
      <c r="T124" s="28"/>
      <c r="U124" s="28"/>
      <c r="V124" s="30"/>
    </row>
    <row r="125" spans="1:22" x14ac:dyDescent="0.2">
      <c r="A125" s="22">
        <f t="shared" si="12"/>
        <v>30</v>
      </c>
      <c r="B125" s="16">
        <v>40298</v>
      </c>
      <c r="C125" s="17">
        <v>40269</v>
      </c>
      <c r="D125" s="18">
        <v>40344</v>
      </c>
      <c r="E125" s="19">
        <v>294789.99199381605</v>
      </c>
      <c r="F125" s="19">
        <f t="shared" si="11"/>
        <v>9826.3330664605346</v>
      </c>
      <c r="G125" s="19">
        <f>F125*Curves!B114</f>
        <v>5229.3124967948715</v>
      </c>
      <c r="H125" s="19">
        <f t="shared" si="9"/>
        <v>156879.37490384615</v>
      </c>
      <c r="I125" s="28"/>
      <c r="J125" s="28"/>
      <c r="K125" s="23"/>
      <c r="L125" s="35"/>
      <c r="M125" s="33">
        <v>40298</v>
      </c>
      <c r="N125" s="17">
        <v>40269</v>
      </c>
      <c r="O125" s="18">
        <f t="shared" si="14"/>
        <v>40344</v>
      </c>
      <c r="P125" s="21">
        <v>145195.07068352134</v>
      </c>
      <c r="Q125" s="21">
        <f t="shared" si="13"/>
        <v>4839.8356894507115</v>
      </c>
      <c r="R125" s="21">
        <f>Q125*Curves!B114</f>
        <v>2575.6315282721011</v>
      </c>
      <c r="S125" s="21">
        <f t="shared" si="10"/>
        <v>77268.945848163028</v>
      </c>
      <c r="T125" s="28"/>
      <c r="U125" s="28"/>
      <c r="V125" s="30"/>
    </row>
    <row r="126" spans="1:22" x14ac:dyDescent="0.2">
      <c r="A126" s="22">
        <f t="shared" si="12"/>
        <v>31</v>
      </c>
      <c r="B126" s="16">
        <v>40329</v>
      </c>
      <c r="C126" s="17">
        <v>40299</v>
      </c>
      <c r="D126" s="18">
        <v>40374</v>
      </c>
      <c r="E126" s="19">
        <v>294789.99199381605</v>
      </c>
      <c r="F126" s="19">
        <f t="shared" si="11"/>
        <v>9509.3545804456789</v>
      </c>
      <c r="G126" s="19">
        <f>F126*Curves!B115</f>
        <v>5032.0275884297971</v>
      </c>
      <c r="H126" s="19">
        <f t="shared" si="9"/>
        <v>155992.8552413237</v>
      </c>
      <c r="I126" s="28"/>
      <c r="J126" s="28"/>
      <c r="K126" s="23"/>
      <c r="L126" s="35"/>
      <c r="M126" s="33">
        <v>40329</v>
      </c>
      <c r="N126" s="17">
        <v>40299</v>
      </c>
      <c r="O126" s="18">
        <f t="shared" si="14"/>
        <v>40374</v>
      </c>
      <c r="P126" s="21">
        <v>145195.07068352134</v>
      </c>
      <c r="Q126" s="21">
        <f t="shared" si="13"/>
        <v>4683.7119575329461</v>
      </c>
      <c r="R126" s="21">
        <f>Q126*Curves!B115</f>
        <v>2478.4613495251238</v>
      </c>
      <c r="S126" s="21">
        <f t="shared" si="10"/>
        <v>76832.301835278835</v>
      </c>
      <c r="T126" s="28"/>
      <c r="U126" s="28"/>
      <c r="V126" s="30"/>
    </row>
    <row r="127" spans="1:22" x14ac:dyDescent="0.2">
      <c r="A127" s="22">
        <f t="shared" si="12"/>
        <v>30</v>
      </c>
      <c r="B127" s="16">
        <v>40359</v>
      </c>
      <c r="C127" s="17">
        <v>40330</v>
      </c>
      <c r="D127" s="18">
        <v>40405</v>
      </c>
      <c r="E127" s="19">
        <v>294789.99199381605</v>
      </c>
      <c r="F127" s="19">
        <f t="shared" si="11"/>
        <v>9826.3330664605346</v>
      </c>
      <c r="G127" s="19">
        <f>F127*Curves!B116</f>
        <v>5169.3852842556662</v>
      </c>
      <c r="H127" s="19">
        <f t="shared" si="9"/>
        <v>155081.55852766999</v>
      </c>
      <c r="I127" s="28"/>
      <c r="J127" s="28"/>
      <c r="K127" s="23"/>
      <c r="L127" s="35"/>
      <c r="M127" s="33">
        <v>40359</v>
      </c>
      <c r="N127" s="17">
        <v>40330</v>
      </c>
      <c r="O127" s="18">
        <f t="shared" si="14"/>
        <v>40405</v>
      </c>
      <c r="P127" s="21">
        <v>145195.07068352134</v>
      </c>
      <c r="Q127" s="21">
        <f t="shared" si="13"/>
        <v>4839.8356894507115</v>
      </c>
      <c r="R127" s="21">
        <f>Q127*Curves!B116</f>
        <v>2546.1151400065223</v>
      </c>
      <c r="S127" s="21">
        <f t="shared" si="10"/>
        <v>76383.454200195672</v>
      </c>
      <c r="T127" s="28"/>
      <c r="U127" s="28"/>
      <c r="V127" s="30"/>
    </row>
    <row r="128" spans="1:22" x14ac:dyDescent="0.2">
      <c r="A128" s="22">
        <f t="shared" si="12"/>
        <v>31</v>
      </c>
      <c r="B128" s="16">
        <v>40390</v>
      </c>
      <c r="C128" s="17">
        <v>40360</v>
      </c>
      <c r="D128" s="18">
        <v>40436</v>
      </c>
      <c r="E128" s="19">
        <v>288554.58129715029</v>
      </c>
      <c r="F128" s="19">
        <f t="shared" si="11"/>
        <v>9308.212299908073</v>
      </c>
      <c r="G128" s="19">
        <f>F128*Curves!B117</f>
        <v>4869.1136125390449</v>
      </c>
      <c r="H128" s="19">
        <f t="shared" si="9"/>
        <v>150942.52198871039</v>
      </c>
      <c r="I128" s="28"/>
      <c r="J128" s="28"/>
      <c r="K128" s="23"/>
      <c r="L128" s="35"/>
      <c r="M128" s="33">
        <v>40390</v>
      </c>
      <c r="N128" s="17">
        <v>40360</v>
      </c>
      <c r="O128" s="18">
        <f t="shared" si="14"/>
        <v>40436</v>
      </c>
      <c r="P128" s="21">
        <v>142123.89825083522</v>
      </c>
      <c r="Q128" s="21">
        <f t="shared" si="13"/>
        <v>4584.6418790592006</v>
      </c>
      <c r="R128" s="21">
        <f>Q128*Curves!B117</f>
        <v>2398.2201375192312</v>
      </c>
      <c r="S128" s="21">
        <f t="shared" si="10"/>
        <v>74344.824263096161</v>
      </c>
      <c r="T128" s="28"/>
      <c r="U128" s="28"/>
      <c r="V128" s="30"/>
    </row>
    <row r="129" spans="1:22" x14ac:dyDescent="0.2">
      <c r="A129" s="22">
        <f t="shared" si="12"/>
        <v>31</v>
      </c>
      <c r="B129" s="16">
        <v>40421</v>
      </c>
      <c r="C129" s="17">
        <v>40391</v>
      </c>
      <c r="D129" s="18">
        <v>40466</v>
      </c>
      <c r="E129" s="19">
        <v>288554.58129715029</v>
      </c>
      <c r="F129" s="19">
        <f t="shared" si="11"/>
        <v>9308.212299908073</v>
      </c>
      <c r="G129" s="19">
        <f>F129*Curves!B118</f>
        <v>4840.6381460075972</v>
      </c>
      <c r="H129" s="19">
        <f t="shared" si="9"/>
        <v>150059.7825262355</v>
      </c>
      <c r="I129" s="28"/>
      <c r="J129" s="28"/>
      <c r="K129" s="23"/>
      <c r="L129" s="35"/>
      <c r="M129" s="33">
        <v>40421</v>
      </c>
      <c r="N129" s="17">
        <v>40391</v>
      </c>
      <c r="O129" s="18">
        <f t="shared" si="14"/>
        <v>40466</v>
      </c>
      <c r="P129" s="21">
        <v>142123.89825083522</v>
      </c>
      <c r="Q129" s="21">
        <f t="shared" si="13"/>
        <v>4584.6418790592006</v>
      </c>
      <c r="R129" s="21">
        <f>Q129*Curves!B118</f>
        <v>2384.1949077350855</v>
      </c>
      <c r="S129" s="21">
        <f t="shared" si="10"/>
        <v>73910.042139787649</v>
      </c>
      <c r="T129" s="28"/>
      <c r="U129" s="28"/>
      <c r="V129" s="30"/>
    </row>
    <row r="130" spans="1:22" x14ac:dyDescent="0.2">
      <c r="A130" s="22">
        <f t="shared" si="12"/>
        <v>30</v>
      </c>
      <c r="B130" s="16">
        <v>40451</v>
      </c>
      <c r="C130" s="17">
        <v>40422</v>
      </c>
      <c r="D130" s="18">
        <v>40497</v>
      </c>
      <c r="E130" s="19">
        <v>288554.58129715029</v>
      </c>
      <c r="F130" s="19">
        <f t="shared" si="11"/>
        <v>9618.486043238343</v>
      </c>
      <c r="G130" s="19">
        <f>F130*Curves!B119</f>
        <v>4972.7242458282999</v>
      </c>
      <c r="H130" s="19">
        <f t="shared" si="9"/>
        <v>149181.727374849</v>
      </c>
      <c r="I130" s="28"/>
      <c r="J130" s="28"/>
      <c r="K130" s="23"/>
      <c r="L130" s="35"/>
      <c r="M130" s="33">
        <v>40451</v>
      </c>
      <c r="N130" s="17">
        <v>40422</v>
      </c>
      <c r="O130" s="18">
        <f t="shared" si="14"/>
        <v>40497</v>
      </c>
      <c r="P130" s="21">
        <v>142123.89825083522</v>
      </c>
      <c r="Q130" s="21">
        <f t="shared" si="13"/>
        <v>4737.4632750278406</v>
      </c>
      <c r="R130" s="21">
        <f>Q130*Curves!B119</f>
        <v>2449.2522404825954</v>
      </c>
      <c r="S130" s="21">
        <f t="shared" si="10"/>
        <v>73477.567214477865</v>
      </c>
      <c r="T130" s="28"/>
      <c r="U130" s="28"/>
      <c r="V130" s="30"/>
    </row>
    <row r="131" spans="1:22" x14ac:dyDescent="0.2">
      <c r="A131" s="22">
        <f t="shared" si="12"/>
        <v>31</v>
      </c>
      <c r="B131" s="16">
        <v>40482</v>
      </c>
      <c r="C131" s="17">
        <v>40452</v>
      </c>
      <c r="D131" s="18">
        <v>40527</v>
      </c>
      <c r="E131" s="19">
        <v>288554.58129715029</v>
      </c>
      <c r="F131" s="19">
        <f t="shared" si="11"/>
        <v>9308.212299908073</v>
      </c>
      <c r="G131" s="19">
        <f>F131*Curves!B120</f>
        <v>4785.0463272762036</v>
      </c>
      <c r="H131" s="19">
        <f t="shared" si="9"/>
        <v>148336.4361455623</v>
      </c>
      <c r="I131" s="28"/>
      <c r="J131" s="28"/>
      <c r="K131" s="23"/>
      <c r="L131" s="35"/>
      <c r="M131" s="33">
        <v>40482</v>
      </c>
      <c r="N131" s="17">
        <v>40452</v>
      </c>
      <c r="O131" s="18">
        <f t="shared" si="14"/>
        <v>40527</v>
      </c>
      <c r="P131" s="21">
        <v>142123.89825083522</v>
      </c>
      <c r="Q131" s="21">
        <f t="shared" si="13"/>
        <v>4584.6418790592006</v>
      </c>
      <c r="R131" s="21">
        <f>Q131*Curves!B120</f>
        <v>2356.8138626882796</v>
      </c>
      <c r="S131" s="21">
        <f t="shared" si="10"/>
        <v>73061.229743336662</v>
      </c>
      <c r="T131" s="28"/>
      <c r="U131" s="28"/>
      <c r="V131" s="30"/>
    </row>
    <row r="132" spans="1:22" x14ac:dyDescent="0.2">
      <c r="A132" s="22">
        <f t="shared" si="12"/>
        <v>30</v>
      </c>
      <c r="B132" s="16">
        <v>40512</v>
      </c>
      <c r="C132" s="17">
        <v>40483</v>
      </c>
      <c r="D132" s="18">
        <v>40558</v>
      </c>
      <c r="E132" s="19">
        <v>288554.58129715029</v>
      </c>
      <c r="F132" s="19">
        <f t="shared" si="11"/>
        <v>9618.486043238343</v>
      </c>
      <c r="G132" s="19">
        <f>F132*Curves!B121</f>
        <v>4915.6581083250676</v>
      </c>
      <c r="H132" s="19">
        <f t="shared" si="9"/>
        <v>147469.74324975203</v>
      </c>
      <c r="I132" s="28"/>
      <c r="J132" s="28"/>
      <c r="K132" s="23"/>
      <c r="L132" s="35"/>
      <c r="M132" s="33">
        <v>40512</v>
      </c>
      <c r="N132" s="17">
        <v>40483</v>
      </c>
      <c r="O132" s="18">
        <f t="shared" si="14"/>
        <v>40558</v>
      </c>
      <c r="P132" s="21">
        <v>142123.89825083522</v>
      </c>
      <c r="Q132" s="21">
        <f t="shared" si="13"/>
        <v>4737.4632750278406</v>
      </c>
      <c r="R132" s="21">
        <f>Q132*Curves!B121</f>
        <v>2421.145038428765</v>
      </c>
      <c r="S132" s="21">
        <f t="shared" si="10"/>
        <v>72634.351152862946</v>
      </c>
      <c r="T132" s="28"/>
      <c r="U132" s="28"/>
      <c r="V132" s="30"/>
    </row>
    <row r="133" spans="1:22" x14ac:dyDescent="0.2">
      <c r="A133" s="22">
        <f t="shared" si="12"/>
        <v>31</v>
      </c>
      <c r="B133" s="16">
        <v>40543</v>
      </c>
      <c r="C133" s="17">
        <v>40513</v>
      </c>
      <c r="D133" s="18">
        <v>40589</v>
      </c>
      <c r="E133" s="19">
        <v>288554.58129715029</v>
      </c>
      <c r="F133" s="19">
        <f t="shared" si="11"/>
        <v>9308.212299908073</v>
      </c>
      <c r="G133" s="19">
        <f>F133*Curves!B122</f>
        <v>4730.534153970325</v>
      </c>
      <c r="H133" s="19">
        <f t="shared" si="9"/>
        <v>146646.55877308006</v>
      </c>
      <c r="I133" s="28"/>
      <c r="J133" s="28"/>
      <c r="K133" s="23"/>
      <c r="L133" s="35"/>
      <c r="M133" s="33">
        <v>40543</v>
      </c>
      <c r="N133" s="17">
        <v>40513</v>
      </c>
      <c r="O133" s="18">
        <f t="shared" si="14"/>
        <v>40589</v>
      </c>
      <c r="P133" s="21">
        <v>142123.89825083522</v>
      </c>
      <c r="Q133" s="21">
        <f t="shared" si="13"/>
        <v>4584.6418790592006</v>
      </c>
      <c r="R133" s="21">
        <f>Q133*Curves!B122</f>
        <v>2329.9645832988167</v>
      </c>
      <c r="S133" s="21">
        <f t="shared" si="10"/>
        <v>72228.902082263317</v>
      </c>
      <c r="T133" s="28"/>
      <c r="U133" s="28"/>
      <c r="V133" s="30"/>
    </row>
    <row r="134" spans="1:22" x14ac:dyDescent="0.2">
      <c r="A134" s="22">
        <f t="shared" si="12"/>
        <v>31</v>
      </c>
      <c r="B134" s="16">
        <v>40574</v>
      </c>
      <c r="C134" s="17">
        <v>40544</v>
      </c>
      <c r="D134" s="18">
        <v>40617</v>
      </c>
      <c r="E134" s="19">
        <v>282529.3958345601</v>
      </c>
      <c r="F134" s="19">
        <f t="shared" si="11"/>
        <v>9113.8514785341958</v>
      </c>
      <c r="G134" s="19">
        <f>F134*Curves!B123</f>
        <v>4605.0364145708572</v>
      </c>
      <c r="H134" s="19">
        <f t="shared" si="9"/>
        <v>142756.12885169659</v>
      </c>
      <c r="I134" s="28"/>
      <c r="J134" s="28"/>
      <c r="K134" s="23"/>
      <c r="L134" s="35"/>
      <c r="M134" s="33">
        <v>40574</v>
      </c>
      <c r="N134" s="17">
        <v>40544</v>
      </c>
      <c r="O134" s="18">
        <f t="shared" si="14"/>
        <v>40617</v>
      </c>
      <c r="P134" s="21">
        <v>139156.26959015647</v>
      </c>
      <c r="Q134" s="21">
        <f t="shared" si="13"/>
        <v>4488.9119222631116</v>
      </c>
      <c r="R134" s="21">
        <f>Q134*Curves!B123</f>
        <v>2268.1522638931092</v>
      </c>
      <c r="S134" s="21">
        <f t="shared" si="10"/>
        <v>70312.720180686389</v>
      </c>
      <c r="T134" s="28"/>
      <c r="U134" s="28"/>
      <c r="V134" s="30"/>
    </row>
    <row r="135" spans="1:22" x14ac:dyDescent="0.2">
      <c r="A135" s="22">
        <f t="shared" si="12"/>
        <v>28</v>
      </c>
      <c r="B135" s="16">
        <v>40602</v>
      </c>
      <c r="C135" s="17">
        <v>40575</v>
      </c>
      <c r="D135" s="18">
        <v>40648</v>
      </c>
      <c r="E135" s="19">
        <v>282529.3958345601</v>
      </c>
      <c r="F135" s="19">
        <f t="shared" si="11"/>
        <v>10090.335565520003</v>
      </c>
      <c r="G135" s="19">
        <f>F135*Curves!B124</f>
        <v>5069.0110920614197</v>
      </c>
      <c r="H135" s="19">
        <f t="shared" si="9"/>
        <v>141932.31057771976</v>
      </c>
      <c r="I135" s="28"/>
      <c r="J135" s="28"/>
      <c r="K135" s="23"/>
      <c r="L135" s="35"/>
      <c r="M135" s="33">
        <v>40602</v>
      </c>
      <c r="N135" s="17">
        <v>40575</v>
      </c>
      <c r="O135" s="18">
        <f t="shared" si="14"/>
        <v>40648</v>
      </c>
      <c r="P135" s="21">
        <v>139156.26959015647</v>
      </c>
      <c r="Q135" s="21">
        <f t="shared" si="13"/>
        <v>4969.8667710770169</v>
      </c>
      <c r="R135" s="21">
        <f>Q135*Curves!B124</f>
        <v>2496.6771050451771</v>
      </c>
      <c r="S135" s="21">
        <f t="shared" si="10"/>
        <v>69906.958941264951</v>
      </c>
      <c r="T135" s="28"/>
      <c r="U135" s="28"/>
      <c r="V135" s="30"/>
    </row>
    <row r="136" spans="1:22" x14ac:dyDescent="0.2">
      <c r="A136" s="22">
        <f t="shared" si="12"/>
        <v>31</v>
      </c>
      <c r="B136" s="16">
        <v>40633</v>
      </c>
      <c r="C136" s="17">
        <v>40603</v>
      </c>
      <c r="D136" s="18">
        <v>40678</v>
      </c>
      <c r="E136" s="19">
        <v>282529.3958345601</v>
      </c>
      <c r="F136" s="19">
        <f t="shared" si="11"/>
        <v>9113.8514785341958</v>
      </c>
      <c r="G136" s="19">
        <f>F136*Curves!B125</f>
        <v>4554.5840484701866</v>
      </c>
      <c r="H136" s="19">
        <f t="shared" si="9"/>
        <v>141192.10550257578</v>
      </c>
      <c r="I136" s="28"/>
      <c r="J136" s="28"/>
      <c r="K136" s="23"/>
      <c r="L136" s="35"/>
      <c r="M136" s="33">
        <v>40633</v>
      </c>
      <c r="N136" s="17">
        <v>40603</v>
      </c>
      <c r="O136" s="18">
        <f t="shared" si="14"/>
        <v>40678</v>
      </c>
      <c r="P136" s="21">
        <v>139156.26959015647</v>
      </c>
      <c r="Q136" s="21">
        <f t="shared" si="13"/>
        <v>4488.9119222631116</v>
      </c>
      <c r="R136" s="21">
        <f>Q136*Curves!B125</f>
        <v>2243.3025910375545</v>
      </c>
      <c r="S136" s="21">
        <f t="shared" si="10"/>
        <v>69542.380322164187</v>
      </c>
      <c r="T136" s="28"/>
      <c r="U136" s="28"/>
      <c r="V136" s="30"/>
    </row>
    <row r="137" spans="1:22" x14ac:dyDescent="0.2">
      <c r="A137" s="22">
        <f t="shared" si="12"/>
        <v>30</v>
      </c>
      <c r="B137" s="16">
        <v>40663</v>
      </c>
      <c r="C137" s="17">
        <v>40634</v>
      </c>
      <c r="D137" s="18">
        <v>40709</v>
      </c>
      <c r="E137" s="19">
        <v>282529.3958345601</v>
      </c>
      <c r="F137" s="19">
        <f t="shared" si="11"/>
        <v>9417.6465278186697</v>
      </c>
      <c r="G137" s="19">
        <f>F137*Curves!B126</f>
        <v>4679.2292219610154</v>
      </c>
      <c r="H137" s="19">
        <f t="shared" si="9"/>
        <v>140376.87665883047</v>
      </c>
      <c r="I137" s="28"/>
      <c r="J137" s="28"/>
      <c r="K137" s="23"/>
      <c r="L137" s="35"/>
      <c r="M137" s="33">
        <v>40663</v>
      </c>
      <c r="N137" s="17">
        <v>40634</v>
      </c>
      <c r="O137" s="18">
        <f t="shared" si="14"/>
        <v>40709</v>
      </c>
      <c r="P137" s="21">
        <v>139156.26959015647</v>
      </c>
      <c r="Q137" s="21">
        <f t="shared" si="13"/>
        <v>4638.5423196718821</v>
      </c>
      <c r="R137" s="21">
        <f>Q137*Curves!B126</f>
        <v>2304.6949899210972</v>
      </c>
      <c r="S137" s="21">
        <f t="shared" si="10"/>
        <v>69140.849697632919</v>
      </c>
      <c r="T137" s="28"/>
      <c r="U137" s="28"/>
      <c r="V137" s="30"/>
    </row>
    <row r="138" spans="1:22" x14ac:dyDescent="0.2">
      <c r="A138" s="22">
        <f t="shared" si="12"/>
        <v>31</v>
      </c>
      <c r="B138" s="16">
        <v>40694</v>
      </c>
      <c r="C138" s="17">
        <v>40664</v>
      </c>
      <c r="D138" s="18">
        <v>40739</v>
      </c>
      <c r="E138" s="19">
        <v>282529.3958345601</v>
      </c>
      <c r="F138" s="19">
        <f t="shared" si="11"/>
        <v>9113.8514785341958</v>
      </c>
      <c r="G138" s="19">
        <f>F138*Curves!B127</f>
        <v>4502.9745327094552</v>
      </c>
      <c r="H138" s="19">
        <f t="shared" si="9"/>
        <v>139592.21051399311</v>
      </c>
      <c r="I138" s="28"/>
      <c r="J138" s="28"/>
      <c r="K138" s="23"/>
      <c r="L138" s="35"/>
      <c r="M138" s="33">
        <v>40694</v>
      </c>
      <c r="N138" s="17">
        <v>40664</v>
      </c>
      <c r="O138" s="18">
        <f t="shared" si="14"/>
        <v>40739</v>
      </c>
      <c r="P138" s="21">
        <v>139156.26959015647</v>
      </c>
      <c r="Q138" s="21">
        <f t="shared" si="13"/>
        <v>4488.9119222631116</v>
      </c>
      <c r="R138" s="21">
        <f>Q138*Curves!B127</f>
        <v>2217.8829787971945</v>
      </c>
      <c r="S138" s="21">
        <f t="shared" si="10"/>
        <v>68754.372342713032</v>
      </c>
      <c r="T138" s="28"/>
      <c r="U138" s="28"/>
      <c r="V138" s="30"/>
    </row>
    <row r="139" spans="1:22" x14ac:dyDescent="0.2">
      <c r="A139" s="22">
        <f t="shared" si="12"/>
        <v>30</v>
      </c>
      <c r="B139" s="16">
        <v>40724</v>
      </c>
      <c r="C139" s="17">
        <v>40695</v>
      </c>
      <c r="D139" s="18">
        <v>40770</v>
      </c>
      <c r="E139" s="19">
        <v>282529.3958345601</v>
      </c>
      <c r="F139" s="19">
        <f t="shared" si="11"/>
        <v>9417.6465278186697</v>
      </c>
      <c r="G139" s="19">
        <f>F139*Curves!B128</f>
        <v>4626.1924460835417</v>
      </c>
      <c r="H139" s="19">
        <f t="shared" si="9"/>
        <v>138785.77338250625</v>
      </c>
      <c r="I139" s="28"/>
      <c r="J139" s="28"/>
      <c r="K139" s="23"/>
      <c r="L139" s="35"/>
      <c r="M139" s="33">
        <v>40724</v>
      </c>
      <c r="N139" s="17">
        <v>40695</v>
      </c>
      <c r="O139" s="18">
        <f t="shared" si="14"/>
        <v>40770</v>
      </c>
      <c r="P139" s="21">
        <v>139156.26959015647</v>
      </c>
      <c r="Q139" s="21">
        <f t="shared" si="13"/>
        <v>4638.5423196718821</v>
      </c>
      <c r="R139" s="21">
        <f>Q139*Curves!B128</f>
        <v>2278.5723988172667</v>
      </c>
      <c r="S139" s="21">
        <f t="shared" si="10"/>
        <v>68357.171964517998</v>
      </c>
      <c r="T139" s="28"/>
      <c r="U139" s="28"/>
      <c r="V139" s="30"/>
    </row>
    <row r="140" spans="1:22" x14ac:dyDescent="0.2">
      <c r="A140" s="22">
        <f t="shared" si="12"/>
        <v>31</v>
      </c>
      <c r="B140" s="16">
        <v>40755</v>
      </c>
      <c r="C140" s="17">
        <v>40725</v>
      </c>
      <c r="D140" s="18">
        <v>40801</v>
      </c>
      <c r="E140" s="19">
        <v>276616.09971648076</v>
      </c>
      <c r="F140" s="19">
        <f t="shared" si="11"/>
        <v>8923.099990854218</v>
      </c>
      <c r="G140" s="19">
        <f>F140*Curves!B129</f>
        <v>4358.7436498951593</v>
      </c>
      <c r="H140" s="19">
        <f t="shared" si="9"/>
        <v>135121.05314674994</v>
      </c>
      <c r="I140" s="28"/>
      <c r="J140" s="28"/>
      <c r="K140" s="23"/>
      <c r="L140" s="35"/>
      <c r="M140" s="33">
        <v>40755</v>
      </c>
      <c r="N140" s="17">
        <v>40725</v>
      </c>
      <c r="O140" s="18">
        <f t="shared" si="14"/>
        <v>40801</v>
      </c>
      <c r="P140" s="21">
        <v>136243.75060662485</v>
      </c>
      <c r="Q140" s="21">
        <f t="shared" si="13"/>
        <v>4394.9596969878985</v>
      </c>
      <c r="R140" s="21">
        <f>Q140*Curves!B129</f>
        <v>2146.8438872617949</v>
      </c>
      <c r="S140" s="21">
        <f t="shared" si="10"/>
        <v>66552.160505115637</v>
      </c>
      <c r="T140" s="28"/>
      <c r="U140" s="28"/>
      <c r="V140" s="30"/>
    </row>
    <row r="141" spans="1:22" x14ac:dyDescent="0.2">
      <c r="A141" s="22">
        <f t="shared" si="12"/>
        <v>31</v>
      </c>
      <c r="B141" s="16">
        <v>40786</v>
      </c>
      <c r="C141" s="17">
        <v>40756</v>
      </c>
      <c r="D141" s="18">
        <v>40831</v>
      </c>
      <c r="E141" s="19">
        <v>276616.09971648076</v>
      </c>
      <c r="F141" s="19">
        <f t="shared" si="11"/>
        <v>8923.099990854218</v>
      </c>
      <c r="G141" s="19">
        <f>F141*Curves!B130</f>
        <v>4333.5488605603259</v>
      </c>
      <c r="H141" s="19">
        <f t="shared" si="9"/>
        <v>134340.01467737011</v>
      </c>
      <c r="I141" s="28"/>
      <c r="J141" s="28"/>
      <c r="K141" s="23"/>
      <c r="L141" s="35"/>
      <c r="M141" s="33">
        <v>40786</v>
      </c>
      <c r="N141" s="17">
        <v>40756</v>
      </c>
      <c r="O141" s="18">
        <f t="shared" si="14"/>
        <v>40831</v>
      </c>
      <c r="P141" s="21">
        <v>136243.75060662485</v>
      </c>
      <c r="Q141" s="21">
        <f t="shared" ref="Q141:Q157" si="15">P141/A141</f>
        <v>4394.9596969878985</v>
      </c>
      <c r="R141" s="21">
        <f>Q141*Curves!B130</f>
        <v>2134.4345134103096</v>
      </c>
      <c r="S141" s="21">
        <f t="shared" si="10"/>
        <v>66167.469915719601</v>
      </c>
      <c r="T141" s="28"/>
      <c r="U141" s="28"/>
      <c r="V141" s="30"/>
    </row>
    <row r="142" spans="1:22" x14ac:dyDescent="0.2">
      <c r="A142" s="22">
        <f t="shared" si="12"/>
        <v>30</v>
      </c>
      <c r="B142" s="16">
        <v>40816</v>
      </c>
      <c r="C142" s="17">
        <v>40787</v>
      </c>
      <c r="D142" s="18">
        <v>40862</v>
      </c>
      <c r="E142" s="19">
        <v>276616.09971648076</v>
      </c>
      <c r="F142" s="19">
        <f t="shared" si="11"/>
        <v>9220.5366572160256</v>
      </c>
      <c r="G142" s="19">
        <f>F142*Curves!B131</f>
        <v>4452.1090917754582</v>
      </c>
      <c r="H142" s="19">
        <f t="shared" ref="H142:H157" si="16">G142*A142</f>
        <v>133563.27275326374</v>
      </c>
      <c r="I142" s="28"/>
      <c r="J142" s="28"/>
      <c r="K142" s="23"/>
      <c r="L142" s="35"/>
      <c r="M142" s="33">
        <v>40816</v>
      </c>
      <c r="N142" s="17">
        <v>40787</v>
      </c>
      <c r="O142" s="18">
        <f t="shared" si="14"/>
        <v>40862</v>
      </c>
      <c r="P142" s="21">
        <v>136243.75060662485</v>
      </c>
      <c r="Q142" s="21">
        <f t="shared" si="15"/>
        <v>4541.4583535541615</v>
      </c>
      <c r="R142" s="21">
        <f>Q142*Curves!B131</f>
        <v>2192.8298511729868</v>
      </c>
      <c r="S142" s="21">
        <f t="shared" ref="S142:S157" si="17">R142*A142</f>
        <v>65784.8955351896</v>
      </c>
      <c r="T142" s="28"/>
      <c r="U142" s="28"/>
      <c r="V142" s="30"/>
    </row>
    <row r="143" spans="1:22" x14ac:dyDescent="0.2">
      <c r="A143" s="22">
        <f t="shared" si="12"/>
        <v>31</v>
      </c>
      <c r="B143" s="16">
        <v>40847</v>
      </c>
      <c r="C143" s="17">
        <v>40817</v>
      </c>
      <c r="D143" s="18">
        <v>40892</v>
      </c>
      <c r="E143" s="19">
        <v>276616.09971648076</v>
      </c>
      <c r="F143" s="19">
        <f t="shared" ref="F143:F157" si="18">E143/A143</f>
        <v>8923.099990854218</v>
      </c>
      <c r="G143" s="19">
        <f>F143*Curves!B132</f>
        <v>4284.3760286361157</v>
      </c>
      <c r="H143" s="19">
        <f t="shared" si="16"/>
        <v>132815.65688771958</v>
      </c>
      <c r="I143" s="28"/>
      <c r="J143" s="28"/>
      <c r="K143" s="23"/>
      <c r="L143" s="35"/>
      <c r="M143" s="33">
        <v>40847</v>
      </c>
      <c r="N143" s="17">
        <v>40817</v>
      </c>
      <c r="O143" s="18">
        <f t="shared" si="14"/>
        <v>40892</v>
      </c>
      <c r="P143" s="21">
        <v>136243.75060662485</v>
      </c>
      <c r="Q143" s="21">
        <f t="shared" si="15"/>
        <v>4394.9596969878985</v>
      </c>
      <c r="R143" s="21">
        <f>Q143*Curves!B132</f>
        <v>2110.2150588804752</v>
      </c>
      <c r="S143" s="21">
        <f t="shared" si="17"/>
        <v>65416.666825294735</v>
      </c>
      <c r="T143" s="28"/>
      <c r="U143" s="28"/>
      <c r="V143" s="30"/>
    </row>
    <row r="144" spans="1:22" x14ac:dyDescent="0.2">
      <c r="A144" s="22">
        <f t="shared" ref="A144:A157" si="19">B144-B143</f>
        <v>30</v>
      </c>
      <c r="B144" s="16">
        <v>40877</v>
      </c>
      <c r="C144" s="17">
        <v>40848</v>
      </c>
      <c r="D144" s="18">
        <v>40923</v>
      </c>
      <c r="E144" s="19">
        <v>276616.09971648076</v>
      </c>
      <c r="F144" s="19">
        <f t="shared" si="18"/>
        <v>9220.5366572160256</v>
      </c>
      <c r="G144" s="19">
        <f>F144*Curves!B133</f>
        <v>4401.5768136994175</v>
      </c>
      <c r="H144" s="19">
        <f t="shared" si="16"/>
        <v>132047.30441098253</v>
      </c>
      <c r="I144" s="28"/>
      <c r="J144" s="28"/>
      <c r="K144" s="23"/>
      <c r="L144" s="35"/>
      <c r="M144" s="33">
        <v>40877</v>
      </c>
      <c r="N144" s="17">
        <v>40848</v>
      </c>
      <c r="O144" s="18">
        <f t="shared" si="14"/>
        <v>40923</v>
      </c>
      <c r="P144" s="21">
        <v>136243.75060662485</v>
      </c>
      <c r="Q144" s="21">
        <f t="shared" si="15"/>
        <v>4541.4583535541615</v>
      </c>
      <c r="R144" s="21">
        <f>Q144*Curves!B133</f>
        <v>2167.9408186877727</v>
      </c>
      <c r="S144" s="21">
        <f t="shared" si="17"/>
        <v>65038.224560633178</v>
      </c>
      <c r="T144" s="28"/>
      <c r="U144" s="28"/>
      <c r="V144" s="30"/>
    </row>
    <row r="145" spans="1:22" x14ac:dyDescent="0.2">
      <c r="A145" s="22">
        <f t="shared" si="19"/>
        <v>31</v>
      </c>
      <c r="B145" s="16">
        <v>40908</v>
      </c>
      <c r="C145" s="17">
        <v>40878</v>
      </c>
      <c r="D145" s="18">
        <v>40954</v>
      </c>
      <c r="E145" s="19">
        <v>276616.09971648076</v>
      </c>
      <c r="F145" s="19">
        <f t="shared" si="18"/>
        <v>8923.099990854218</v>
      </c>
      <c r="G145" s="19">
        <f>F145*Curves!B134</f>
        <v>4235.7343826355182</v>
      </c>
      <c r="H145" s="19">
        <f t="shared" si="16"/>
        <v>131307.76586170107</v>
      </c>
      <c r="I145" s="28"/>
      <c r="J145" s="28"/>
      <c r="K145" s="23"/>
      <c r="L145" s="35"/>
      <c r="M145" s="33">
        <v>40908</v>
      </c>
      <c r="N145" s="17">
        <v>40878</v>
      </c>
      <c r="O145" s="18">
        <f t="shared" si="14"/>
        <v>40954</v>
      </c>
      <c r="P145" s="21">
        <v>136243.75060662485</v>
      </c>
      <c r="Q145" s="21">
        <f t="shared" si="15"/>
        <v>4394.9596969878985</v>
      </c>
      <c r="R145" s="21">
        <f>Q145*Curves!B134</f>
        <v>2086.2572332383893</v>
      </c>
      <c r="S145" s="21">
        <f t="shared" si="17"/>
        <v>64673.974230390071</v>
      </c>
      <c r="T145" s="28"/>
      <c r="U145" s="28"/>
      <c r="V145" s="30"/>
    </row>
    <row r="146" spans="1:22" x14ac:dyDescent="0.2">
      <c r="A146" s="22">
        <f t="shared" si="19"/>
        <v>31</v>
      </c>
      <c r="B146" s="16">
        <v>40939</v>
      </c>
      <c r="C146" s="17">
        <v>40909</v>
      </c>
      <c r="D146" s="18">
        <v>40983</v>
      </c>
      <c r="E146" s="19">
        <v>267940.18703506043</v>
      </c>
      <c r="F146" s="19">
        <f t="shared" si="18"/>
        <v>8643.2318398406587</v>
      </c>
      <c r="G146" s="19">
        <f>F146*Curves!B135</f>
        <v>4079.1341777562334</v>
      </c>
      <c r="H146" s="19">
        <f t="shared" si="16"/>
        <v>126453.15951044323</v>
      </c>
      <c r="I146" s="28"/>
      <c r="J146" s="28"/>
      <c r="K146" s="23"/>
      <c r="L146" s="35"/>
      <c r="M146" s="33">
        <v>40939</v>
      </c>
      <c r="N146" s="17">
        <v>40909</v>
      </c>
      <c r="O146" s="18">
        <f t="shared" si="14"/>
        <v>40983</v>
      </c>
      <c r="P146" s="21">
        <v>131970.53988294021</v>
      </c>
      <c r="Q146" s="21">
        <f t="shared" si="15"/>
        <v>4257.1141897722646</v>
      </c>
      <c r="R146" s="21">
        <f>Q146*Curves!B135</f>
        <v>2009.125789044115</v>
      </c>
      <c r="S146" s="21">
        <f t="shared" si="17"/>
        <v>62282.899460367567</v>
      </c>
      <c r="T146" s="28"/>
      <c r="U146" s="28"/>
      <c r="V146" s="30"/>
    </row>
    <row r="147" spans="1:22" x14ac:dyDescent="0.2">
      <c r="A147" s="22">
        <f t="shared" si="19"/>
        <v>29</v>
      </c>
      <c r="B147" s="16">
        <v>40968</v>
      </c>
      <c r="C147" s="17">
        <v>40940</v>
      </c>
      <c r="D147" s="18">
        <v>41014</v>
      </c>
      <c r="E147" s="19">
        <v>267940.18703506043</v>
      </c>
      <c r="F147" s="19">
        <f t="shared" si="18"/>
        <v>9239.3167943124281</v>
      </c>
      <c r="G147" s="19">
        <f>F147*Curves!B136</f>
        <v>4335.2070881323534</v>
      </c>
      <c r="H147" s="19">
        <f t="shared" si="16"/>
        <v>125721.00555583824</v>
      </c>
      <c r="I147" s="28"/>
      <c r="J147" s="28"/>
      <c r="K147" s="23"/>
      <c r="L147" s="35"/>
      <c r="M147" s="33">
        <v>40968</v>
      </c>
      <c r="N147" s="17">
        <v>40940</v>
      </c>
      <c r="O147" s="18">
        <f t="shared" si="14"/>
        <v>41014</v>
      </c>
      <c r="P147" s="21">
        <v>131970.53988294021</v>
      </c>
      <c r="Q147" s="21">
        <f t="shared" si="15"/>
        <v>4550.7082718255242</v>
      </c>
      <c r="R147" s="21">
        <f>Q147*Curves!B136</f>
        <v>2135.2512523636965</v>
      </c>
      <c r="S147" s="21">
        <f t="shared" si="17"/>
        <v>61922.286318547202</v>
      </c>
      <c r="T147" s="28"/>
      <c r="U147" s="28"/>
      <c r="V147" s="30"/>
    </row>
    <row r="148" spans="1:22" x14ac:dyDescent="0.2">
      <c r="A148" s="22">
        <f t="shared" si="19"/>
        <v>31</v>
      </c>
      <c r="B148" s="16">
        <v>40999</v>
      </c>
      <c r="C148" s="17">
        <v>40969</v>
      </c>
      <c r="D148" s="18">
        <v>41044</v>
      </c>
      <c r="E148" s="19">
        <v>267940.18703506043</v>
      </c>
      <c r="F148" s="19">
        <f t="shared" si="18"/>
        <v>8643.2318398406587</v>
      </c>
      <c r="G148" s="19">
        <f>F148*Curves!B137</f>
        <v>4033.5400224323566</v>
      </c>
      <c r="H148" s="19">
        <f t="shared" si="16"/>
        <v>125039.74069540306</v>
      </c>
      <c r="I148" s="28"/>
      <c r="J148" s="28"/>
      <c r="K148" s="23"/>
      <c r="L148" s="35"/>
      <c r="M148" s="33">
        <v>40999</v>
      </c>
      <c r="N148" s="17">
        <v>40969</v>
      </c>
      <c r="O148" s="18">
        <f t="shared" si="14"/>
        <v>41044</v>
      </c>
      <c r="P148" s="21">
        <v>131970.53988294021</v>
      </c>
      <c r="Q148" s="21">
        <f t="shared" si="15"/>
        <v>4257.1141897722646</v>
      </c>
      <c r="R148" s="21">
        <f>Q148*Curves!B137</f>
        <v>1986.6689662726533</v>
      </c>
      <c r="S148" s="21">
        <f t="shared" si="17"/>
        <v>61586.737954452248</v>
      </c>
      <c r="T148" s="28"/>
      <c r="U148" s="28"/>
      <c r="V148" s="30"/>
    </row>
    <row r="149" spans="1:22" x14ac:dyDescent="0.2">
      <c r="A149" s="22">
        <f t="shared" si="19"/>
        <v>30</v>
      </c>
      <c r="B149" s="16">
        <v>41029</v>
      </c>
      <c r="C149" s="17">
        <v>41000</v>
      </c>
      <c r="D149" s="18">
        <v>41075</v>
      </c>
      <c r="E149" s="19">
        <v>267940.18703506043</v>
      </c>
      <c r="F149" s="19">
        <f t="shared" si="18"/>
        <v>8931.3395678353481</v>
      </c>
      <c r="G149" s="19">
        <f>F149*Curves!B138</f>
        <v>4143.845915882418</v>
      </c>
      <c r="H149" s="19">
        <f t="shared" si="16"/>
        <v>124315.37747647254</v>
      </c>
      <c r="I149" s="28"/>
      <c r="J149" s="28"/>
      <c r="K149" s="23"/>
      <c r="L149" s="35"/>
      <c r="M149" s="33">
        <v>41029</v>
      </c>
      <c r="N149" s="17">
        <v>41000</v>
      </c>
      <c r="O149" s="18">
        <f t="shared" si="14"/>
        <v>41075</v>
      </c>
      <c r="P149" s="21">
        <v>131970.53988294021</v>
      </c>
      <c r="Q149" s="21">
        <f t="shared" si="15"/>
        <v>4399.0179960980067</v>
      </c>
      <c r="R149" s="21">
        <f>Q149*Curves!B138</f>
        <v>2040.9987346883547</v>
      </c>
      <c r="S149" s="21">
        <f t="shared" si="17"/>
        <v>61229.962040650644</v>
      </c>
      <c r="T149" s="28"/>
      <c r="U149" s="28"/>
      <c r="V149" s="30"/>
    </row>
    <row r="150" spans="1:22" x14ac:dyDescent="0.2">
      <c r="A150" s="22">
        <f t="shared" si="19"/>
        <v>31</v>
      </c>
      <c r="B150" s="16">
        <v>41060</v>
      </c>
      <c r="C150" s="17">
        <v>41030</v>
      </c>
      <c r="D150" s="18">
        <v>41105</v>
      </c>
      <c r="E150" s="19">
        <v>267940.18703506043</v>
      </c>
      <c r="F150" s="19">
        <f t="shared" si="18"/>
        <v>8643.2318398406587</v>
      </c>
      <c r="G150" s="19">
        <f>F150*Curves!B139</f>
        <v>3987.6833648899155</v>
      </c>
      <c r="H150" s="19">
        <f t="shared" si="16"/>
        <v>123618.18431158738</v>
      </c>
      <c r="I150" s="28"/>
      <c r="J150" s="28"/>
      <c r="K150" s="23"/>
      <c r="L150" s="35"/>
      <c r="M150" s="33">
        <v>41060</v>
      </c>
      <c r="N150" s="17">
        <v>41030</v>
      </c>
      <c r="O150" s="18">
        <f t="shared" si="14"/>
        <v>41105</v>
      </c>
      <c r="P150" s="21">
        <v>131970.53988294021</v>
      </c>
      <c r="Q150" s="21">
        <f t="shared" si="15"/>
        <v>4257.1141897722646</v>
      </c>
      <c r="R150" s="21">
        <f>Q150*Curves!B139</f>
        <v>1964.0828513636898</v>
      </c>
      <c r="S150" s="21">
        <f t="shared" si="17"/>
        <v>60886.568392274385</v>
      </c>
      <c r="T150" s="28"/>
      <c r="U150" s="28"/>
      <c r="V150" s="30"/>
    </row>
    <row r="151" spans="1:22" x14ac:dyDescent="0.2">
      <c r="A151" s="22">
        <f t="shared" si="19"/>
        <v>30</v>
      </c>
      <c r="B151" s="16">
        <v>41090</v>
      </c>
      <c r="C151" s="17">
        <v>41061</v>
      </c>
      <c r="D151" s="18">
        <v>41136</v>
      </c>
      <c r="E151" s="19">
        <v>267940.18703506043</v>
      </c>
      <c r="F151" s="19">
        <f t="shared" si="18"/>
        <v>8931.3395678353481</v>
      </c>
      <c r="G151" s="19">
        <f>F151*Curves!B140</f>
        <v>4096.7220470155289</v>
      </c>
      <c r="H151" s="19">
        <f t="shared" si="16"/>
        <v>122901.66141046587</v>
      </c>
      <c r="I151" s="28"/>
      <c r="J151" s="28"/>
      <c r="K151" s="23"/>
      <c r="L151" s="35"/>
      <c r="M151" s="33">
        <v>41090</v>
      </c>
      <c r="N151" s="17">
        <v>41061</v>
      </c>
      <c r="O151" s="18">
        <f t="shared" si="14"/>
        <v>41136</v>
      </c>
      <c r="P151" s="21">
        <v>131970.53988294021</v>
      </c>
      <c r="Q151" s="21">
        <f t="shared" si="15"/>
        <v>4399.0179960980067</v>
      </c>
      <c r="R151" s="21">
        <f>Q151*Curves!B140</f>
        <v>2017.788470918096</v>
      </c>
      <c r="S151" s="21">
        <f t="shared" si="17"/>
        <v>60533.654127542883</v>
      </c>
      <c r="T151" s="28"/>
      <c r="U151" s="28"/>
      <c r="V151" s="30"/>
    </row>
    <row r="152" spans="1:22" x14ac:dyDescent="0.2">
      <c r="A152" s="22">
        <f t="shared" si="19"/>
        <v>31</v>
      </c>
      <c r="B152" s="16">
        <v>41121</v>
      </c>
      <c r="C152" s="17">
        <v>41091</v>
      </c>
      <c r="D152" s="18">
        <v>41167</v>
      </c>
      <c r="E152" s="19">
        <v>267940.18703506043</v>
      </c>
      <c r="F152" s="19">
        <f t="shared" si="18"/>
        <v>8643.2318398406587</v>
      </c>
      <c r="G152" s="19">
        <f>F152*Curves!B141</f>
        <v>3942.323121608265</v>
      </c>
      <c r="H152" s="19">
        <f t="shared" si="16"/>
        <v>122212.01676985621</v>
      </c>
      <c r="I152" s="28"/>
      <c r="J152" s="28"/>
      <c r="K152" s="23"/>
      <c r="L152" s="35"/>
      <c r="M152" s="33">
        <v>41121</v>
      </c>
      <c r="N152" s="17">
        <v>41091</v>
      </c>
      <c r="O152" s="18">
        <f t="shared" si="14"/>
        <v>41167</v>
      </c>
      <c r="P152" s="21">
        <v>131970.53988294021</v>
      </c>
      <c r="Q152" s="21">
        <f t="shared" si="15"/>
        <v>4257.1141897722646</v>
      </c>
      <c r="R152" s="21">
        <f>Q152*Curves!B141</f>
        <v>1941.7412390010857</v>
      </c>
      <c r="S152" s="21">
        <f t="shared" si="17"/>
        <v>60193.978409033654</v>
      </c>
      <c r="T152" s="28"/>
      <c r="U152" s="28"/>
      <c r="V152" s="30"/>
    </row>
    <row r="153" spans="1:22" x14ac:dyDescent="0.2">
      <c r="A153" s="22">
        <f t="shared" si="19"/>
        <v>31</v>
      </c>
      <c r="B153" s="16">
        <v>41152</v>
      </c>
      <c r="C153" s="17">
        <v>41122</v>
      </c>
      <c r="D153" s="18">
        <v>41197</v>
      </c>
      <c r="E153" s="19">
        <v>267940.18703506043</v>
      </c>
      <c r="F153" s="19">
        <f t="shared" si="18"/>
        <v>8643.2318398406587</v>
      </c>
      <c r="G153" s="19">
        <f>F153*Curves!B142</f>
        <v>3919.4598073444404</v>
      </c>
      <c r="H153" s="19">
        <f t="shared" si="16"/>
        <v>121503.25402767766</v>
      </c>
      <c r="I153" s="28"/>
      <c r="J153" s="28"/>
      <c r="K153" s="23"/>
      <c r="L153" s="35"/>
      <c r="M153" s="33">
        <v>41152</v>
      </c>
      <c r="N153" s="17">
        <v>41122</v>
      </c>
      <c r="O153" s="18">
        <f t="shared" si="14"/>
        <v>41197</v>
      </c>
      <c r="P153" s="21">
        <v>131970.53988294021</v>
      </c>
      <c r="Q153" s="21">
        <f t="shared" si="15"/>
        <v>4257.1141897722646</v>
      </c>
      <c r="R153" s="21">
        <f>Q153*Curves!B142</f>
        <v>1930.4802036174108</v>
      </c>
      <c r="S153" s="21">
        <f t="shared" si="17"/>
        <v>59844.886312139737</v>
      </c>
      <c r="T153" s="28"/>
      <c r="U153" s="28"/>
      <c r="V153" s="30"/>
    </row>
    <row r="154" spans="1:22" x14ac:dyDescent="0.2">
      <c r="A154" s="22">
        <f t="shared" si="19"/>
        <v>30</v>
      </c>
      <c r="B154" s="16">
        <v>41182</v>
      </c>
      <c r="C154" s="17">
        <v>41153</v>
      </c>
      <c r="D154" s="18">
        <v>41228</v>
      </c>
      <c r="E154" s="19">
        <v>267940.18703506043</v>
      </c>
      <c r="F154" s="19">
        <f t="shared" si="18"/>
        <v>8931.3395678353481</v>
      </c>
      <c r="G154" s="19">
        <f>F154*Curves!B143</f>
        <v>4026.613483301167</v>
      </c>
      <c r="H154" s="19">
        <f t="shared" si="16"/>
        <v>120798.40449903501</v>
      </c>
      <c r="I154" s="28"/>
      <c r="J154" s="28"/>
      <c r="K154" s="23"/>
      <c r="L154" s="35"/>
      <c r="M154" s="33">
        <v>41182</v>
      </c>
      <c r="N154" s="17">
        <v>41153</v>
      </c>
      <c r="O154" s="18">
        <f t="shared" si="14"/>
        <v>41228</v>
      </c>
      <c r="P154" s="21">
        <v>131970.53988294021</v>
      </c>
      <c r="Q154" s="21">
        <f t="shared" si="15"/>
        <v>4399.0179960980067</v>
      </c>
      <c r="R154" s="21">
        <f>Q154*Curves!B143</f>
        <v>1983.2573872975895</v>
      </c>
      <c r="S154" s="21">
        <f t="shared" si="17"/>
        <v>59497.721618927688</v>
      </c>
      <c r="T154" s="28"/>
      <c r="U154" s="28"/>
      <c r="V154" s="30"/>
    </row>
    <row r="155" spans="1:22" x14ac:dyDescent="0.2">
      <c r="A155" s="22">
        <f t="shared" si="19"/>
        <v>31</v>
      </c>
      <c r="B155" s="16">
        <v>41213</v>
      </c>
      <c r="C155" s="17">
        <v>41183</v>
      </c>
      <c r="D155" s="18">
        <v>41258</v>
      </c>
      <c r="E155" s="19">
        <v>267940.18703506043</v>
      </c>
      <c r="F155" s="19">
        <f t="shared" si="18"/>
        <v>8643.2318398406587</v>
      </c>
      <c r="G155" s="19">
        <f>F155*Curves!B144</f>
        <v>3874.8386687983466</v>
      </c>
      <c r="H155" s="19">
        <f t="shared" si="16"/>
        <v>120119.99873274875</v>
      </c>
      <c r="I155" s="28"/>
      <c r="J155" s="28"/>
      <c r="K155" s="23"/>
      <c r="L155" s="35"/>
      <c r="M155" s="33">
        <v>41213</v>
      </c>
      <c r="N155" s="17">
        <v>41183</v>
      </c>
      <c r="O155" s="18">
        <f t="shared" si="14"/>
        <v>41258</v>
      </c>
      <c r="P155" s="21">
        <v>131970.53988294021</v>
      </c>
      <c r="Q155" s="21">
        <f t="shared" si="15"/>
        <v>4257.1141897722646</v>
      </c>
      <c r="R155" s="21">
        <f>Q155*Curves!B144</f>
        <v>1908.5026279156034</v>
      </c>
      <c r="S155" s="21">
        <f t="shared" si="17"/>
        <v>59163.581465383708</v>
      </c>
      <c r="T155" s="28"/>
      <c r="U155" s="28"/>
      <c r="V155" s="30"/>
    </row>
    <row r="156" spans="1:22" x14ac:dyDescent="0.2">
      <c r="A156" s="22">
        <f t="shared" si="19"/>
        <v>30</v>
      </c>
      <c r="B156" s="16">
        <v>41243</v>
      </c>
      <c r="C156" s="17">
        <v>41214</v>
      </c>
      <c r="D156" s="18">
        <v>41289</v>
      </c>
      <c r="E156" s="19">
        <v>267940.18703506043</v>
      </c>
      <c r="F156" s="19">
        <f t="shared" si="18"/>
        <v>8931.3395678353481</v>
      </c>
      <c r="G156" s="19">
        <f>F156*Curves!B145</f>
        <v>3980.7596637762736</v>
      </c>
      <c r="H156" s="19">
        <f t="shared" si="16"/>
        <v>119422.7899132882</v>
      </c>
      <c r="I156" s="28"/>
      <c r="J156" s="28"/>
      <c r="K156" s="23"/>
      <c r="L156" s="35"/>
      <c r="M156" s="33">
        <v>41243</v>
      </c>
      <c r="N156" s="17">
        <v>41214</v>
      </c>
      <c r="O156" s="18">
        <f t="shared" si="14"/>
        <v>41289</v>
      </c>
      <c r="P156" s="21">
        <v>131970.53988294021</v>
      </c>
      <c r="Q156" s="21">
        <f t="shared" si="15"/>
        <v>4399.0179960980067</v>
      </c>
      <c r="R156" s="21">
        <f>Q156*Curves!B145</f>
        <v>1960.6726702181645</v>
      </c>
      <c r="S156" s="21">
        <f t="shared" si="17"/>
        <v>58820.180106544933</v>
      </c>
      <c r="T156" s="28"/>
      <c r="U156" s="28"/>
      <c r="V156" s="30"/>
    </row>
    <row r="157" spans="1:22" x14ac:dyDescent="0.2">
      <c r="A157" s="22">
        <f t="shared" si="19"/>
        <v>31</v>
      </c>
      <c r="B157" s="16">
        <v>41274</v>
      </c>
      <c r="C157" s="17">
        <v>41244</v>
      </c>
      <c r="D157" s="18">
        <v>41320</v>
      </c>
      <c r="E157" s="19">
        <v>267940.18703506043</v>
      </c>
      <c r="F157" s="19">
        <f t="shared" si="18"/>
        <v>8643.2318398406587</v>
      </c>
      <c r="G157" s="19">
        <f>F157*Curves!B146</f>
        <v>3830.7013040804713</v>
      </c>
      <c r="H157" s="19">
        <f t="shared" si="16"/>
        <v>118751.74042649461</v>
      </c>
      <c r="I157" s="28"/>
      <c r="J157" s="28"/>
      <c r="K157" s="23"/>
      <c r="L157" s="35"/>
      <c r="M157" s="33">
        <v>41274</v>
      </c>
      <c r="N157" s="17">
        <v>41244</v>
      </c>
      <c r="O157" s="18">
        <f t="shared" si="14"/>
        <v>41320</v>
      </c>
      <c r="P157" s="21">
        <v>131970.53988294021</v>
      </c>
      <c r="Q157" s="21">
        <f t="shared" si="15"/>
        <v>4257.1141897722646</v>
      </c>
      <c r="R157" s="21">
        <f>Q157*Curves!B146</f>
        <v>1886.763328875456</v>
      </c>
      <c r="S157" s="21">
        <f t="shared" si="17"/>
        <v>58489.663195139132</v>
      </c>
      <c r="T157" s="28"/>
      <c r="U157" s="28"/>
      <c r="V157" s="30"/>
    </row>
    <row r="158" spans="1:22" x14ac:dyDescent="0.2">
      <c r="D158" s="7"/>
      <c r="M158" s="2"/>
    </row>
  </sheetData>
  <mergeCells count="5">
    <mergeCell ref="A5:C5"/>
    <mergeCell ref="A1:C1"/>
    <mergeCell ref="A2:C2"/>
    <mergeCell ref="A3:C3"/>
    <mergeCell ref="A4:C4"/>
  </mergeCells>
  <pageMargins left="0.75" right="0.75" top="1" bottom="1" header="0.5" footer="0.5"/>
  <pageSetup scale="6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zoomScale="85" workbookViewId="0">
      <selection activeCell="K16" sqref="K16"/>
    </sheetView>
  </sheetViews>
  <sheetFormatPr defaultRowHeight="12.75" x14ac:dyDescent="0.2"/>
  <cols>
    <col min="1" max="1" width="13" customWidth="1"/>
    <col min="2" max="2" width="17" customWidth="1"/>
    <col min="3" max="3" width="15.5703125" customWidth="1"/>
    <col min="4" max="4" width="18.28515625" customWidth="1"/>
    <col min="5" max="5" width="7.85546875" customWidth="1"/>
    <col min="6" max="6" width="11.28515625" customWidth="1"/>
    <col min="7" max="7" width="12.42578125" customWidth="1"/>
    <col min="8" max="8" width="10.7109375" customWidth="1"/>
    <col min="9" max="9" width="12.140625" customWidth="1"/>
  </cols>
  <sheetData>
    <row r="1" spans="1:9" x14ac:dyDescent="0.2">
      <c r="B1" t="s">
        <v>11</v>
      </c>
      <c r="C1" t="s">
        <v>23</v>
      </c>
      <c r="D1" t="s">
        <v>25</v>
      </c>
      <c r="F1" t="s">
        <v>24</v>
      </c>
      <c r="G1" t="s">
        <v>27</v>
      </c>
      <c r="H1" t="s">
        <v>26</v>
      </c>
      <c r="I1" t="s">
        <v>28</v>
      </c>
    </row>
    <row r="2" spans="1:9" x14ac:dyDescent="0.2">
      <c r="A2" s="10">
        <v>36861</v>
      </c>
      <c r="B2" s="26">
        <v>0.9932457839728337</v>
      </c>
      <c r="C2" s="29">
        <v>4.7709999999999999</v>
      </c>
      <c r="D2">
        <v>0.63500000000000001</v>
      </c>
      <c r="F2" s="29">
        <v>0.4</v>
      </c>
      <c r="G2" s="25">
        <v>0.66700000000000004</v>
      </c>
      <c r="H2" s="29">
        <v>0.26</v>
      </c>
      <c r="I2" s="25">
        <v>0.63500000000000001</v>
      </c>
    </row>
    <row r="3" spans="1:9" x14ac:dyDescent="0.2">
      <c r="A3" s="10">
        <v>36892</v>
      </c>
      <c r="B3" s="26">
        <v>0.98759907233998812</v>
      </c>
      <c r="C3" s="29">
        <v>4.7949999999999999</v>
      </c>
      <c r="D3">
        <v>0.67249999999999999</v>
      </c>
      <c r="F3" s="29">
        <v>0.48</v>
      </c>
      <c r="G3" s="25">
        <v>0.70600000000000007</v>
      </c>
      <c r="H3" s="29">
        <v>0.28000000000000003</v>
      </c>
      <c r="I3" s="25">
        <v>0.67299999999999993</v>
      </c>
    </row>
    <row r="4" spans="1:9" x14ac:dyDescent="0.2">
      <c r="A4" s="10">
        <v>36923</v>
      </c>
      <c r="B4" s="26">
        <v>0.98176703380533936</v>
      </c>
      <c r="C4" s="29">
        <v>4.6120000000000001</v>
      </c>
      <c r="D4">
        <v>0.67249999999999999</v>
      </c>
      <c r="F4" s="29">
        <v>0.48</v>
      </c>
      <c r="G4" s="25">
        <v>0.70600000000000007</v>
      </c>
      <c r="H4" s="29">
        <v>0.28000000000000003</v>
      </c>
      <c r="I4" s="25">
        <v>0.67299999999999993</v>
      </c>
    </row>
    <row r="5" spans="1:9" x14ac:dyDescent="0.2">
      <c r="A5" s="10">
        <v>36951</v>
      </c>
      <c r="B5" s="26">
        <v>0.97684686438414037</v>
      </c>
      <c r="C5" s="29">
        <v>4.4000000000000004</v>
      </c>
      <c r="D5">
        <v>0.625</v>
      </c>
      <c r="F5" s="29">
        <v>0.4</v>
      </c>
      <c r="G5" s="25">
        <v>0.65599999999999992</v>
      </c>
      <c r="H5" s="29">
        <v>0.25</v>
      </c>
      <c r="I5" s="25">
        <v>0.625</v>
      </c>
    </row>
    <row r="6" spans="1:9" x14ac:dyDescent="0.2">
      <c r="A6" s="10">
        <v>36982</v>
      </c>
      <c r="B6" s="26">
        <v>0.97147004144550753</v>
      </c>
      <c r="C6" s="29">
        <v>4.1749999999999998</v>
      </c>
      <c r="D6">
        <v>0.505</v>
      </c>
      <c r="F6" s="29">
        <v>0.27</v>
      </c>
      <c r="G6" s="25">
        <v>0.495</v>
      </c>
      <c r="H6" s="29">
        <v>0.22</v>
      </c>
      <c r="I6" s="25">
        <v>0.495</v>
      </c>
    </row>
    <row r="7" spans="1:9" x14ac:dyDescent="0.2">
      <c r="A7" s="10">
        <v>37012</v>
      </c>
      <c r="B7" s="26">
        <v>0.96627640379976931</v>
      </c>
      <c r="C7" s="29">
        <v>4.0969999999999995</v>
      </c>
      <c r="D7">
        <v>0.44</v>
      </c>
      <c r="F7" s="29">
        <v>0.24</v>
      </c>
      <c r="G7" s="25">
        <v>0.43100000000000005</v>
      </c>
      <c r="H7" s="29">
        <v>0.2</v>
      </c>
      <c r="I7" s="25">
        <v>0.43100000000000005</v>
      </c>
    </row>
    <row r="8" spans="1:9" x14ac:dyDescent="0.2">
      <c r="A8" s="10">
        <v>37043</v>
      </c>
      <c r="B8" s="26">
        <v>0.96098244346812545</v>
      </c>
      <c r="C8" s="29">
        <v>4.0919999999999996</v>
      </c>
      <c r="D8">
        <v>0.42499999999999999</v>
      </c>
      <c r="F8" s="29">
        <v>0.25</v>
      </c>
      <c r="G8" s="25">
        <v>0.41700000000000004</v>
      </c>
      <c r="H8" s="29">
        <v>0.21</v>
      </c>
      <c r="I8" s="25">
        <v>0.41700000000000004</v>
      </c>
    </row>
    <row r="9" spans="1:9" x14ac:dyDescent="0.2">
      <c r="A9" s="10">
        <v>37073</v>
      </c>
      <c r="B9" s="26">
        <v>0.9559143315221984</v>
      </c>
      <c r="C9" s="29">
        <v>4.0869999999999997</v>
      </c>
      <c r="D9">
        <v>0.42</v>
      </c>
      <c r="F9" s="29">
        <v>0.27</v>
      </c>
      <c r="G9" s="25">
        <v>0.41200000000000003</v>
      </c>
      <c r="H9" s="29">
        <v>0.21</v>
      </c>
      <c r="I9" s="25">
        <v>0.41200000000000003</v>
      </c>
    </row>
    <row r="10" spans="1:9" x14ac:dyDescent="0.2">
      <c r="A10" s="10">
        <v>37104</v>
      </c>
      <c r="B10" s="26">
        <v>0.95071452670818002</v>
      </c>
      <c r="C10" s="29">
        <v>4.085</v>
      </c>
      <c r="D10">
        <v>0.42</v>
      </c>
      <c r="F10" s="29">
        <v>0.27</v>
      </c>
      <c r="G10" s="25">
        <v>0.41200000000000003</v>
      </c>
      <c r="H10" s="29">
        <v>0.21</v>
      </c>
      <c r="I10" s="25">
        <v>0.41200000000000003</v>
      </c>
    </row>
    <row r="11" spans="1:9" x14ac:dyDescent="0.2">
      <c r="A11" s="10">
        <v>37135</v>
      </c>
      <c r="B11" s="26">
        <v>0.94557626768738268</v>
      </c>
      <c r="C11" s="29">
        <v>4.085</v>
      </c>
      <c r="D11">
        <v>0.42</v>
      </c>
      <c r="F11" s="29">
        <v>0.25</v>
      </c>
      <c r="G11" s="25">
        <v>0.41200000000000003</v>
      </c>
      <c r="H11" s="29">
        <v>0.2</v>
      </c>
      <c r="I11" s="25">
        <v>0.41200000000000003</v>
      </c>
    </row>
    <row r="12" spans="1:9" x14ac:dyDescent="0.2">
      <c r="A12" s="10">
        <v>37165</v>
      </c>
      <c r="B12" s="26">
        <v>0.94063851294507794</v>
      </c>
      <c r="C12" s="29">
        <v>4.0979999999999999</v>
      </c>
      <c r="D12">
        <v>0.42</v>
      </c>
      <c r="F12" s="29">
        <v>0.27</v>
      </c>
      <c r="G12" s="25">
        <v>0.41200000000000003</v>
      </c>
      <c r="H12" s="29">
        <v>0.22</v>
      </c>
      <c r="I12" s="25">
        <v>0.41200000000000003</v>
      </c>
    </row>
    <row r="13" spans="1:9" x14ac:dyDescent="0.2">
      <c r="A13" s="10">
        <v>37196</v>
      </c>
      <c r="B13" s="26">
        <v>0.93555032954410355</v>
      </c>
      <c r="C13" s="29">
        <v>4.218</v>
      </c>
      <c r="D13">
        <v>0.42</v>
      </c>
      <c r="F13" s="29">
        <v>0.32250000000000001</v>
      </c>
      <c r="G13" s="25">
        <v>0.42</v>
      </c>
      <c r="H13" s="29">
        <v>0.25</v>
      </c>
      <c r="I13" s="25">
        <v>0.42</v>
      </c>
    </row>
    <row r="14" spans="1:9" x14ac:dyDescent="0.2">
      <c r="A14" s="10">
        <v>37226</v>
      </c>
      <c r="B14" s="26">
        <v>0.93067307568314384</v>
      </c>
      <c r="C14" s="29">
        <v>4.34</v>
      </c>
      <c r="D14">
        <v>0.42249999999999999</v>
      </c>
      <c r="F14" s="29">
        <v>0.43</v>
      </c>
      <c r="G14" s="25">
        <v>0.42300000000000004</v>
      </c>
      <c r="H14" s="29">
        <v>0.28499999999999998</v>
      </c>
      <c r="I14" s="25">
        <v>0.42300000000000004</v>
      </c>
    </row>
    <row r="15" spans="1:9" x14ac:dyDescent="0.2">
      <c r="A15" s="10">
        <v>37257</v>
      </c>
      <c r="B15" s="26">
        <v>0.92563858136823707</v>
      </c>
      <c r="C15" s="29">
        <v>4.3550000000000004</v>
      </c>
      <c r="D15">
        <v>0.42499999999999999</v>
      </c>
      <c r="F15" s="29">
        <v>0.46</v>
      </c>
      <c r="G15" s="25">
        <v>0.42499999999999999</v>
      </c>
      <c r="H15" s="29">
        <v>0.29499999999999998</v>
      </c>
      <c r="I15" s="25">
        <v>0.42499999999999999</v>
      </c>
    </row>
    <row r="16" spans="1:9" x14ac:dyDescent="0.2">
      <c r="A16" s="10">
        <v>37288</v>
      </c>
      <c r="B16" s="26">
        <v>0.92058388018141057</v>
      </c>
      <c r="C16" s="29">
        <v>4.1690000000000005</v>
      </c>
      <c r="D16">
        <v>0.41749999999999998</v>
      </c>
      <c r="F16" s="29">
        <v>0.45</v>
      </c>
      <c r="G16" s="25">
        <v>0.41800000000000004</v>
      </c>
      <c r="H16" s="29">
        <v>0.29499999999999998</v>
      </c>
      <c r="I16" s="25">
        <v>0.41800000000000004</v>
      </c>
    </row>
    <row r="17" spans="1:9" x14ac:dyDescent="0.2">
      <c r="A17" s="10">
        <v>37316</v>
      </c>
      <c r="B17" s="26">
        <v>0.91604800731551339</v>
      </c>
      <c r="C17" s="29">
        <v>3.992</v>
      </c>
      <c r="D17">
        <v>0.38</v>
      </c>
      <c r="F17" s="29">
        <v>0.43</v>
      </c>
      <c r="G17" s="25">
        <v>0.38</v>
      </c>
      <c r="H17" s="29">
        <v>0.26500000000000001</v>
      </c>
      <c r="I17" s="25">
        <v>0.38</v>
      </c>
    </row>
    <row r="18" spans="1:9" x14ac:dyDescent="0.2">
      <c r="A18" s="10">
        <v>37347</v>
      </c>
      <c r="B18" s="26">
        <v>0.91106750160125105</v>
      </c>
      <c r="C18" s="29">
        <v>3.8050000000000002</v>
      </c>
      <c r="D18">
        <v>0.33250000000000002</v>
      </c>
      <c r="F18" s="29">
        <v>0.25</v>
      </c>
      <c r="G18" s="25">
        <v>0.32600000000000001</v>
      </c>
      <c r="H18" s="29">
        <v>0.20499999999999999</v>
      </c>
      <c r="I18" s="25">
        <v>0.32600000000000001</v>
      </c>
    </row>
    <row r="19" spans="1:9" x14ac:dyDescent="0.2">
      <c r="A19" s="10">
        <v>37377</v>
      </c>
      <c r="B19" s="26">
        <v>0.90629526314234554</v>
      </c>
      <c r="C19" s="29">
        <v>3.76</v>
      </c>
      <c r="D19">
        <v>0.3165</v>
      </c>
      <c r="F19" s="29">
        <v>0.20250000000000001</v>
      </c>
      <c r="G19" s="25">
        <v>0.31</v>
      </c>
      <c r="H19" s="29">
        <v>0.1925</v>
      </c>
      <c r="I19" s="25">
        <v>0.31</v>
      </c>
    </row>
    <row r="20" spans="1:9" x14ac:dyDescent="0.2">
      <c r="A20" s="10">
        <v>37408</v>
      </c>
      <c r="B20" s="26">
        <v>0.90139953132667316</v>
      </c>
      <c r="C20" s="29">
        <v>3.7549999999999999</v>
      </c>
      <c r="D20">
        <v>0.3165</v>
      </c>
      <c r="F20" s="29">
        <v>0.20250000000000001</v>
      </c>
      <c r="G20" s="25">
        <v>0.31</v>
      </c>
      <c r="H20" s="29">
        <v>0.1925</v>
      </c>
      <c r="I20" s="25">
        <v>0.31</v>
      </c>
    </row>
    <row r="21" spans="1:9" x14ac:dyDescent="0.2">
      <c r="A21" s="10">
        <v>37438</v>
      </c>
      <c r="B21" s="26">
        <v>0.89667884065746684</v>
      </c>
      <c r="C21" s="29">
        <v>3.78</v>
      </c>
      <c r="D21">
        <v>0.3165</v>
      </c>
      <c r="F21" s="29">
        <v>0.215</v>
      </c>
      <c r="G21" s="25">
        <v>0.31</v>
      </c>
      <c r="H21" s="29">
        <v>0.1925</v>
      </c>
      <c r="I21" s="25">
        <v>0.31</v>
      </c>
    </row>
    <row r="22" spans="1:9" x14ac:dyDescent="0.2">
      <c r="A22" s="10">
        <v>37469</v>
      </c>
      <c r="B22" s="26">
        <v>0.89180497123563562</v>
      </c>
      <c r="C22" s="29">
        <v>3.79</v>
      </c>
      <c r="D22">
        <v>0.3165</v>
      </c>
      <c r="F22" s="29">
        <v>0.215</v>
      </c>
      <c r="G22" s="25">
        <v>0.31</v>
      </c>
      <c r="H22" s="29">
        <v>0.1925</v>
      </c>
      <c r="I22" s="25">
        <v>0.31</v>
      </c>
    </row>
    <row r="23" spans="1:9" x14ac:dyDescent="0.2">
      <c r="A23" s="10">
        <v>37500</v>
      </c>
      <c r="B23" s="26">
        <v>0.88696235752647734</v>
      </c>
      <c r="C23" s="29">
        <v>3.802</v>
      </c>
      <c r="D23">
        <v>0.3165</v>
      </c>
      <c r="F23" s="29">
        <v>0.19500000000000001</v>
      </c>
      <c r="G23" s="25">
        <v>0.31</v>
      </c>
      <c r="H23" s="29">
        <v>0.1925</v>
      </c>
      <c r="I23" s="25">
        <v>0.31</v>
      </c>
    </row>
    <row r="24" spans="1:9" x14ac:dyDescent="0.2">
      <c r="A24" s="10">
        <v>37530</v>
      </c>
      <c r="B24" s="26">
        <v>0.88229481154168088</v>
      </c>
      <c r="C24" s="29">
        <v>3.81</v>
      </c>
      <c r="D24">
        <v>0.32650000000000001</v>
      </c>
      <c r="F24" s="29">
        <v>0.215</v>
      </c>
      <c r="G24" s="25">
        <v>0.32</v>
      </c>
      <c r="H24" s="29">
        <v>0.19750000000000001</v>
      </c>
      <c r="I24" s="25">
        <v>0.32</v>
      </c>
    </row>
    <row r="25" spans="1:9" x14ac:dyDescent="0.2">
      <c r="A25" s="10">
        <v>37561</v>
      </c>
      <c r="B25" s="26">
        <v>0.87748524765877967</v>
      </c>
      <c r="C25" s="29">
        <v>3.9350000000000001</v>
      </c>
      <c r="D25">
        <v>0.33</v>
      </c>
      <c r="F25" s="29">
        <v>0.315</v>
      </c>
      <c r="G25" s="25">
        <v>0.33</v>
      </c>
      <c r="H25" s="29">
        <v>0.29749999999999999</v>
      </c>
      <c r="I25" s="25">
        <v>0.33</v>
      </c>
    </row>
    <row r="26" spans="1:9" x14ac:dyDescent="0.2">
      <c r="A26" s="10">
        <v>37591</v>
      </c>
      <c r="B26" s="26">
        <v>0.87285807584029185</v>
      </c>
      <c r="C26" s="29">
        <v>4.05</v>
      </c>
      <c r="D26">
        <v>0.33150000000000002</v>
      </c>
      <c r="F26" s="29">
        <v>0.39500000000000002</v>
      </c>
      <c r="G26" s="25">
        <v>0.33200000000000002</v>
      </c>
      <c r="H26" s="29">
        <v>0.33500000000000002</v>
      </c>
      <c r="I26" s="25">
        <v>0.33200000000000002</v>
      </c>
    </row>
    <row r="27" spans="1:9" x14ac:dyDescent="0.2">
      <c r="A27" s="10">
        <v>37622</v>
      </c>
      <c r="B27" s="26">
        <v>0.86807768706531996</v>
      </c>
      <c r="C27" s="29">
        <v>4.0650000000000004</v>
      </c>
      <c r="D27">
        <v>0.33250000000000002</v>
      </c>
      <c r="F27" s="29">
        <v>0.46500000000000002</v>
      </c>
      <c r="G27" s="25">
        <v>0.33299999999999996</v>
      </c>
      <c r="H27" s="29">
        <v>0.32</v>
      </c>
      <c r="I27" s="25">
        <v>0.33299999999999996</v>
      </c>
    </row>
    <row r="28" spans="1:9" x14ac:dyDescent="0.2">
      <c r="A28" s="10">
        <v>37653</v>
      </c>
      <c r="B28" s="26">
        <v>0.86328995185583368</v>
      </c>
      <c r="C28" s="29">
        <v>3.92</v>
      </c>
      <c r="D28">
        <v>0.32650000000000001</v>
      </c>
      <c r="F28" s="29">
        <v>0.435</v>
      </c>
      <c r="G28" s="25">
        <v>0.32700000000000001</v>
      </c>
      <c r="H28" s="29">
        <v>0.31</v>
      </c>
      <c r="I28" s="25">
        <v>0.32700000000000001</v>
      </c>
    </row>
    <row r="29" spans="1:9" x14ac:dyDescent="0.2">
      <c r="A29" s="10">
        <v>37681</v>
      </c>
      <c r="B29" s="26">
        <v>0.85898632851467704</v>
      </c>
      <c r="C29" s="29">
        <v>3.74</v>
      </c>
      <c r="D29">
        <v>0.314</v>
      </c>
      <c r="F29" s="29">
        <v>0.39</v>
      </c>
      <c r="G29" s="25">
        <v>0.314</v>
      </c>
      <c r="H29" s="29">
        <v>0.28999999999999998</v>
      </c>
      <c r="I29" s="25">
        <v>0.314</v>
      </c>
    </row>
    <row r="30" spans="1:9" x14ac:dyDescent="0.2">
      <c r="A30" s="10">
        <v>37712</v>
      </c>
      <c r="B30" s="26">
        <v>0.85426294714495998</v>
      </c>
      <c r="C30" s="29">
        <v>3.56</v>
      </c>
      <c r="D30">
        <v>0.29100000000000004</v>
      </c>
      <c r="F30" s="29">
        <v>0.25</v>
      </c>
      <c r="G30" s="25">
        <v>0.28499999999999998</v>
      </c>
      <c r="H30" s="29">
        <v>0.20499999999999999</v>
      </c>
      <c r="I30" s="25">
        <v>0.28499999999999998</v>
      </c>
    </row>
    <row r="31" spans="1:9" x14ac:dyDescent="0.2">
      <c r="A31" s="10">
        <v>37742</v>
      </c>
      <c r="B31" s="26">
        <v>0.84974067850408053</v>
      </c>
      <c r="C31" s="29">
        <v>3.5150000000000001</v>
      </c>
      <c r="D31">
        <v>0.28600000000000003</v>
      </c>
      <c r="F31" s="29">
        <v>0.20250000000000001</v>
      </c>
      <c r="G31" s="25">
        <v>0.28000000000000003</v>
      </c>
      <c r="H31" s="29">
        <v>0.1925</v>
      </c>
      <c r="I31" s="25">
        <v>0.28000000000000003</v>
      </c>
    </row>
    <row r="32" spans="1:9" x14ac:dyDescent="0.2">
      <c r="A32" s="10">
        <v>37773</v>
      </c>
      <c r="B32" s="26">
        <v>0.84509360926153299</v>
      </c>
      <c r="C32" s="29">
        <v>3.528</v>
      </c>
      <c r="D32">
        <v>0.28350000000000003</v>
      </c>
      <c r="F32" s="29">
        <v>0.20250000000000001</v>
      </c>
      <c r="G32" s="25">
        <v>0.27800000000000002</v>
      </c>
      <c r="H32" s="29">
        <v>0.1925</v>
      </c>
      <c r="I32" s="25">
        <v>0.27800000000000002</v>
      </c>
    </row>
    <row r="33" spans="1:9" x14ac:dyDescent="0.2">
      <c r="A33" s="10">
        <v>37803</v>
      </c>
      <c r="B33" s="26">
        <v>0.84061461231865953</v>
      </c>
      <c r="C33" s="29">
        <v>3.5360000000000005</v>
      </c>
      <c r="D33">
        <v>0.28350000000000003</v>
      </c>
      <c r="F33" s="29">
        <v>0.215</v>
      </c>
      <c r="G33" s="25">
        <v>0.27800000000000002</v>
      </c>
      <c r="H33" s="29">
        <v>0.1925</v>
      </c>
      <c r="I33" s="25">
        <v>0.27800000000000002</v>
      </c>
    </row>
    <row r="34" spans="1:9" x14ac:dyDescent="0.2">
      <c r="A34" s="10">
        <v>37834</v>
      </c>
      <c r="B34" s="26">
        <v>0.83600158389109258</v>
      </c>
      <c r="C34" s="29">
        <v>3.5380000000000003</v>
      </c>
      <c r="D34">
        <v>0.28350000000000003</v>
      </c>
      <c r="F34" s="29">
        <v>0.215</v>
      </c>
      <c r="G34" s="25">
        <v>0.27800000000000002</v>
      </c>
      <c r="H34" s="29">
        <v>0.1925</v>
      </c>
      <c r="I34" s="25">
        <v>0.27800000000000002</v>
      </c>
    </row>
    <row r="35" spans="1:9" x14ac:dyDescent="0.2">
      <c r="A35" s="10">
        <v>37865</v>
      </c>
      <c r="B35" s="26">
        <v>0.83141361184491436</v>
      </c>
      <c r="C35" s="29">
        <v>3.54</v>
      </c>
      <c r="D35">
        <v>0.28350000000000003</v>
      </c>
      <c r="F35" s="29">
        <v>0.19500000000000001</v>
      </c>
      <c r="G35" s="25">
        <v>0.27800000000000002</v>
      </c>
      <c r="H35" s="29">
        <v>0.1925</v>
      </c>
      <c r="I35" s="25">
        <v>0.27800000000000002</v>
      </c>
    </row>
    <row r="36" spans="1:9" x14ac:dyDescent="0.2">
      <c r="A36" s="10">
        <v>37895</v>
      </c>
      <c r="B36" s="26">
        <v>0.8269923507395146</v>
      </c>
      <c r="C36" s="29">
        <v>3.55</v>
      </c>
      <c r="D36">
        <v>0.28449999999999998</v>
      </c>
      <c r="F36" s="29">
        <v>0.215</v>
      </c>
      <c r="G36" s="25">
        <v>0.27900000000000003</v>
      </c>
      <c r="H36" s="29">
        <v>0.19750000000000001</v>
      </c>
      <c r="I36" s="25">
        <v>0.27900000000000003</v>
      </c>
    </row>
    <row r="37" spans="1:9" x14ac:dyDescent="0.2">
      <c r="A37" s="10">
        <v>37926</v>
      </c>
      <c r="B37" s="26">
        <v>0.82244141912546509</v>
      </c>
      <c r="C37" s="29">
        <v>3.6850000000000001</v>
      </c>
      <c r="D37">
        <v>0.28749999999999998</v>
      </c>
      <c r="F37" s="29">
        <v>0.315</v>
      </c>
      <c r="G37" s="25">
        <v>0.28800000000000003</v>
      </c>
      <c r="H37" s="29">
        <v>0.29749999999999999</v>
      </c>
      <c r="I37" s="25">
        <v>0.28800000000000003</v>
      </c>
    </row>
    <row r="38" spans="1:9" x14ac:dyDescent="0.2">
      <c r="A38" s="10">
        <v>37956</v>
      </c>
      <c r="B38" s="26">
        <v>0.81806026973308732</v>
      </c>
      <c r="C38" s="29">
        <v>3.82</v>
      </c>
      <c r="D38">
        <v>0.29249999999999998</v>
      </c>
      <c r="F38" s="29">
        <v>0.39500000000000002</v>
      </c>
      <c r="G38" s="25">
        <v>0.29300000000000004</v>
      </c>
      <c r="H38" s="29">
        <v>0.33500000000000002</v>
      </c>
      <c r="I38" s="25">
        <v>0.29300000000000004</v>
      </c>
    </row>
    <row r="39" spans="1:9" x14ac:dyDescent="0.2">
      <c r="A39" s="10">
        <v>37987</v>
      </c>
      <c r="B39" s="26">
        <v>0.81353383658817391</v>
      </c>
      <c r="C39" s="29">
        <v>3.8450000000000002</v>
      </c>
      <c r="D39">
        <v>0.30499999999999999</v>
      </c>
      <c r="F39" s="29">
        <v>0.46500000000000002</v>
      </c>
      <c r="G39" s="25">
        <v>0.30499999999999999</v>
      </c>
      <c r="H39" s="29">
        <v>0.32</v>
      </c>
      <c r="I39" s="25">
        <v>0.30499999999999999</v>
      </c>
    </row>
    <row r="40" spans="1:9" x14ac:dyDescent="0.2">
      <c r="A40" s="10">
        <v>38018</v>
      </c>
      <c r="B40" s="26">
        <v>0.80900542952708421</v>
      </c>
      <c r="C40" s="29">
        <v>3.7349999999999999</v>
      </c>
      <c r="D40">
        <v>0.29499999999999998</v>
      </c>
      <c r="F40" s="29">
        <v>0.435</v>
      </c>
      <c r="G40" s="25">
        <v>0.29499999999999998</v>
      </c>
      <c r="H40" s="29">
        <v>0.31</v>
      </c>
      <c r="I40" s="25">
        <v>0.29499999999999998</v>
      </c>
    </row>
    <row r="41" spans="1:9" x14ac:dyDescent="0.2">
      <c r="A41" s="10">
        <v>38047</v>
      </c>
      <c r="B41" s="26">
        <v>0.8047889321502194</v>
      </c>
      <c r="C41" s="29">
        <v>3.6</v>
      </c>
      <c r="D41">
        <v>0.29150000000000004</v>
      </c>
      <c r="F41" s="29">
        <v>0.39</v>
      </c>
      <c r="G41" s="25">
        <v>0.29199999999999998</v>
      </c>
      <c r="H41" s="29">
        <v>0.28999999999999998</v>
      </c>
      <c r="I41" s="25">
        <v>0.29199999999999998</v>
      </c>
    </row>
    <row r="42" spans="1:9" x14ac:dyDescent="0.2">
      <c r="A42" s="10">
        <v>38078</v>
      </c>
      <c r="B42" s="26">
        <v>0.80032380236310741</v>
      </c>
      <c r="C42" s="29">
        <v>3.4649999999999999</v>
      </c>
      <c r="D42">
        <v>0.27250000000000002</v>
      </c>
      <c r="F42" s="29">
        <v>0.25</v>
      </c>
      <c r="G42" s="25">
        <v>0.26700000000000002</v>
      </c>
      <c r="H42" s="29">
        <v>0.20499999999999999</v>
      </c>
      <c r="I42" s="25">
        <v>0.26700000000000002</v>
      </c>
    </row>
    <row r="43" spans="1:9" x14ac:dyDescent="0.2">
      <c r="A43" s="10">
        <v>38108</v>
      </c>
      <c r="B43" s="26">
        <v>0.79604630162966028</v>
      </c>
      <c r="C43" s="29">
        <v>3.4249999999999998</v>
      </c>
      <c r="D43">
        <v>0.27</v>
      </c>
      <c r="F43" s="29">
        <v>0.20250000000000001</v>
      </c>
      <c r="G43" s="25">
        <v>0.26500000000000001</v>
      </c>
      <c r="H43" s="29">
        <v>0.1925</v>
      </c>
      <c r="I43" s="25">
        <v>0.26500000000000001</v>
      </c>
    </row>
    <row r="44" spans="1:9" x14ac:dyDescent="0.2">
      <c r="A44" s="10">
        <v>38139</v>
      </c>
      <c r="B44" s="26">
        <v>0.7916490539416644</v>
      </c>
      <c r="C44" s="29">
        <v>3.4380000000000002</v>
      </c>
      <c r="D44">
        <v>0.27</v>
      </c>
      <c r="F44" s="29">
        <v>0.20250000000000001</v>
      </c>
      <c r="G44" s="25">
        <v>0.26500000000000001</v>
      </c>
      <c r="H44" s="29">
        <v>0.1925</v>
      </c>
      <c r="I44" s="25">
        <v>0.26500000000000001</v>
      </c>
    </row>
    <row r="45" spans="1:9" x14ac:dyDescent="0.2">
      <c r="A45" s="10">
        <v>38169</v>
      </c>
      <c r="B45" s="26">
        <v>0.78741095865179767</v>
      </c>
      <c r="C45" s="29">
        <v>3.4610000000000003</v>
      </c>
      <c r="D45">
        <v>0.26750000000000002</v>
      </c>
      <c r="F45" s="29">
        <v>0.215</v>
      </c>
      <c r="G45" s="25">
        <v>0.26200000000000001</v>
      </c>
      <c r="H45" s="29">
        <v>0.1925</v>
      </c>
      <c r="I45" s="25">
        <v>0.26200000000000001</v>
      </c>
    </row>
    <row r="46" spans="1:9" x14ac:dyDescent="0.2">
      <c r="A46" s="10">
        <v>38200</v>
      </c>
      <c r="B46" s="26">
        <v>0.7830488009190133</v>
      </c>
      <c r="C46" s="29">
        <v>3.4780000000000002</v>
      </c>
      <c r="D46">
        <v>0.26750000000000002</v>
      </c>
      <c r="F46" s="29">
        <v>0.215</v>
      </c>
      <c r="G46" s="25">
        <v>0.26200000000000001</v>
      </c>
      <c r="H46" s="29">
        <v>0.1925</v>
      </c>
      <c r="I46" s="25">
        <v>0.26200000000000001</v>
      </c>
    </row>
    <row r="47" spans="1:9" x14ac:dyDescent="0.2">
      <c r="A47" s="10">
        <v>38231</v>
      </c>
      <c r="B47" s="26">
        <v>0.77870917376094095</v>
      </c>
      <c r="C47" s="29">
        <v>3.4950000000000001</v>
      </c>
      <c r="D47">
        <v>0.26750000000000002</v>
      </c>
      <c r="F47" s="29">
        <v>0.19500000000000001</v>
      </c>
      <c r="G47" s="25">
        <v>0.26200000000000001</v>
      </c>
      <c r="H47" s="29">
        <v>0.1925</v>
      </c>
      <c r="I47" s="25">
        <v>0.26200000000000001</v>
      </c>
    </row>
    <row r="48" spans="1:9" x14ac:dyDescent="0.2">
      <c r="A48" s="10">
        <v>38261</v>
      </c>
      <c r="B48" s="26">
        <v>0.77452669454321244</v>
      </c>
      <c r="C48" s="29">
        <v>3.52</v>
      </c>
      <c r="D48">
        <v>0.26750000000000002</v>
      </c>
      <c r="F48" s="29">
        <v>0.215</v>
      </c>
      <c r="G48" s="25">
        <v>0.26200000000000001</v>
      </c>
      <c r="H48" s="29">
        <v>0.19750000000000001</v>
      </c>
      <c r="I48" s="25">
        <v>0.26200000000000001</v>
      </c>
    </row>
    <row r="49" spans="1:9" x14ac:dyDescent="0.2">
      <c r="A49" s="10">
        <v>38292</v>
      </c>
      <c r="B49" s="26">
        <v>0.77022252494507759</v>
      </c>
      <c r="C49" s="29">
        <v>3.665</v>
      </c>
      <c r="D49">
        <v>0.27</v>
      </c>
      <c r="F49" s="29">
        <v>0.315</v>
      </c>
      <c r="G49" s="25">
        <v>0.27</v>
      </c>
      <c r="H49" s="29">
        <v>0.27250000000000002</v>
      </c>
      <c r="I49" s="25">
        <v>0.27</v>
      </c>
    </row>
    <row r="50" spans="1:9" x14ac:dyDescent="0.2">
      <c r="A50" s="10">
        <v>38322</v>
      </c>
      <c r="B50" s="26">
        <v>0.7660781034511478</v>
      </c>
      <c r="C50" s="29">
        <v>3.81</v>
      </c>
      <c r="D50">
        <v>0.27250000000000002</v>
      </c>
      <c r="F50" s="29">
        <v>0.39500000000000002</v>
      </c>
      <c r="G50" s="25">
        <v>0.27300000000000002</v>
      </c>
      <c r="H50" s="29">
        <v>0.3075</v>
      </c>
      <c r="I50" s="25">
        <v>0.27300000000000002</v>
      </c>
    </row>
    <row r="51" spans="1:9" x14ac:dyDescent="0.2">
      <c r="A51" s="10">
        <v>38353</v>
      </c>
      <c r="B51" s="26">
        <v>0.76172204451195868</v>
      </c>
      <c r="C51" s="29">
        <v>3.8450000000000002</v>
      </c>
      <c r="D51">
        <v>0.28000000000000003</v>
      </c>
      <c r="F51" s="29">
        <v>0.46500000000000002</v>
      </c>
      <c r="G51" s="25">
        <v>0.28000000000000003</v>
      </c>
      <c r="H51" s="29">
        <v>0.3125</v>
      </c>
      <c r="I51" s="25">
        <v>0.28000000000000003</v>
      </c>
    </row>
    <row r="52" spans="1:9" x14ac:dyDescent="0.2">
      <c r="A52" s="10">
        <v>38384</v>
      </c>
      <c r="B52" s="26">
        <v>0.75730563534677608</v>
      </c>
      <c r="C52" s="29">
        <v>3.7349999999999999</v>
      </c>
      <c r="D52">
        <v>0.26750000000000002</v>
      </c>
      <c r="F52" s="29">
        <v>0.435</v>
      </c>
      <c r="G52" s="25">
        <v>0.26800000000000002</v>
      </c>
      <c r="H52" s="29">
        <v>0.3125</v>
      </c>
      <c r="I52" s="25">
        <v>0.26800000000000002</v>
      </c>
    </row>
    <row r="53" spans="1:9" x14ac:dyDescent="0.2">
      <c r="A53" s="10">
        <v>38412</v>
      </c>
      <c r="B53" s="26">
        <v>0.75333100852552837</v>
      </c>
      <c r="C53" s="29">
        <v>3.6</v>
      </c>
      <c r="D53">
        <v>0.26</v>
      </c>
      <c r="F53" s="29">
        <v>0.39</v>
      </c>
      <c r="G53" s="25">
        <v>0.26</v>
      </c>
      <c r="H53" s="29">
        <v>0.27</v>
      </c>
      <c r="I53" s="25">
        <v>0.26</v>
      </c>
    </row>
    <row r="54" spans="1:9" x14ac:dyDescent="0.2">
      <c r="A54" s="10">
        <v>38443</v>
      </c>
      <c r="B54" s="26">
        <v>0.74894646434063417</v>
      </c>
      <c r="C54" s="29">
        <v>3.4649999999999999</v>
      </c>
      <c r="D54">
        <v>0.245</v>
      </c>
      <c r="F54" s="29">
        <v>0.25</v>
      </c>
      <c r="G54" s="25">
        <v>0.24</v>
      </c>
      <c r="H54" s="29">
        <v>0.20499999999999999</v>
      </c>
      <c r="I54" s="25">
        <v>0.24</v>
      </c>
    </row>
    <row r="55" spans="1:9" x14ac:dyDescent="0.2">
      <c r="A55" s="10">
        <v>38473</v>
      </c>
      <c r="B55" s="26">
        <v>0.74471930670273301</v>
      </c>
      <c r="C55" s="29">
        <v>3.4249999999999998</v>
      </c>
      <c r="D55">
        <v>0.24249999999999999</v>
      </c>
      <c r="F55" s="29">
        <v>0.20250000000000001</v>
      </c>
      <c r="G55" s="25">
        <v>0.23800000000000002</v>
      </c>
      <c r="H55" s="29">
        <v>0.1925</v>
      </c>
      <c r="I55" s="25">
        <v>0.23800000000000002</v>
      </c>
    </row>
    <row r="56" spans="1:9" x14ac:dyDescent="0.2">
      <c r="A56" s="10">
        <v>38504</v>
      </c>
      <c r="B56" s="26">
        <v>0.74036773029082892</v>
      </c>
      <c r="C56" s="29">
        <v>3.4380000000000002</v>
      </c>
      <c r="D56">
        <v>0.24249999999999999</v>
      </c>
      <c r="F56" s="29">
        <v>0.20250000000000001</v>
      </c>
      <c r="G56" s="25">
        <v>0.23800000000000002</v>
      </c>
      <c r="H56" s="29">
        <v>0.1925</v>
      </c>
      <c r="I56" s="25">
        <v>0.23800000000000002</v>
      </c>
    </row>
    <row r="57" spans="1:9" x14ac:dyDescent="0.2">
      <c r="A57" s="10">
        <v>38534</v>
      </c>
      <c r="B57" s="26">
        <v>0.73617248635958998</v>
      </c>
      <c r="C57" s="29">
        <v>3.4610000000000003</v>
      </c>
      <c r="D57">
        <v>0.24249999999999999</v>
      </c>
      <c r="F57" s="29">
        <v>0.215</v>
      </c>
      <c r="G57" s="25">
        <v>0.23800000000000002</v>
      </c>
      <c r="H57" s="29">
        <v>0.1925</v>
      </c>
      <c r="I57" s="25">
        <v>0.23800000000000002</v>
      </c>
    </row>
    <row r="58" spans="1:9" x14ac:dyDescent="0.2">
      <c r="A58" s="10">
        <v>38565</v>
      </c>
      <c r="B58" s="26">
        <v>0.73185389596646866</v>
      </c>
      <c r="C58" s="29">
        <v>3.4780000000000002</v>
      </c>
      <c r="D58">
        <v>0.24249999999999999</v>
      </c>
      <c r="F58" s="29">
        <v>0.215</v>
      </c>
      <c r="G58" s="25">
        <v>0.23800000000000002</v>
      </c>
      <c r="H58" s="29">
        <v>0.1925</v>
      </c>
      <c r="I58" s="25">
        <v>0.23800000000000002</v>
      </c>
    </row>
    <row r="59" spans="1:9" x14ac:dyDescent="0.2">
      <c r="A59" s="10">
        <v>38596</v>
      </c>
      <c r="B59" s="26">
        <v>0.72755207442654013</v>
      </c>
      <c r="C59" s="29">
        <v>3.4950000000000001</v>
      </c>
      <c r="D59">
        <v>0.24249999999999999</v>
      </c>
      <c r="F59" s="29">
        <v>0.19500000000000001</v>
      </c>
      <c r="G59" s="25">
        <v>0.23800000000000002</v>
      </c>
      <c r="H59" s="29">
        <v>0.1925</v>
      </c>
      <c r="I59" s="25">
        <v>0.23800000000000002</v>
      </c>
    </row>
    <row r="60" spans="1:9" x14ac:dyDescent="0.2">
      <c r="A60" s="10">
        <v>38626</v>
      </c>
      <c r="B60" s="26">
        <v>0.72340499020774218</v>
      </c>
      <c r="C60" s="29">
        <v>3.52</v>
      </c>
      <c r="D60">
        <v>0.24249999999999999</v>
      </c>
      <c r="F60" s="29">
        <v>0.215</v>
      </c>
      <c r="G60" s="25">
        <v>0.23800000000000002</v>
      </c>
      <c r="H60" s="29">
        <v>0.19750000000000001</v>
      </c>
      <c r="I60" s="25">
        <v>0.23800000000000002</v>
      </c>
    </row>
    <row r="61" spans="1:9" x14ac:dyDescent="0.2">
      <c r="A61" s="10">
        <v>38657</v>
      </c>
      <c r="B61" s="26">
        <v>0.71916051143932136</v>
      </c>
      <c r="C61" s="29">
        <v>3.665</v>
      </c>
      <c r="D61">
        <v>0.24249999999999999</v>
      </c>
      <c r="F61" s="29">
        <v>0.315</v>
      </c>
      <c r="G61" s="25">
        <v>0.24300000000000002</v>
      </c>
      <c r="H61" s="29">
        <v>0.27250000000000002</v>
      </c>
      <c r="I61" s="25">
        <v>0.24300000000000002</v>
      </c>
    </row>
    <row r="62" spans="1:9" x14ac:dyDescent="0.2">
      <c r="A62" s="10">
        <v>38687</v>
      </c>
      <c r="B62" s="26">
        <v>0.71519321131780533</v>
      </c>
      <c r="C62" s="29">
        <v>3.81</v>
      </c>
      <c r="D62">
        <v>0.245</v>
      </c>
      <c r="F62" s="29">
        <v>0.39500000000000002</v>
      </c>
      <c r="G62" s="25">
        <v>0.245</v>
      </c>
      <c r="H62" s="29">
        <v>0.3075</v>
      </c>
      <c r="I62" s="25">
        <v>0.245</v>
      </c>
    </row>
    <row r="63" spans="1:9" x14ac:dyDescent="0.2">
      <c r="A63" s="10">
        <v>38718</v>
      </c>
      <c r="B63" s="26">
        <v>0.71111338196227558</v>
      </c>
      <c r="C63" s="29">
        <v>3.86</v>
      </c>
      <c r="D63">
        <v>0.245</v>
      </c>
      <c r="F63" s="29">
        <v>0.46500000000000002</v>
      </c>
      <c r="G63" s="25">
        <v>0.245</v>
      </c>
      <c r="H63" s="29">
        <v>0.3125</v>
      </c>
      <c r="I63" s="25">
        <v>0.245</v>
      </c>
    </row>
    <row r="64" spans="1:9" x14ac:dyDescent="0.2">
      <c r="A64" s="10">
        <v>38749</v>
      </c>
      <c r="B64" s="26">
        <v>0.7070535145800062</v>
      </c>
      <c r="C64" s="29">
        <v>3.75</v>
      </c>
      <c r="D64">
        <v>0.24249999999999999</v>
      </c>
      <c r="F64" s="29">
        <v>0.435</v>
      </c>
      <c r="G64" s="25">
        <v>0.24300000000000002</v>
      </c>
      <c r="H64" s="29">
        <v>0.3125</v>
      </c>
      <c r="I64" s="25">
        <v>0.24300000000000002</v>
      </c>
    </row>
    <row r="65" spans="1:9" x14ac:dyDescent="0.2">
      <c r="A65" s="10">
        <v>38777</v>
      </c>
      <c r="B65" s="26">
        <v>0.70340363212992263</v>
      </c>
      <c r="C65" s="29">
        <v>3.6150000000000002</v>
      </c>
      <c r="D65">
        <v>0.23499999999999999</v>
      </c>
      <c r="F65" s="29">
        <v>0.39</v>
      </c>
      <c r="G65" s="25">
        <v>0.23499999999999999</v>
      </c>
      <c r="H65" s="29">
        <v>0.27</v>
      </c>
      <c r="I65" s="25">
        <v>0.23499999999999999</v>
      </c>
    </row>
    <row r="66" spans="1:9" x14ac:dyDescent="0.2">
      <c r="A66" s="10">
        <v>38808</v>
      </c>
      <c r="B66" s="26">
        <v>0.69938154710958866</v>
      </c>
      <c r="C66" s="29">
        <v>3.48</v>
      </c>
      <c r="D66">
        <v>0.23499999999999999</v>
      </c>
      <c r="F66" s="29">
        <v>0.25</v>
      </c>
      <c r="G66" s="25">
        <v>0.23</v>
      </c>
      <c r="H66" s="29">
        <v>0.20499999999999999</v>
      </c>
      <c r="I66" s="25">
        <v>0.23</v>
      </c>
    </row>
    <row r="67" spans="1:9" x14ac:dyDescent="0.2">
      <c r="A67" s="10">
        <v>38838</v>
      </c>
      <c r="B67" s="26">
        <v>0.69550800438064453</v>
      </c>
      <c r="C67" s="29">
        <v>3.44</v>
      </c>
      <c r="D67">
        <v>0.23250000000000001</v>
      </c>
      <c r="F67" s="29">
        <v>0.20250000000000001</v>
      </c>
      <c r="G67" s="25">
        <v>0.22800000000000001</v>
      </c>
      <c r="H67" s="29">
        <v>0.1925</v>
      </c>
      <c r="I67" s="25">
        <v>0.22800000000000001</v>
      </c>
    </row>
    <row r="68" spans="1:9" x14ac:dyDescent="0.2">
      <c r="A68" s="10">
        <v>38869</v>
      </c>
      <c r="B68" s="26">
        <v>0.69152469424672836</v>
      </c>
      <c r="C68" s="29">
        <v>3.4530000000000003</v>
      </c>
      <c r="D68">
        <v>0.23250000000000001</v>
      </c>
      <c r="F68" s="29">
        <v>0.20250000000000001</v>
      </c>
      <c r="G68" s="25">
        <v>0.22800000000000001</v>
      </c>
      <c r="H68" s="29">
        <v>0.1925</v>
      </c>
      <c r="I68" s="25">
        <v>0.22800000000000001</v>
      </c>
    </row>
    <row r="69" spans="1:9" x14ac:dyDescent="0.2">
      <c r="A69" s="10">
        <v>38899</v>
      </c>
      <c r="B69" s="26">
        <v>0.68768853423146004</v>
      </c>
      <c r="C69" s="29">
        <v>3.4760000000000004</v>
      </c>
      <c r="D69">
        <v>0.23250000000000001</v>
      </c>
      <c r="F69" s="29">
        <v>0.215</v>
      </c>
      <c r="G69" s="25">
        <v>0.22800000000000001</v>
      </c>
      <c r="H69" s="29">
        <v>0.1925</v>
      </c>
      <c r="I69" s="25">
        <v>0.22800000000000001</v>
      </c>
    </row>
    <row r="70" spans="1:9" x14ac:dyDescent="0.2">
      <c r="A70" s="10">
        <v>38930</v>
      </c>
      <c r="B70" s="26">
        <v>0.68374370711814791</v>
      </c>
      <c r="C70" s="29">
        <v>3.4930000000000003</v>
      </c>
      <c r="D70">
        <v>0.23250000000000001</v>
      </c>
      <c r="F70" s="29">
        <v>0.215</v>
      </c>
      <c r="G70" s="25">
        <v>0.22800000000000001</v>
      </c>
      <c r="H70" s="29">
        <v>0.1925</v>
      </c>
      <c r="I70" s="25">
        <v>0.22800000000000001</v>
      </c>
    </row>
    <row r="71" spans="1:9" x14ac:dyDescent="0.2">
      <c r="A71" s="10">
        <v>38961</v>
      </c>
      <c r="B71" s="26">
        <v>0.67981832547964316</v>
      </c>
      <c r="C71" s="29">
        <v>3.51</v>
      </c>
      <c r="D71">
        <v>0.23250000000000001</v>
      </c>
      <c r="F71" s="29">
        <v>0.19500000000000001</v>
      </c>
      <c r="G71" s="25">
        <v>0.22800000000000001</v>
      </c>
      <c r="H71" s="29">
        <v>0.1925</v>
      </c>
      <c r="I71" s="25">
        <v>0.22800000000000001</v>
      </c>
    </row>
    <row r="72" spans="1:9" x14ac:dyDescent="0.2">
      <c r="A72" s="10">
        <v>38991</v>
      </c>
      <c r="B72" s="26">
        <v>0.6760380131756677</v>
      </c>
      <c r="C72" s="29">
        <v>3.5350000000000001</v>
      </c>
      <c r="D72">
        <v>0.23250000000000001</v>
      </c>
      <c r="F72" s="29">
        <v>0.215</v>
      </c>
      <c r="G72" s="25">
        <v>0.22800000000000001</v>
      </c>
      <c r="H72" s="29">
        <v>0.19750000000000001</v>
      </c>
      <c r="I72" s="25">
        <v>0.22800000000000001</v>
      </c>
    </row>
    <row r="73" spans="1:9" x14ac:dyDescent="0.2">
      <c r="A73" s="10">
        <v>39022</v>
      </c>
      <c r="B73" s="26">
        <v>0.67215067662453509</v>
      </c>
      <c r="C73" s="29">
        <v>3.68</v>
      </c>
      <c r="D73">
        <v>0.23499999999999999</v>
      </c>
      <c r="F73" s="29">
        <v>0.315</v>
      </c>
      <c r="G73" s="25">
        <v>0.23499999999999999</v>
      </c>
      <c r="H73" s="29">
        <v>0.27250000000000002</v>
      </c>
      <c r="I73" s="25">
        <v>0.23499999999999999</v>
      </c>
    </row>
    <row r="74" spans="1:9" x14ac:dyDescent="0.2">
      <c r="A74" s="10">
        <v>39052</v>
      </c>
      <c r="B74" s="26">
        <v>0.66840704222894076</v>
      </c>
      <c r="C74" s="29">
        <v>3.8250000000000002</v>
      </c>
      <c r="D74">
        <v>0.245</v>
      </c>
      <c r="F74" s="29">
        <v>0.39500000000000002</v>
      </c>
      <c r="G74" s="25">
        <v>0.245</v>
      </c>
      <c r="H74" s="29">
        <v>0.3075</v>
      </c>
      <c r="I74" s="25">
        <v>0.245</v>
      </c>
    </row>
    <row r="75" spans="1:9" x14ac:dyDescent="0.2">
      <c r="A75" s="10">
        <v>39083</v>
      </c>
      <c r="B75" s="26">
        <v>0.6645574619046799</v>
      </c>
      <c r="C75" s="29">
        <v>3.89</v>
      </c>
      <c r="D75">
        <v>0.2475</v>
      </c>
      <c r="F75" s="29">
        <v>0.46500000000000002</v>
      </c>
      <c r="G75" s="25">
        <v>0.24800000000000003</v>
      </c>
      <c r="H75" s="29">
        <v>0.3125</v>
      </c>
      <c r="I75" s="25">
        <v>0.24800000000000003</v>
      </c>
    </row>
    <row r="76" spans="1:9" x14ac:dyDescent="0.2">
      <c r="A76" s="10">
        <v>39114</v>
      </c>
      <c r="B76" s="26">
        <v>0.660726958858875</v>
      </c>
      <c r="C76" s="29">
        <v>3.78</v>
      </c>
      <c r="D76">
        <v>0.23499999999999999</v>
      </c>
      <c r="F76" s="29">
        <v>0.435</v>
      </c>
      <c r="G76" s="25">
        <v>0.23499999999999999</v>
      </c>
      <c r="H76" s="29">
        <v>0.3125</v>
      </c>
      <c r="I76" s="25">
        <v>0.23499999999999999</v>
      </c>
    </row>
    <row r="77" spans="1:9" x14ac:dyDescent="0.2">
      <c r="A77" s="10">
        <v>39142</v>
      </c>
      <c r="B77" s="26">
        <v>0.65728348532000469</v>
      </c>
      <c r="C77" s="29">
        <v>3.645</v>
      </c>
      <c r="D77">
        <v>0.22500000000000001</v>
      </c>
      <c r="F77" s="29">
        <v>0.39</v>
      </c>
      <c r="G77" s="25">
        <v>0.22500000000000001</v>
      </c>
      <c r="H77" s="29">
        <v>0.27</v>
      </c>
      <c r="I77" s="25">
        <v>0.22500000000000001</v>
      </c>
    </row>
    <row r="78" spans="1:9" x14ac:dyDescent="0.2">
      <c r="A78" s="10">
        <v>39173</v>
      </c>
      <c r="B78" s="26">
        <v>0.65348908597424071</v>
      </c>
      <c r="C78" s="29">
        <v>3.51</v>
      </c>
      <c r="D78">
        <v>0.22500000000000001</v>
      </c>
      <c r="F78" s="29">
        <v>0.25</v>
      </c>
      <c r="G78" s="25">
        <v>0.22100000000000003</v>
      </c>
      <c r="H78" s="29">
        <v>0.20499999999999999</v>
      </c>
      <c r="I78" s="25">
        <v>0.22100000000000003</v>
      </c>
    </row>
    <row r="79" spans="1:9" x14ac:dyDescent="0.2">
      <c r="A79" s="10">
        <v>39203</v>
      </c>
      <c r="B79" s="26">
        <v>0.64983504697995043</v>
      </c>
      <c r="C79" s="29">
        <v>3.47</v>
      </c>
      <c r="D79">
        <v>0.22500000000000001</v>
      </c>
      <c r="F79" s="29">
        <v>0.20250000000000001</v>
      </c>
      <c r="G79" s="25">
        <v>0.22100000000000003</v>
      </c>
      <c r="H79" s="29">
        <v>0.1925</v>
      </c>
      <c r="I79" s="25">
        <v>0.22100000000000003</v>
      </c>
    </row>
    <row r="80" spans="1:9" x14ac:dyDescent="0.2">
      <c r="A80" s="10">
        <v>39234</v>
      </c>
      <c r="B80" s="26">
        <v>0.64607769403896498</v>
      </c>
      <c r="C80" s="29">
        <v>3.4830000000000001</v>
      </c>
      <c r="D80">
        <v>0.215</v>
      </c>
      <c r="F80" s="29">
        <v>0.20250000000000001</v>
      </c>
      <c r="G80" s="25">
        <v>0.21100000000000002</v>
      </c>
      <c r="H80" s="29">
        <v>0.1925</v>
      </c>
      <c r="I80" s="25">
        <v>0.21100000000000002</v>
      </c>
    </row>
    <row r="81" spans="1:9" x14ac:dyDescent="0.2">
      <c r="A81" s="10">
        <v>39264</v>
      </c>
      <c r="B81" s="26">
        <v>0.64245936853498331</v>
      </c>
      <c r="C81" s="29">
        <v>3.5060000000000002</v>
      </c>
      <c r="D81">
        <v>0.215</v>
      </c>
      <c r="F81" s="29">
        <v>0.215</v>
      </c>
      <c r="G81" s="25">
        <v>0.21100000000000002</v>
      </c>
      <c r="H81" s="29">
        <v>0.1925</v>
      </c>
      <c r="I81" s="25">
        <v>0.21100000000000002</v>
      </c>
    </row>
    <row r="82" spans="1:9" x14ac:dyDescent="0.2">
      <c r="A82" s="10">
        <v>39295</v>
      </c>
      <c r="B82" s="26">
        <v>0.63873877737895501</v>
      </c>
      <c r="C82" s="29">
        <v>3.5230000000000001</v>
      </c>
      <c r="D82">
        <v>0.215</v>
      </c>
      <c r="F82" s="29">
        <v>0.215</v>
      </c>
      <c r="G82" s="25">
        <v>0.21100000000000002</v>
      </c>
      <c r="H82" s="29">
        <v>0.1925</v>
      </c>
      <c r="I82" s="25">
        <v>0.21100000000000002</v>
      </c>
    </row>
    <row r="83" spans="1:9" x14ac:dyDescent="0.2">
      <c r="A83" s="10">
        <v>39326</v>
      </c>
      <c r="B83" s="26">
        <v>0.63503675976221752</v>
      </c>
      <c r="C83" s="29">
        <v>3.54</v>
      </c>
      <c r="D83">
        <v>0.215</v>
      </c>
      <c r="F83" s="29">
        <v>0.19500000000000001</v>
      </c>
      <c r="G83" s="25">
        <v>0.21100000000000002</v>
      </c>
      <c r="H83" s="29">
        <v>0.1925</v>
      </c>
      <c r="I83" s="25">
        <v>0.21100000000000002</v>
      </c>
    </row>
    <row r="84" spans="1:9" x14ac:dyDescent="0.2">
      <c r="A84" s="10">
        <v>39356</v>
      </c>
      <c r="B84" s="26">
        <v>0.63147177776859242</v>
      </c>
      <c r="C84" s="29">
        <v>3.5649999999999999</v>
      </c>
      <c r="D84">
        <v>0.20499999999999999</v>
      </c>
      <c r="F84" s="29">
        <v>0.215</v>
      </c>
      <c r="G84" s="25">
        <v>0.20100000000000001</v>
      </c>
      <c r="H84" s="29">
        <v>0.19750000000000001</v>
      </c>
      <c r="I84" s="25">
        <v>0.20100000000000001</v>
      </c>
    </row>
    <row r="85" spans="1:9" x14ac:dyDescent="0.2">
      <c r="A85" s="10">
        <v>39387</v>
      </c>
      <c r="B85" s="26">
        <v>0.62780980318577817</v>
      </c>
      <c r="C85" s="29">
        <v>3.71</v>
      </c>
      <c r="D85">
        <v>0.20499999999999999</v>
      </c>
      <c r="F85" s="29">
        <v>0.315</v>
      </c>
      <c r="G85" s="25">
        <v>0.20499999999999999</v>
      </c>
      <c r="H85" s="29">
        <v>0.27250000000000002</v>
      </c>
      <c r="I85" s="25">
        <v>0.20499999999999999</v>
      </c>
    </row>
    <row r="86" spans="1:9" x14ac:dyDescent="0.2">
      <c r="A86" s="10">
        <v>39417</v>
      </c>
      <c r="B86" s="26">
        <v>0.6243171755000142</v>
      </c>
      <c r="C86" s="29">
        <v>3.855</v>
      </c>
      <c r="D86">
        <v>0.20499999999999999</v>
      </c>
      <c r="F86" s="29">
        <v>0.39500000000000002</v>
      </c>
      <c r="G86" s="25">
        <v>0.20499999999999999</v>
      </c>
      <c r="H86" s="29">
        <v>0.3075</v>
      </c>
      <c r="I86" s="25">
        <v>0.20499999999999999</v>
      </c>
    </row>
    <row r="87" spans="1:9" x14ac:dyDescent="0.2">
      <c r="A87" s="10">
        <v>39448</v>
      </c>
      <c r="B87" s="26">
        <v>0.6207265799528876</v>
      </c>
      <c r="C87" s="29">
        <v>3.9350000000000001</v>
      </c>
      <c r="D87">
        <v>0.20499999999999999</v>
      </c>
      <c r="F87" s="29">
        <v>0.46500000000000002</v>
      </c>
      <c r="G87" s="25">
        <v>0.20499999999999999</v>
      </c>
      <c r="H87" s="29">
        <v>0.3125</v>
      </c>
      <c r="I87" s="25">
        <v>0.20499999999999999</v>
      </c>
    </row>
    <row r="88" spans="1:9" x14ac:dyDescent="0.2">
      <c r="A88" s="10">
        <v>39479</v>
      </c>
      <c r="B88" s="26">
        <v>0.61715465600558528</v>
      </c>
      <c r="C88" s="29">
        <v>3.8250000000000002</v>
      </c>
      <c r="D88">
        <v>0.20499999999999999</v>
      </c>
      <c r="F88" s="29">
        <v>0.435</v>
      </c>
      <c r="G88" s="25">
        <v>0.20499999999999999</v>
      </c>
      <c r="H88" s="29">
        <v>0.3125</v>
      </c>
      <c r="I88" s="25">
        <v>0.20499999999999999</v>
      </c>
    </row>
    <row r="89" spans="1:9" x14ac:dyDescent="0.2">
      <c r="A89" s="10">
        <v>39508</v>
      </c>
      <c r="B89" s="26">
        <v>0.61383000736783899</v>
      </c>
      <c r="C89" s="29">
        <v>3.69</v>
      </c>
      <c r="D89">
        <v>0.20499999999999999</v>
      </c>
      <c r="F89" s="29">
        <v>0.39</v>
      </c>
      <c r="G89" s="25">
        <v>0.20499999999999999</v>
      </c>
      <c r="H89" s="29">
        <v>0.27</v>
      </c>
      <c r="I89" s="25">
        <v>0.20499999999999999</v>
      </c>
    </row>
    <row r="90" spans="1:9" x14ac:dyDescent="0.2">
      <c r="A90" s="10">
        <v>39539</v>
      </c>
      <c r="B90" s="26">
        <v>0.61029398200724994</v>
      </c>
      <c r="C90" s="29">
        <v>3.5550000000000002</v>
      </c>
      <c r="D90">
        <v>0.20499999999999999</v>
      </c>
      <c r="F90" s="29">
        <v>0.25</v>
      </c>
      <c r="G90" s="25">
        <v>0.20100000000000001</v>
      </c>
      <c r="H90" s="29">
        <v>0.20499999999999999</v>
      </c>
      <c r="I90" s="25">
        <v>0.20100000000000001</v>
      </c>
    </row>
    <row r="91" spans="1:9" x14ac:dyDescent="0.2">
      <c r="A91" s="10">
        <v>39569</v>
      </c>
      <c r="B91" s="26">
        <v>0.60688956512980541</v>
      </c>
      <c r="C91" s="29">
        <v>3.5150000000000001</v>
      </c>
      <c r="D91">
        <v>0.20499999999999999</v>
      </c>
      <c r="F91" s="29">
        <v>0.20250000000000001</v>
      </c>
      <c r="G91" s="25">
        <v>0.20100000000000001</v>
      </c>
      <c r="H91" s="29">
        <v>0.1925</v>
      </c>
      <c r="I91" s="25">
        <v>0.20100000000000001</v>
      </c>
    </row>
    <row r="92" spans="1:9" x14ac:dyDescent="0.2">
      <c r="A92" s="10">
        <v>39600</v>
      </c>
      <c r="B92" s="26">
        <v>0.6033897141654091</v>
      </c>
      <c r="C92" s="29">
        <v>3.528</v>
      </c>
      <c r="D92">
        <v>0.20499999999999999</v>
      </c>
      <c r="F92" s="29">
        <v>0.20250000000000001</v>
      </c>
      <c r="G92" s="25">
        <v>0.20100000000000001</v>
      </c>
      <c r="H92" s="29">
        <v>0.1925</v>
      </c>
      <c r="I92" s="25">
        <v>0.20100000000000001</v>
      </c>
    </row>
    <row r="93" spans="1:9" x14ac:dyDescent="0.2">
      <c r="A93" s="10">
        <v>39630</v>
      </c>
      <c r="B93" s="26">
        <v>0.60002014827006755</v>
      </c>
      <c r="C93" s="29">
        <v>3.5510000000000002</v>
      </c>
      <c r="D93">
        <v>0.185</v>
      </c>
      <c r="F93" s="29">
        <v>0.215</v>
      </c>
      <c r="G93" s="25">
        <v>0.18100000000000002</v>
      </c>
      <c r="H93" s="29">
        <v>0.1925</v>
      </c>
      <c r="I93" s="25">
        <v>0.18100000000000002</v>
      </c>
    </row>
    <row r="94" spans="1:9" x14ac:dyDescent="0.2">
      <c r="A94" s="10">
        <v>39661</v>
      </c>
      <c r="B94" s="26">
        <v>0.59655614885799801</v>
      </c>
      <c r="C94" s="29">
        <v>3.5680000000000001</v>
      </c>
      <c r="D94">
        <v>0.185</v>
      </c>
      <c r="F94" s="29">
        <v>0.215</v>
      </c>
      <c r="G94" s="25">
        <v>0.18100000000000002</v>
      </c>
      <c r="H94" s="29">
        <v>0.1925</v>
      </c>
      <c r="I94" s="25">
        <v>0.18100000000000002</v>
      </c>
    </row>
    <row r="95" spans="1:9" x14ac:dyDescent="0.2">
      <c r="A95" s="10">
        <v>39692</v>
      </c>
      <c r="B95" s="26">
        <v>0.5931102461087856</v>
      </c>
      <c r="C95" s="29">
        <v>3.585</v>
      </c>
      <c r="D95">
        <v>0.185</v>
      </c>
      <c r="F95" s="29">
        <v>0.19500000000000001</v>
      </c>
      <c r="G95" s="25">
        <v>0.18100000000000002</v>
      </c>
      <c r="H95" s="29">
        <v>0.1925</v>
      </c>
      <c r="I95" s="25">
        <v>0.18100000000000002</v>
      </c>
    </row>
    <row r="96" spans="1:9" x14ac:dyDescent="0.2">
      <c r="A96" s="10">
        <v>39722</v>
      </c>
      <c r="B96" s="26">
        <v>0.58979265426153304</v>
      </c>
      <c r="C96" s="29">
        <v>3.61</v>
      </c>
      <c r="D96">
        <v>0.185</v>
      </c>
      <c r="F96" s="29">
        <v>0.215</v>
      </c>
      <c r="G96" s="25">
        <v>0.18100000000000002</v>
      </c>
      <c r="H96" s="29">
        <v>0.19750000000000001</v>
      </c>
      <c r="I96" s="25">
        <v>0.18100000000000002</v>
      </c>
    </row>
    <row r="97" spans="1:9" x14ac:dyDescent="0.2">
      <c r="A97" s="10">
        <v>39753</v>
      </c>
      <c r="B97" s="26">
        <v>0.58638212054512584</v>
      </c>
      <c r="C97" s="29">
        <v>3.7549999999999999</v>
      </c>
      <c r="D97">
        <v>0.185</v>
      </c>
      <c r="F97" s="29">
        <v>0.315</v>
      </c>
      <c r="G97" s="25">
        <v>0.185</v>
      </c>
      <c r="H97" s="29">
        <v>0.27250000000000002</v>
      </c>
      <c r="I97" s="25">
        <v>0.185</v>
      </c>
    </row>
    <row r="98" spans="1:9" x14ac:dyDescent="0.2">
      <c r="A98" s="10">
        <v>39783</v>
      </c>
      <c r="B98" s="26">
        <v>0.58309860311033912</v>
      </c>
      <c r="C98" s="29">
        <v>3.9</v>
      </c>
      <c r="D98">
        <v>0.185</v>
      </c>
      <c r="F98" s="29">
        <v>0.39500000000000002</v>
      </c>
      <c r="G98" s="25">
        <v>0.185</v>
      </c>
      <c r="H98" s="29">
        <v>0.3075</v>
      </c>
      <c r="I98" s="25">
        <v>0.185</v>
      </c>
    </row>
    <row r="99" spans="1:9" x14ac:dyDescent="0.2">
      <c r="A99" s="10">
        <v>39814</v>
      </c>
      <c r="B99" s="26">
        <v>0.57972312139247051</v>
      </c>
      <c r="C99" s="29">
        <v>3.99</v>
      </c>
      <c r="D99">
        <v>0.185</v>
      </c>
      <c r="F99" s="29">
        <v>0.46500000000000002</v>
      </c>
      <c r="G99" s="25">
        <v>0.185</v>
      </c>
      <c r="H99" s="29">
        <v>0.3125</v>
      </c>
      <c r="I99" s="25">
        <v>0.185</v>
      </c>
    </row>
    <row r="100" spans="1:9" x14ac:dyDescent="0.2">
      <c r="A100" s="10">
        <v>39845</v>
      </c>
      <c r="B100" s="26">
        <v>0.57636533222486686</v>
      </c>
      <c r="C100" s="29">
        <v>3.88</v>
      </c>
      <c r="D100">
        <v>0.185</v>
      </c>
      <c r="F100" s="29">
        <v>0.435</v>
      </c>
      <c r="G100" s="25">
        <v>0.185</v>
      </c>
      <c r="H100" s="29">
        <v>0.3125</v>
      </c>
      <c r="I100" s="25">
        <v>0.185</v>
      </c>
    </row>
    <row r="101" spans="1:9" x14ac:dyDescent="0.2">
      <c r="A101" s="10">
        <v>39873</v>
      </c>
      <c r="B101" s="26">
        <v>0.57334763015206747</v>
      </c>
      <c r="C101" s="29">
        <v>3.7450000000000001</v>
      </c>
      <c r="D101">
        <v>0.17499999999999999</v>
      </c>
      <c r="F101" s="29">
        <v>0.39</v>
      </c>
      <c r="G101" s="25">
        <v>0.17499999999999999</v>
      </c>
      <c r="H101" s="29">
        <v>0.27</v>
      </c>
      <c r="I101" s="25">
        <v>0.17499999999999999</v>
      </c>
    </row>
    <row r="102" spans="1:9" x14ac:dyDescent="0.2">
      <c r="A102" s="10">
        <v>39904</v>
      </c>
      <c r="B102" s="26">
        <v>0.57002329041296584</v>
      </c>
      <c r="C102" s="29">
        <v>3.61</v>
      </c>
      <c r="D102">
        <v>0.17499999999999999</v>
      </c>
      <c r="F102" s="29">
        <v>0.25</v>
      </c>
      <c r="G102" s="25">
        <v>0.17199999999999999</v>
      </c>
      <c r="H102" s="29">
        <v>0.20499999999999999</v>
      </c>
      <c r="I102" s="25">
        <v>0.17199999999999999</v>
      </c>
    </row>
    <row r="103" spans="1:9" x14ac:dyDescent="0.2">
      <c r="A103" s="10">
        <v>39934</v>
      </c>
      <c r="B103" s="26">
        <v>0.56682281085176811</v>
      </c>
      <c r="C103" s="29">
        <v>3.57</v>
      </c>
      <c r="D103">
        <v>0.17499999999999999</v>
      </c>
      <c r="F103" s="29">
        <v>0.20250000000000001</v>
      </c>
      <c r="G103" s="25">
        <v>0.17199999999999999</v>
      </c>
      <c r="H103" s="29">
        <v>0.1925</v>
      </c>
      <c r="I103" s="25">
        <v>0.17199999999999999</v>
      </c>
    </row>
    <row r="104" spans="1:9" x14ac:dyDescent="0.2">
      <c r="A104" s="10">
        <v>39965</v>
      </c>
      <c r="B104" s="26">
        <v>0.56353274818378296</v>
      </c>
      <c r="C104" s="29">
        <v>3.5830000000000002</v>
      </c>
      <c r="D104">
        <v>0.17499999999999999</v>
      </c>
      <c r="F104" s="29">
        <v>0.20250000000000001</v>
      </c>
      <c r="G104" s="25">
        <v>0.17199999999999999</v>
      </c>
      <c r="H104" s="29">
        <v>0.1925</v>
      </c>
      <c r="I104" s="25">
        <v>0.17199999999999999</v>
      </c>
    </row>
    <row r="105" spans="1:9" x14ac:dyDescent="0.2">
      <c r="A105" s="10">
        <v>39995</v>
      </c>
      <c r="B105" s="26">
        <v>0.56036529014477765</v>
      </c>
      <c r="C105" s="29">
        <v>3.6060000000000003</v>
      </c>
      <c r="D105">
        <v>0.17499999999999999</v>
      </c>
      <c r="F105" s="29">
        <v>0.215</v>
      </c>
      <c r="G105" s="25">
        <v>0.17199999999999999</v>
      </c>
      <c r="H105" s="29">
        <v>0.1925</v>
      </c>
      <c r="I105" s="25">
        <v>0.17199999999999999</v>
      </c>
    </row>
    <row r="106" spans="1:9" x14ac:dyDescent="0.2">
      <c r="A106" s="10">
        <v>40026</v>
      </c>
      <c r="B106" s="26">
        <v>0.55710919545462656</v>
      </c>
      <c r="C106" s="29">
        <v>3.6230000000000002</v>
      </c>
      <c r="D106">
        <v>0.17499999999999999</v>
      </c>
      <c r="F106" s="29">
        <v>0.215</v>
      </c>
      <c r="G106" s="25">
        <v>0.17199999999999999</v>
      </c>
      <c r="H106" s="29">
        <v>0.1925</v>
      </c>
      <c r="I106" s="25">
        <v>0.17199999999999999</v>
      </c>
    </row>
    <row r="107" spans="1:9" x14ac:dyDescent="0.2">
      <c r="A107" s="10">
        <v>40057</v>
      </c>
      <c r="B107" s="26">
        <v>0.55387024545048957</v>
      </c>
      <c r="C107" s="29">
        <v>3.64</v>
      </c>
      <c r="D107">
        <v>0.17499999999999999</v>
      </c>
      <c r="F107" s="29">
        <v>0.19500000000000001</v>
      </c>
      <c r="G107" s="25">
        <v>0.17199999999999999</v>
      </c>
      <c r="H107" s="29">
        <v>0.1925</v>
      </c>
      <c r="I107" s="25">
        <v>0.17199999999999999</v>
      </c>
    </row>
    <row r="108" spans="1:9" x14ac:dyDescent="0.2">
      <c r="A108" s="10">
        <v>40087</v>
      </c>
      <c r="B108" s="26">
        <v>0.55075202736652007</v>
      </c>
      <c r="C108" s="29">
        <v>3.665</v>
      </c>
      <c r="D108">
        <v>0.17499999999999999</v>
      </c>
      <c r="F108" s="29">
        <v>0.215</v>
      </c>
      <c r="G108" s="25">
        <v>0.17199999999999999</v>
      </c>
      <c r="H108" s="29">
        <v>0.19750000000000001</v>
      </c>
      <c r="I108" s="25">
        <v>0.17199999999999999</v>
      </c>
    </row>
    <row r="109" spans="1:9" x14ac:dyDescent="0.2">
      <c r="A109" s="10">
        <v>40118</v>
      </c>
      <c r="B109" s="26">
        <v>0.54754658344053608</v>
      </c>
      <c r="C109" s="29">
        <v>3.81</v>
      </c>
      <c r="D109">
        <v>0.17499999999999999</v>
      </c>
      <c r="F109" s="29">
        <v>0.315</v>
      </c>
      <c r="G109" s="25">
        <v>0.17499999999999999</v>
      </c>
      <c r="H109" s="29">
        <v>0.27250000000000002</v>
      </c>
      <c r="I109" s="25">
        <v>0.17499999999999999</v>
      </c>
    </row>
    <row r="110" spans="1:9" x14ac:dyDescent="0.2">
      <c r="A110" s="10">
        <v>40148</v>
      </c>
      <c r="B110" s="26">
        <v>0.54446064349456036</v>
      </c>
      <c r="C110" s="29">
        <v>3.9550000000000001</v>
      </c>
      <c r="D110">
        <v>0.17499999999999999</v>
      </c>
      <c r="F110" s="29">
        <v>0.39500000000000002</v>
      </c>
      <c r="G110" s="25">
        <v>0.17499999999999999</v>
      </c>
      <c r="H110" s="29">
        <v>0.3075</v>
      </c>
      <c r="I110" s="25">
        <v>0.17499999999999999</v>
      </c>
    </row>
    <row r="111" spans="1:9" x14ac:dyDescent="0.2">
      <c r="A111" s="10">
        <v>40179</v>
      </c>
      <c r="B111" s="26">
        <v>0.54128840220536234</v>
      </c>
      <c r="C111" s="29">
        <v>4.0549999999999997</v>
      </c>
      <c r="D111">
        <v>0.17499999999999999</v>
      </c>
      <c r="F111" s="29">
        <v>0.46500000000000002</v>
      </c>
      <c r="G111" s="25">
        <v>0.17499999999999999</v>
      </c>
      <c r="H111" s="29">
        <v>0.3125</v>
      </c>
      <c r="I111" s="25">
        <v>0.17499999999999999</v>
      </c>
    </row>
    <row r="112" spans="1:9" x14ac:dyDescent="0.2">
      <c r="A112" s="10">
        <v>40210</v>
      </c>
      <c r="B112" s="26">
        <v>0.53813291881584713</v>
      </c>
      <c r="C112" s="29">
        <v>3.9449999999999998</v>
      </c>
      <c r="D112">
        <v>0.17499999999999999</v>
      </c>
      <c r="F112" s="29">
        <v>0.435</v>
      </c>
      <c r="G112" s="25">
        <v>0.17499999999999999</v>
      </c>
      <c r="H112" s="29">
        <v>0.3125</v>
      </c>
      <c r="I112" s="25">
        <v>0.17499999999999999</v>
      </c>
    </row>
    <row r="113" spans="1:9" x14ac:dyDescent="0.2">
      <c r="A113" s="10">
        <v>40238</v>
      </c>
      <c r="B113" s="26">
        <v>0.53529714409026963</v>
      </c>
      <c r="C113" s="29">
        <v>3.81</v>
      </c>
      <c r="D113">
        <v>0.17</v>
      </c>
      <c r="F113" s="29">
        <v>0.39</v>
      </c>
      <c r="G113" s="25">
        <v>0.17</v>
      </c>
      <c r="H113" s="29">
        <v>0.27</v>
      </c>
      <c r="I113" s="25">
        <v>0.17</v>
      </c>
    </row>
    <row r="114" spans="1:9" x14ac:dyDescent="0.2">
      <c r="A114" s="10">
        <v>40269</v>
      </c>
      <c r="B114" s="26">
        <v>0.5321733409020788</v>
      </c>
      <c r="C114" s="29">
        <v>3.6749999999999998</v>
      </c>
      <c r="D114">
        <v>0.17</v>
      </c>
      <c r="F114" s="29">
        <v>0.25</v>
      </c>
      <c r="G114" s="25">
        <v>0.16700000000000001</v>
      </c>
      <c r="H114" s="29">
        <v>0.20499999999999999</v>
      </c>
      <c r="I114" s="25">
        <v>0.16700000000000001</v>
      </c>
    </row>
    <row r="115" spans="1:9" x14ac:dyDescent="0.2">
      <c r="A115" s="10">
        <v>40299</v>
      </c>
      <c r="B115" s="26">
        <v>0.52916604863775718</v>
      </c>
      <c r="C115" s="29">
        <v>3.6349999999999998</v>
      </c>
      <c r="D115">
        <v>0.17</v>
      </c>
      <c r="F115" s="29">
        <v>0.20250000000000001</v>
      </c>
      <c r="G115" s="25">
        <v>0.16700000000000001</v>
      </c>
      <c r="H115" s="29">
        <v>0.1925</v>
      </c>
      <c r="I115" s="25">
        <v>0.16700000000000001</v>
      </c>
    </row>
    <row r="116" spans="1:9" x14ac:dyDescent="0.2">
      <c r="A116" s="10">
        <v>40330</v>
      </c>
      <c r="B116" s="26">
        <v>0.52607470653523136</v>
      </c>
      <c r="C116" s="29">
        <v>3.6480000000000001</v>
      </c>
      <c r="D116">
        <v>0.17</v>
      </c>
      <c r="F116" s="29">
        <v>0.20250000000000001</v>
      </c>
      <c r="G116" s="25">
        <v>0.16700000000000001</v>
      </c>
      <c r="H116" s="29">
        <v>0.1925</v>
      </c>
      <c r="I116" s="25">
        <v>0.16700000000000001</v>
      </c>
    </row>
    <row r="117" spans="1:9" x14ac:dyDescent="0.2">
      <c r="A117" s="10">
        <v>40360</v>
      </c>
      <c r="B117" s="26">
        <v>0.52309868486638744</v>
      </c>
      <c r="C117" s="29">
        <v>3.6710000000000003</v>
      </c>
      <c r="D117">
        <v>0.17</v>
      </c>
      <c r="F117" s="29">
        <v>0.215</v>
      </c>
      <c r="G117" s="25">
        <v>0.16700000000000001</v>
      </c>
      <c r="H117" s="29">
        <v>0.1925</v>
      </c>
      <c r="I117" s="25">
        <v>0.16700000000000001</v>
      </c>
    </row>
    <row r="118" spans="1:9" x14ac:dyDescent="0.2">
      <c r="A118" s="10">
        <v>40391</v>
      </c>
      <c r="B118" s="26">
        <v>0.52003950812933253</v>
      </c>
      <c r="C118" s="29">
        <v>3.6880000000000002</v>
      </c>
      <c r="D118">
        <v>0.17</v>
      </c>
      <c r="F118" s="29">
        <v>0.215</v>
      </c>
      <c r="G118" s="25">
        <v>0.16700000000000001</v>
      </c>
      <c r="H118" s="29">
        <v>0.1925</v>
      </c>
      <c r="I118" s="25">
        <v>0.16700000000000001</v>
      </c>
    </row>
    <row r="119" spans="1:9" x14ac:dyDescent="0.2">
      <c r="A119" s="10">
        <v>40422</v>
      </c>
      <c r="B119" s="26">
        <v>0.51699656510122538</v>
      </c>
      <c r="C119" s="29">
        <v>3.7050000000000001</v>
      </c>
      <c r="D119">
        <v>0.17</v>
      </c>
      <c r="F119" s="29">
        <v>0.19500000000000001</v>
      </c>
      <c r="G119" s="25">
        <v>0.16700000000000001</v>
      </c>
      <c r="H119" s="29">
        <v>0.1925</v>
      </c>
      <c r="I119" s="25">
        <v>0.16700000000000001</v>
      </c>
    </row>
    <row r="120" spans="1:9" x14ac:dyDescent="0.2">
      <c r="A120" s="10">
        <v>40452</v>
      </c>
      <c r="B120" s="26">
        <v>0.51406716704597077</v>
      </c>
      <c r="C120" s="29">
        <v>3.73</v>
      </c>
      <c r="D120">
        <v>0.17</v>
      </c>
      <c r="F120" s="29">
        <v>0.215</v>
      </c>
      <c r="G120" s="25">
        <v>0.16700000000000001</v>
      </c>
      <c r="H120" s="29">
        <v>0.19750000000000001</v>
      </c>
      <c r="I120" s="25">
        <v>0.16700000000000001</v>
      </c>
    </row>
    <row r="121" spans="1:9" x14ac:dyDescent="0.2">
      <c r="A121" s="10">
        <v>40483</v>
      </c>
      <c r="B121" s="26">
        <v>0.51106360046971266</v>
      </c>
      <c r="C121" s="29">
        <v>3.875</v>
      </c>
      <c r="D121">
        <v>0.17</v>
      </c>
      <c r="F121" s="29">
        <v>0.315</v>
      </c>
      <c r="G121" s="25">
        <v>0.17</v>
      </c>
      <c r="H121" s="29">
        <v>0.27250000000000002</v>
      </c>
      <c r="I121" s="25">
        <v>0.17</v>
      </c>
    </row>
    <row r="122" spans="1:9" x14ac:dyDescent="0.2">
      <c r="A122" s="10">
        <v>40513</v>
      </c>
      <c r="B122" s="26">
        <v>0.50821081444576022</v>
      </c>
      <c r="C122" s="29">
        <v>4.0199999999999996</v>
      </c>
      <c r="D122">
        <v>0.17</v>
      </c>
      <c r="F122" s="29">
        <v>0.39500000000000002</v>
      </c>
      <c r="G122" s="25">
        <v>0.17</v>
      </c>
      <c r="H122" s="29">
        <v>0.3075</v>
      </c>
      <c r="I122" s="25">
        <v>0.17</v>
      </c>
    </row>
    <row r="123" spans="1:9" x14ac:dyDescent="0.2">
      <c r="A123" s="10">
        <v>40544</v>
      </c>
      <c r="B123" s="26">
        <v>0.50527885224123681</v>
      </c>
      <c r="C123" s="29">
        <v>4.13</v>
      </c>
      <c r="D123">
        <v>0.17</v>
      </c>
      <c r="F123" s="29">
        <v>0.46500000000000002</v>
      </c>
      <c r="G123" s="25">
        <v>0.17</v>
      </c>
      <c r="H123" s="29">
        <v>0.3125</v>
      </c>
      <c r="I123" s="25">
        <v>0.17</v>
      </c>
    </row>
    <row r="124" spans="1:9" x14ac:dyDescent="0.2">
      <c r="A124" s="10">
        <v>40575</v>
      </c>
      <c r="B124" s="26">
        <v>0.50236298477355834</v>
      </c>
      <c r="C124" s="29">
        <v>4.0199999999999996</v>
      </c>
      <c r="D124">
        <v>0.17</v>
      </c>
      <c r="F124" s="29">
        <v>0.435</v>
      </c>
      <c r="G124" s="25">
        <v>0.17</v>
      </c>
      <c r="H124" s="29">
        <v>0.3125</v>
      </c>
      <c r="I124" s="25">
        <v>0.17</v>
      </c>
    </row>
    <row r="125" spans="1:9" x14ac:dyDescent="0.2">
      <c r="A125" s="10">
        <v>40603</v>
      </c>
      <c r="B125" s="26">
        <v>0.49974306243607031</v>
      </c>
      <c r="C125" s="29">
        <v>3.8849999999999998</v>
      </c>
      <c r="D125">
        <v>0.16</v>
      </c>
      <c r="F125" s="29">
        <v>0.39</v>
      </c>
      <c r="G125" s="25">
        <v>0.16</v>
      </c>
      <c r="H125" s="29">
        <v>0.27</v>
      </c>
      <c r="I125" s="25">
        <v>0.16</v>
      </c>
    </row>
    <row r="126" spans="1:9" x14ac:dyDescent="0.2">
      <c r="A126" s="10">
        <v>40634</v>
      </c>
      <c r="B126" s="26">
        <v>0.49685759686765674</v>
      </c>
      <c r="C126" s="29">
        <v>3.75</v>
      </c>
      <c r="D126">
        <v>0.16</v>
      </c>
      <c r="F126" s="29">
        <v>0.25</v>
      </c>
      <c r="G126" s="25">
        <v>0.157</v>
      </c>
      <c r="H126" s="29">
        <v>0.20499999999999999</v>
      </c>
      <c r="I126" s="25">
        <v>0.157</v>
      </c>
    </row>
    <row r="127" spans="1:9" x14ac:dyDescent="0.2">
      <c r="A127" s="10">
        <v>40664</v>
      </c>
      <c r="B127" s="26">
        <v>0.4940803065877567</v>
      </c>
      <c r="C127" s="29">
        <v>3.71</v>
      </c>
      <c r="D127">
        <v>0.16</v>
      </c>
      <c r="F127" s="29">
        <v>0.20250000000000001</v>
      </c>
      <c r="G127" s="25">
        <v>0.157</v>
      </c>
      <c r="H127" s="29">
        <v>0.1925</v>
      </c>
      <c r="I127" s="25">
        <v>0.157</v>
      </c>
    </row>
    <row r="128" spans="1:9" x14ac:dyDescent="0.2">
      <c r="A128" s="10">
        <v>40695</v>
      </c>
      <c r="B128" s="26">
        <v>0.4912259588866803</v>
      </c>
      <c r="C128" s="29">
        <v>3.7230000000000003</v>
      </c>
      <c r="D128">
        <v>0.16</v>
      </c>
      <c r="F128" s="29">
        <v>0.20250000000000001</v>
      </c>
      <c r="G128" s="25">
        <v>0.157</v>
      </c>
      <c r="H128" s="29">
        <v>0.1925</v>
      </c>
      <c r="I128" s="25">
        <v>0.157</v>
      </c>
    </row>
    <row r="129" spans="1:9" x14ac:dyDescent="0.2">
      <c r="A129" s="10">
        <v>40725</v>
      </c>
      <c r="B129" s="26">
        <v>0.48847862899246652</v>
      </c>
      <c r="C129" s="29">
        <v>3.7460000000000004</v>
      </c>
      <c r="D129">
        <v>0.16</v>
      </c>
      <c r="F129" s="29">
        <v>0.215</v>
      </c>
      <c r="G129" s="25">
        <v>0.157</v>
      </c>
      <c r="H129" s="29">
        <v>0.1925</v>
      </c>
      <c r="I129" s="25">
        <v>0.157</v>
      </c>
    </row>
    <row r="130" spans="1:9" x14ac:dyDescent="0.2">
      <c r="A130" s="10">
        <v>40756</v>
      </c>
      <c r="B130" s="26">
        <v>0.48565508231466881</v>
      </c>
      <c r="C130" s="29">
        <v>3.7630000000000003</v>
      </c>
      <c r="D130">
        <v>0.16</v>
      </c>
      <c r="F130" s="29">
        <v>0.215</v>
      </c>
      <c r="G130" s="25">
        <v>0.157</v>
      </c>
      <c r="H130" s="29">
        <v>0.1925</v>
      </c>
      <c r="I130" s="25">
        <v>0.157</v>
      </c>
    </row>
    <row r="131" spans="1:9" x14ac:dyDescent="0.2">
      <c r="A131" s="10">
        <v>40787</v>
      </c>
      <c r="B131" s="26">
        <v>0.48284706815749401</v>
      </c>
      <c r="C131" s="29">
        <v>3.78</v>
      </c>
      <c r="D131">
        <v>0.16</v>
      </c>
      <c r="F131" s="29">
        <v>0.19500000000000001</v>
      </c>
      <c r="G131" s="25">
        <v>0.157</v>
      </c>
      <c r="H131" s="29">
        <v>0.1925</v>
      </c>
      <c r="I131" s="25">
        <v>0.157</v>
      </c>
    </row>
    <row r="132" spans="1:9" x14ac:dyDescent="0.2">
      <c r="A132" s="10">
        <v>40817</v>
      </c>
      <c r="B132" s="26">
        <v>0.48014434815561985</v>
      </c>
      <c r="C132" s="29">
        <v>3.8050000000000002</v>
      </c>
      <c r="D132">
        <v>0.16</v>
      </c>
      <c r="F132" s="29">
        <v>0.215</v>
      </c>
      <c r="G132" s="25">
        <v>0.157</v>
      </c>
      <c r="H132" s="29">
        <v>0.19750000000000001</v>
      </c>
      <c r="I132" s="25">
        <v>0.157</v>
      </c>
    </row>
    <row r="133" spans="1:9" x14ac:dyDescent="0.2">
      <c r="A133" s="10">
        <v>40848</v>
      </c>
      <c r="B133" s="26">
        <v>0.47736666284545676</v>
      </c>
      <c r="C133" s="29">
        <v>3.95</v>
      </c>
      <c r="D133">
        <v>0.16</v>
      </c>
      <c r="F133" s="29">
        <v>0.315</v>
      </c>
      <c r="G133" s="25">
        <v>0.16</v>
      </c>
      <c r="H133" s="29">
        <v>0.27250000000000002</v>
      </c>
      <c r="I133" s="25">
        <v>0.16</v>
      </c>
    </row>
    <row r="134" spans="1:9" x14ac:dyDescent="0.2">
      <c r="A134" s="10">
        <v>40878</v>
      </c>
      <c r="B134" s="26">
        <v>0.4746931432996333</v>
      </c>
      <c r="C134" s="29">
        <v>4.0949999999999998</v>
      </c>
      <c r="D134">
        <v>0.16</v>
      </c>
      <c r="F134" s="29">
        <v>0.39500000000000002</v>
      </c>
      <c r="G134" s="25">
        <v>0.16</v>
      </c>
      <c r="H134" s="29">
        <v>0.3075</v>
      </c>
      <c r="I134" s="25">
        <v>0.16</v>
      </c>
    </row>
    <row r="135" spans="1:9" x14ac:dyDescent="0.2">
      <c r="A135" s="10">
        <v>40909</v>
      </c>
      <c r="B135" s="26">
        <v>0.47194547749530619</v>
      </c>
      <c r="C135" s="29">
        <v>4.2149999999999999</v>
      </c>
      <c r="D135">
        <v>0.16</v>
      </c>
      <c r="F135" s="29">
        <v>0.46500000000000002</v>
      </c>
      <c r="G135" s="25">
        <v>0.16</v>
      </c>
      <c r="H135" s="29">
        <v>0.3125</v>
      </c>
      <c r="I135" s="25">
        <v>0.16</v>
      </c>
    </row>
    <row r="136" spans="1:9" x14ac:dyDescent="0.2">
      <c r="A136" s="10">
        <v>40940</v>
      </c>
      <c r="B136" s="26">
        <v>0.46921294990134288</v>
      </c>
      <c r="C136" s="29">
        <v>4.1050000000000004</v>
      </c>
      <c r="D136">
        <v>0.16</v>
      </c>
      <c r="F136" s="29">
        <v>0.435</v>
      </c>
      <c r="G136" s="25">
        <v>0.16</v>
      </c>
      <c r="H136" s="29">
        <v>0.3125</v>
      </c>
      <c r="I136" s="25">
        <v>0.16</v>
      </c>
    </row>
    <row r="137" spans="1:9" x14ac:dyDescent="0.2">
      <c r="A137" s="10">
        <v>40969</v>
      </c>
      <c r="B137" s="26">
        <v>0.46667034937555446</v>
      </c>
      <c r="C137" s="29">
        <v>3.97</v>
      </c>
      <c r="D137">
        <v>0.155</v>
      </c>
      <c r="F137" s="29">
        <v>0.39</v>
      </c>
      <c r="G137" s="25">
        <v>0.155</v>
      </c>
      <c r="H137" s="29">
        <v>0.27</v>
      </c>
      <c r="I137" s="25">
        <v>0.155</v>
      </c>
    </row>
    <row r="138" spans="1:9" x14ac:dyDescent="0.2">
      <c r="A138" s="10">
        <v>41000</v>
      </c>
      <c r="B138" s="26">
        <v>0.4639668981801735</v>
      </c>
      <c r="C138" s="29">
        <v>3.835</v>
      </c>
      <c r="D138">
        <v>0.155</v>
      </c>
      <c r="F138" s="29">
        <v>0.25</v>
      </c>
      <c r="G138" s="25">
        <v>0.15200000000000002</v>
      </c>
      <c r="H138" s="29">
        <v>0.20499999999999999</v>
      </c>
      <c r="I138" s="25">
        <v>0.15200000000000002</v>
      </c>
    </row>
    <row r="139" spans="1:9" x14ac:dyDescent="0.2">
      <c r="A139" s="10">
        <v>41030</v>
      </c>
      <c r="B139" s="26">
        <v>0.46136485041496123</v>
      </c>
      <c r="C139" s="29">
        <v>3.7949999999999999</v>
      </c>
      <c r="D139">
        <v>0.155</v>
      </c>
      <c r="F139" s="29">
        <v>0.20250000000000001</v>
      </c>
      <c r="G139" s="25">
        <v>0.15200000000000002</v>
      </c>
      <c r="H139" s="29">
        <v>0.1925</v>
      </c>
      <c r="I139" s="25">
        <v>0.15200000000000002</v>
      </c>
    </row>
    <row r="140" spans="1:9" x14ac:dyDescent="0.2">
      <c r="A140" s="10">
        <v>41061</v>
      </c>
      <c r="B140" s="26">
        <v>0.45869066066742709</v>
      </c>
      <c r="C140" s="29">
        <v>3.8080000000000003</v>
      </c>
      <c r="D140">
        <v>0.155</v>
      </c>
      <c r="F140" s="29">
        <v>0.20250000000000001</v>
      </c>
      <c r="G140" s="25">
        <v>0.15200000000000002</v>
      </c>
      <c r="H140" s="29">
        <v>0.1925</v>
      </c>
      <c r="I140" s="25">
        <v>0.15200000000000002</v>
      </c>
    </row>
    <row r="141" spans="1:9" x14ac:dyDescent="0.2">
      <c r="A141" s="10">
        <v>41091</v>
      </c>
      <c r="B141" s="26">
        <v>0.45611678532516875</v>
      </c>
      <c r="C141" s="29">
        <v>3.8310000000000004</v>
      </c>
      <c r="D141">
        <v>0.155</v>
      </c>
      <c r="F141" s="29">
        <v>0.215</v>
      </c>
      <c r="G141" s="25">
        <v>0.15200000000000002</v>
      </c>
      <c r="H141" s="29">
        <v>0.1925</v>
      </c>
      <c r="I141" s="25">
        <v>0.15200000000000002</v>
      </c>
    </row>
    <row r="142" spans="1:9" x14ac:dyDescent="0.2">
      <c r="A142" s="10">
        <v>41122</v>
      </c>
      <c r="B142" s="26">
        <v>0.45347155785846616</v>
      </c>
      <c r="C142" s="29">
        <v>3.8480000000000003</v>
      </c>
      <c r="D142">
        <v>0.155</v>
      </c>
      <c r="F142" s="29">
        <v>0.215</v>
      </c>
      <c r="G142" s="25">
        <v>0.15200000000000002</v>
      </c>
      <c r="H142" s="29">
        <v>0.1925</v>
      </c>
      <c r="I142" s="25">
        <v>0.15200000000000002</v>
      </c>
    </row>
    <row r="143" spans="1:9" x14ac:dyDescent="0.2">
      <c r="A143" s="10">
        <v>41153</v>
      </c>
      <c r="B143" s="26">
        <v>0.45084093519434743</v>
      </c>
      <c r="C143" s="29">
        <v>3.8650000000000002</v>
      </c>
      <c r="D143">
        <v>0.155</v>
      </c>
      <c r="F143" s="29">
        <v>0.19500000000000001</v>
      </c>
      <c r="G143" s="25">
        <v>0.15200000000000002</v>
      </c>
      <c r="H143" s="29">
        <v>0.1925</v>
      </c>
      <c r="I143" s="25">
        <v>0.15200000000000002</v>
      </c>
    </row>
    <row r="144" spans="1:9" x14ac:dyDescent="0.2">
      <c r="A144" s="10">
        <v>41183</v>
      </c>
      <c r="B144" s="26">
        <v>0.44830900531181178</v>
      </c>
      <c r="C144" s="29">
        <v>3.89</v>
      </c>
      <c r="D144">
        <v>0.155</v>
      </c>
      <c r="F144" s="29">
        <v>0.215</v>
      </c>
      <c r="G144" s="25">
        <v>0.15200000000000002</v>
      </c>
      <c r="H144" s="29">
        <v>0.19750000000000001</v>
      </c>
      <c r="I144" s="25">
        <v>0.15200000000000002</v>
      </c>
    </row>
    <row r="145" spans="1:9" x14ac:dyDescent="0.2">
      <c r="A145" s="10">
        <v>41214</v>
      </c>
      <c r="B145" s="26">
        <v>0.44570689912096512</v>
      </c>
      <c r="C145" s="29">
        <v>4.0350000000000001</v>
      </c>
      <c r="D145">
        <v>0.155</v>
      </c>
      <c r="F145" s="29">
        <v>0.315</v>
      </c>
      <c r="G145" s="25">
        <v>0.155</v>
      </c>
      <c r="H145" s="29">
        <v>0.27250000000000002</v>
      </c>
      <c r="I145" s="25">
        <v>0.155</v>
      </c>
    </row>
    <row r="146" spans="1:9" x14ac:dyDescent="0.2">
      <c r="A146" s="10">
        <v>41244</v>
      </c>
      <c r="B146" s="26">
        <v>0.44320242416997246</v>
      </c>
      <c r="C146" s="29">
        <v>4.18</v>
      </c>
      <c r="D146">
        <v>0.155</v>
      </c>
      <c r="F146" s="29">
        <v>0.39500000000000002</v>
      </c>
      <c r="G146" s="25">
        <v>0.155</v>
      </c>
      <c r="H146" s="29">
        <v>0.3075</v>
      </c>
      <c r="I146" s="25">
        <v>0.155</v>
      </c>
    </row>
    <row r="147" spans="1:9" x14ac:dyDescent="0.2">
      <c r="C147" s="29"/>
      <c r="G147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Volumes</vt:lpstr>
      <vt:lpstr>Curves</vt:lpstr>
    </vt:vector>
  </TitlesOfParts>
  <Company>Credit Suisse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mtehan</dc:creator>
  <cp:lastModifiedBy>Jan Havlíček</cp:lastModifiedBy>
  <cp:lastPrinted>2000-10-25T21:41:47Z</cp:lastPrinted>
  <dcterms:created xsi:type="dcterms:W3CDTF">2000-10-18T20:12:42Z</dcterms:created>
  <dcterms:modified xsi:type="dcterms:W3CDTF">2023-09-10T18:18:02Z</dcterms:modified>
</cp:coreProperties>
</file>