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6DDBC5-A011-428D-BEA8-A93D978DB0EE}" xr6:coauthVersionLast="47" xr6:coauthVersionMax="47" xr10:uidLastSave="{00000000-0000-0000-0000-000000000000}"/>
  <bookViews>
    <workbookView xWindow="-120" yWindow="-120" windowWidth="38640" windowHeight="15720" tabRatio="40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<sst xmlns="http://schemas.openxmlformats.org/spreadsheetml/2006/main" count="45" uniqueCount="26">
  <si>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</si>
  <si>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</si>
  <si>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</si>
  <si>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</si>
  <si>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</si>
  <si>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</si>
  <si>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</si>
  <si>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</si>
  <si>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</si>
  <si>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</si>
  <si>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</si>
  <si>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</si>
  <si>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</si>
  <si>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</si>
  <si>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</si>
  <si>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</si>
  <si>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</si>
  <si>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</si>
  <si>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</si>
  <si>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</si>
  <si>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</si>
  <si>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</si>
  <si>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</si>
  <si>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</si>
  <si>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Prepay WIRE</t>
  </si>
  <si>
    <t>&lt;&lt;&lt; AMT Payed 1/18 for MLK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</si>
</sst>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0" fontId="2" fillId="0" borderId="0" xfId="0" applyFont="1" applyFill="1"/>
    <xf numFmtId="44" fontId="2" fillId="0" borderId="1" xfId="0" applyNumberFormat="1" applyFont="1" applyFill="1" applyBorder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H15" sqref="H1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v>36547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17.8</v>
      </c>
      <c r="E11" s="4">
        <f>D11*C11*16</f>
        <v>28480</v>
      </c>
      <c r="F11" s="4">
        <v>1</v>
      </c>
      <c r="G11" s="5">
        <f>D11-F11</f>
        <v>16.8</v>
      </c>
      <c r="H11" s="6">
        <f>E11-(C11*F11*16)</f>
        <v>26880</v>
      </c>
      <c r="J11" s="20">
        <f>-C11*16*K11</f>
        <v>-41648</v>
      </c>
      <c r="K11" s="21">
        <v>26.03</v>
      </c>
      <c r="L11" s="22">
        <f>J11+H11</f>
        <v>-14768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</v>
      </c>
      <c r="E13" s="8">
        <f>D13*C13*16</f>
        <v>-201600</v>
      </c>
      <c r="F13" s="8">
        <v>1</v>
      </c>
      <c r="G13" s="9">
        <f>D13+F13</f>
        <v>19</v>
      </c>
      <c r="H13" s="10">
        <f>E13+(C13*F13*16)</f>
        <v>-212800</v>
      </c>
      <c r="J13" s="23">
        <f>-C13*16*K13</f>
        <v>346752</v>
      </c>
      <c r="K13" s="24">
        <v>30.96</v>
      </c>
      <c r="L13" s="25">
        <f>J13+H13</f>
        <v>133952</v>
      </c>
    </row>
    <row r="14" spans="2:12" x14ac:dyDescent="0.2">
      <c r="B14" s="1" t="s">
        <v>3</v>
      </c>
      <c r="C14" s="11">
        <v>-100</v>
      </c>
      <c r="D14" s="12">
        <v>18</v>
      </c>
      <c r="E14" s="12">
        <f>D14*C14*16</f>
        <v>-28800</v>
      </c>
      <c r="F14" s="12">
        <v>1</v>
      </c>
      <c r="G14" s="13">
        <f>D14+F14</f>
        <v>19</v>
      </c>
      <c r="H14" s="14">
        <f>E14+(C14*F14*16)</f>
        <v>-30400</v>
      </c>
      <c r="J14" s="26">
        <f>-C14*16*K14</f>
        <v>55600</v>
      </c>
      <c r="K14" s="27">
        <v>34.75</v>
      </c>
      <c r="L14" s="28">
        <f>J14+H14</f>
        <v>25200</v>
      </c>
    </row>
    <row r="15" spans="2:12" x14ac:dyDescent="0.2">
      <c r="H15" s="29">
        <f>SUM(H11:H14)</f>
        <v>-216320</v>
      </c>
      <c r="J15" s="15">
        <f>SUM(J11:J14)</f>
        <v>360704</v>
      </c>
      <c r="K15" s="18"/>
      <c r="L15" s="19">
        <f>SUM(L11:L14)</f>
        <v>144384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 t="s">
        <v>24</v>
      </c>
      <c r="G28" s="1"/>
      <c r="H28" s="37">
        <v>-250000</v>
      </c>
      <c r="I28" s="1" t="s">
        <v>25</v>
      </c>
      <c r="J28" s="37"/>
      <c r="K28" s="18"/>
      <c r="L28" s="19"/>
    </row>
    <row r="30" spans="2:12" ht="13.5" thickBot="1" x14ac:dyDescent="0.25">
      <c r="F30" s="35" t="s">
        <v>14</v>
      </c>
      <c r="G30" s="35"/>
      <c r="H30" s="35"/>
    </row>
    <row r="31" spans="2:12" ht="13.5" thickBot="1" x14ac:dyDescent="0.25">
      <c r="F31" s="35" t="s">
        <v>9</v>
      </c>
      <c r="G31" s="35" t="s">
        <v>18</v>
      </c>
      <c r="H31" s="36">
        <f>H26+H15-H28</f>
        <v>27880</v>
      </c>
      <c r="J31" s="2">
        <f>J15+J26</f>
        <v>368004</v>
      </c>
      <c r="L31" s="2">
        <f>L15+L26</f>
        <v>145884</v>
      </c>
    </row>
    <row r="32" spans="2:12" x14ac:dyDescent="0.2">
      <c r="H32" s="30">
        <v>36546</v>
      </c>
      <c r="J32" t="s">
        <v>22</v>
      </c>
      <c r="L32" s="33">
        <v>36546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2023-09-10T18:27:51Z</dcterms:modified>
</cp:coreProperties>
</file>