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8517B4-4A72-4B59-82E2-B5509E469035}" xr6:coauthVersionLast="47" xr6:coauthVersionMax="47" xr10:uidLastSave="{00000000-0000-0000-0000-000000000000}"/>
  <bookViews>
    <workbookView xWindow="-120" yWindow="-120" windowWidth="38640" windowHeight="15720" tabRatio="235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E9" i="1"/>
  <c r="G9" i="1"/>
  <c r="H9" i="1"/>
  <c r="E10" i="1"/>
  <c r="G10" i="1"/>
  <c r="H10" i="1"/>
  <c r="E11" i="1"/>
  <c r="G11" i="1"/>
  <c r="H11" i="1"/>
  <c r="E12" i="1"/>
  <c r="G12" i="1"/>
  <c r="H12" i="1"/>
  <c r="H13" i="1"/>
  <c r="E20" i="1"/>
  <c r="H20" i="1"/>
  <c r="E21" i="1"/>
  <c r="H21" i="1"/>
  <c r="E22" i="1"/>
  <c r="G22" i="1"/>
  <c r="H22" i="1"/>
  <c r="E23" i="1"/>
  <c r="H23" i="1"/>
  <c r="H24" i="1"/>
  <c r="H27" i="1"/>
  <c r="H31" i="1"/>
</calcChain>
</file>

<file path=xl/sharedStrings.xml><?xml version="1.0" encoding="utf-8"?>
<sst xmlns="http://schemas.openxmlformats.org/spreadsheetml/2006/main" count="35" uniqueCount="19">
  <si>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</si>
  <si>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</si>
  <si>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</si>
  <si>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</si>
  <si>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</si>
  <si>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</si>
  <si>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</si>
  <si>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</si>
  <si>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</si>
  <si>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</si>
  <si>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</si>
  <si>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</si>
  <si>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</si>
  <si>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</si>
  <si>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Koch's</t>
  </si>
  <si>
    <t>EPMI</t>
  </si>
  <si>
    <t>COST</t>
  </si>
  <si>
    <t>Power for delivery</t>
  </si>
  <si>
    <t>Net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</si>
</sst>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/>
    <xf numFmtId="44" fontId="3" fillId="0" borderId="2" xfId="1" applyFont="1" applyBorder="1"/>
    <xf numFmtId="44" fontId="2" fillId="0" borderId="2" xfId="1" applyFont="1" applyBorder="1"/>
    <xf numFmtId="44" fontId="3" fillId="0" borderId="3" xfId="0" applyNumberFormat="1" applyFont="1" applyBorder="1"/>
    <xf numFmtId="0" fontId="3" fillId="0" borderId="4" xfId="0" applyFont="1" applyBorder="1"/>
    <xf numFmtId="44" fontId="3" fillId="0" borderId="0" xfId="1" applyFont="1" applyBorder="1"/>
    <xf numFmtId="44" fontId="2" fillId="0" borderId="0" xfId="1" applyFont="1" applyBorder="1"/>
    <xf numFmtId="44" fontId="3" fillId="0" borderId="5" xfId="0" applyNumberFormat="1" applyFont="1" applyBorder="1"/>
    <xf numFmtId="0" fontId="3" fillId="0" borderId="6" xfId="0" applyFont="1" applyBorder="1"/>
    <xf numFmtId="44" fontId="3" fillId="0" borderId="7" xfId="1" applyFont="1" applyBorder="1"/>
    <xf numFmtId="44" fontId="2" fillId="0" borderId="7" xfId="1" applyFont="1" applyBorder="1"/>
    <xf numFmtId="44" fontId="3" fillId="0" borderId="8" xfId="0" applyNumberFormat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Border="1"/>
    <xf numFmtId="44" fontId="3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workbookViewId="0">
      <selection activeCell="D22" sqref="D22"/>
    </sheetView>
  </sheetViews>
  <sheetFormatPr defaultRowHeight="12" x14ac:dyDescent="0.2"/>
  <cols>
    <col min="1" max="4" width="9.140625" style="2"/>
    <col min="5" max="5" width="9.28515625" style="2" customWidth="1"/>
    <col min="6" max="7" width="9.140625" style="2"/>
    <col min="8" max="8" width="12.85546875" style="2" bestFit="1" customWidth="1"/>
    <col min="9" max="16384" width="9.140625" style="2"/>
  </cols>
  <sheetData>
    <row r="2" spans="2:8" x14ac:dyDescent="0.2">
      <c r="B2" s="1" t="s">
        <v>17</v>
      </c>
      <c r="D2" s="3">
        <f ca="1">TODAY()+1</f>
        <v>37289</v>
      </c>
      <c r="E2" s="3">
        <f ca="1">D2+1</f>
        <v>37290</v>
      </c>
      <c r="F2" s="3">
        <f ca="1">E2+1</f>
        <v>37291</v>
      </c>
    </row>
    <row r="5" spans="2:8" x14ac:dyDescent="0.2">
      <c r="B5" s="1" t="s">
        <v>11</v>
      </c>
    </row>
    <row r="6" spans="2:8" x14ac:dyDescent="0.2">
      <c r="B6" s="1"/>
      <c r="C6" s="1" t="s">
        <v>15</v>
      </c>
      <c r="D6" s="1" t="s">
        <v>14</v>
      </c>
    </row>
    <row r="7" spans="2:8" x14ac:dyDescent="0.2">
      <c r="C7" s="1" t="s">
        <v>7</v>
      </c>
      <c r="D7" s="1" t="s">
        <v>13</v>
      </c>
      <c r="E7" s="1"/>
      <c r="F7" s="1" t="s">
        <v>5</v>
      </c>
      <c r="G7" s="1" t="s">
        <v>15</v>
      </c>
      <c r="H7" s="1" t="s">
        <v>9</v>
      </c>
    </row>
    <row r="8" spans="2:8" x14ac:dyDescent="0.2">
      <c r="C8" s="1" t="s">
        <v>8</v>
      </c>
      <c r="D8" s="1" t="s">
        <v>4</v>
      </c>
      <c r="E8" s="1"/>
      <c r="F8" s="1" t="s">
        <v>6</v>
      </c>
      <c r="G8" s="1" t="s">
        <v>16</v>
      </c>
      <c r="H8" s="1" t="s">
        <v>10</v>
      </c>
    </row>
    <row r="9" spans="2:8" x14ac:dyDescent="0.2">
      <c r="B9" s="1" t="s">
        <v>0</v>
      </c>
      <c r="C9" s="4">
        <v>100</v>
      </c>
      <c r="D9" s="5">
        <v>19</v>
      </c>
      <c r="E9" s="5">
        <f>D9*C9*16</f>
        <v>30400</v>
      </c>
      <c r="F9" s="5">
        <v>1</v>
      </c>
      <c r="G9" s="6">
        <f>IF(C9&gt;0,D9-F9,D9+F9)</f>
        <v>18</v>
      </c>
      <c r="H9" s="7">
        <f>IF(C9&gt;0,E9-(C9*F9*16),E9+(C9*F9*16))</f>
        <v>28800</v>
      </c>
    </row>
    <row r="10" spans="2:8" x14ac:dyDescent="0.2">
      <c r="B10" s="1" t="s">
        <v>1</v>
      </c>
      <c r="C10" s="8">
        <v>0</v>
      </c>
      <c r="D10" s="9"/>
      <c r="E10" s="9">
        <f>D10*C10*16</f>
        <v>0</v>
      </c>
      <c r="F10" s="9">
        <v>1</v>
      </c>
      <c r="G10" s="10">
        <f>IF(C10&gt;0,D10-F10,D10+F10)</f>
        <v>1</v>
      </c>
      <c r="H10" s="11">
        <f>IF(C10&gt;0,E10-(C10*F10*16),E10+(C10*F10*16))</f>
        <v>0</v>
      </c>
    </row>
    <row r="11" spans="2:8" x14ac:dyDescent="0.2">
      <c r="B11" s="1" t="s">
        <v>2</v>
      </c>
      <c r="C11" s="8">
        <v>-700</v>
      </c>
      <c r="D11" s="9">
        <v>20.25</v>
      </c>
      <c r="E11" s="9">
        <f>D11*C11*16</f>
        <v>-226800</v>
      </c>
      <c r="F11" s="9">
        <v>1</v>
      </c>
      <c r="G11" s="10">
        <f>IF(C11&gt;0,D11-F11,D11+F11)</f>
        <v>21.25</v>
      </c>
      <c r="H11" s="11">
        <f>IF(C11&gt;0,E11-(C11*F11*16),E11+(C11*F11*16))</f>
        <v>-238000</v>
      </c>
    </row>
    <row r="12" spans="2:8" x14ac:dyDescent="0.2">
      <c r="B12" s="1" t="s">
        <v>3</v>
      </c>
      <c r="C12" s="12">
        <v>-100</v>
      </c>
      <c r="D12" s="13">
        <v>20.5</v>
      </c>
      <c r="E12" s="13">
        <f>D12*C12*16</f>
        <v>-32800</v>
      </c>
      <c r="F12" s="13">
        <v>1</v>
      </c>
      <c r="G12" s="14">
        <f>IF(C12&gt;0,D12-F12,D12+F12)</f>
        <v>21.5</v>
      </c>
      <c r="H12" s="15">
        <f>IF(C12&gt;0,E12-(C12*F12*16),E12+(C12*F12*16))</f>
        <v>-34400</v>
      </c>
    </row>
    <row r="13" spans="2:8" x14ac:dyDescent="0.2">
      <c r="H13" s="16">
        <f>SUM(H9:H12)</f>
        <v>-243600</v>
      </c>
    </row>
    <row r="16" spans="2:8" x14ac:dyDescent="0.2">
      <c r="B16" s="1" t="s">
        <v>12</v>
      </c>
    </row>
    <row r="17" spans="2:10" x14ac:dyDescent="0.2">
      <c r="B17" s="1"/>
      <c r="C17" s="1" t="s">
        <v>15</v>
      </c>
      <c r="D17" s="1" t="s">
        <v>14</v>
      </c>
    </row>
    <row r="18" spans="2:10" x14ac:dyDescent="0.2">
      <c r="C18" s="1" t="s">
        <v>7</v>
      </c>
      <c r="D18" s="1" t="s">
        <v>13</v>
      </c>
      <c r="E18" s="1"/>
      <c r="F18" s="1" t="s">
        <v>5</v>
      </c>
      <c r="G18" s="1"/>
      <c r="H18" s="1" t="s">
        <v>9</v>
      </c>
    </row>
    <row r="19" spans="2:10" x14ac:dyDescent="0.2">
      <c r="C19" s="1" t="s">
        <v>8</v>
      </c>
      <c r="D19" s="1" t="s">
        <v>4</v>
      </c>
      <c r="E19" s="1"/>
      <c r="F19" s="1" t="s">
        <v>6</v>
      </c>
      <c r="G19" s="1"/>
      <c r="H19" s="1" t="s">
        <v>10</v>
      </c>
    </row>
    <row r="20" spans="2:10" x14ac:dyDescent="0.2">
      <c r="B20" s="1" t="s">
        <v>0</v>
      </c>
      <c r="C20" s="4">
        <v>0</v>
      </c>
      <c r="D20" s="5"/>
      <c r="E20" s="5">
        <f>D20*C20*8</f>
        <v>0</v>
      </c>
      <c r="F20" s="5">
        <v>1</v>
      </c>
      <c r="G20" s="5"/>
      <c r="H20" s="7">
        <f>IF(C20&gt;0,E20-(C20*F20*8),E20+(C20*F20*8))</f>
        <v>0</v>
      </c>
    </row>
    <row r="21" spans="2:10" x14ac:dyDescent="0.2">
      <c r="B21" s="1" t="s">
        <v>1</v>
      </c>
      <c r="C21" s="8">
        <v>0</v>
      </c>
      <c r="D21" s="9"/>
      <c r="E21" s="9">
        <f>D21*C21*8</f>
        <v>0</v>
      </c>
      <c r="F21" s="9">
        <v>1</v>
      </c>
      <c r="G21" s="9"/>
      <c r="H21" s="11">
        <f>IF(C21&gt;0,E21-(C21*F21*8),E21+(C21*F21*8))</f>
        <v>0</v>
      </c>
    </row>
    <row r="22" spans="2:10" x14ac:dyDescent="0.2">
      <c r="B22" s="1" t="s">
        <v>2</v>
      </c>
      <c r="C22" s="8">
        <v>-50</v>
      </c>
      <c r="D22" s="9">
        <v>15.75</v>
      </c>
      <c r="E22" s="9">
        <f>D22*C22*56</f>
        <v>-44100</v>
      </c>
      <c r="F22" s="9">
        <v>1</v>
      </c>
      <c r="G22" s="10">
        <f>D22+F22</f>
        <v>16.75</v>
      </c>
      <c r="H22" s="11">
        <f>IF(C22&gt;0,E22-(C22*F22*56),E22+(C22*F22*56))</f>
        <v>-46900</v>
      </c>
    </row>
    <row r="23" spans="2:10" x14ac:dyDescent="0.2">
      <c r="B23" s="1" t="s">
        <v>3</v>
      </c>
      <c r="C23" s="12">
        <v>0</v>
      </c>
      <c r="D23" s="13"/>
      <c r="E23" s="13">
        <f>D23*C23*8</f>
        <v>0</v>
      </c>
      <c r="F23" s="13">
        <v>1</v>
      </c>
      <c r="G23" s="13"/>
      <c r="H23" s="15">
        <f>IF(C23&gt;0,E23-(C23*F23*8),E23+(C23*F23*8))</f>
        <v>0</v>
      </c>
    </row>
    <row r="24" spans="2:10" x14ac:dyDescent="0.2">
      <c r="H24" s="16">
        <f>SUM(H20:H23)</f>
        <v>-46900</v>
      </c>
    </row>
    <row r="26" spans="2:10" x14ac:dyDescent="0.2">
      <c r="F26" s="1"/>
      <c r="G26" s="1"/>
      <c r="H26" s="17"/>
    </row>
    <row r="27" spans="2:10" x14ac:dyDescent="0.2">
      <c r="F27" s="1" t="s">
        <v>9</v>
      </c>
      <c r="G27" s="1"/>
      <c r="H27" s="18">
        <f>H13+H24</f>
        <v>-290500</v>
      </c>
    </row>
    <row r="28" spans="2:10" x14ac:dyDescent="0.2">
      <c r="H28" s="19"/>
    </row>
    <row r="29" spans="2:10" x14ac:dyDescent="0.2">
      <c r="F29" s="1"/>
      <c r="G29" s="1"/>
      <c r="H29" s="20"/>
      <c r="I29" s="1"/>
      <c r="J29" s="1"/>
    </row>
    <row r="31" spans="2:10" x14ac:dyDescent="0.2">
      <c r="G31" s="1" t="s">
        <v>18</v>
      </c>
      <c r="H31" s="16">
        <f>-(H29-H27)</f>
        <v>-290500</v>
      </c>
      <c r="I3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2002-01-04T12:57:25Z</cp:lastPrinted>
  <dcterms:created xsi:type="dcterms:W3CDTF">2002-01-02T15:03:12Z</dcterms:created>
  <dcterms:modified xsi:type="dcterms:W3CDTF">2023-09-10T18:32:10Z</dcterms:modified>
</cp:coreProperties>
</file>