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7D4136-8C26-4FD7-8112-D8031F0218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2" i="1" l="1"/>
  <c r="E20" i="1"/>
  <c r="E26" i="1"/>
  <c r="E31" i="1"/>
  <c r="E36" i="1"/>
  <c r="E38" i="1"/>
  <c r="E45" i="1"/>
  <c r="E47" i="1"/>
  <c r="E55" i="1"/>
  <c r="E57" i="1"/>
  <c r="F68" i="1"/>
  <c r="E78" i="1"/>
  <c r="E83" i="1"/>
  <c r="E84" i="1"/>
  <c r="E85" i="1"/>
  <c r="E92" i="1"/>
  <c r="E93" i="1"/>
  <c r="E94" i="1"/>
  <c r="E102" i="1"/>
  <c r="F110" i="1"/>
</calcChain>
</file>

<file path=xl/sharedStrings.xml><?xml version="1.0" encoding="utf-8"?>
<sst xmlns="http://schemas.openxmlformats.org/spreadsheetml/2006/main" count="100" uniqueCount="60">
  <si>
    <t>FIT</t>
  </si>
  <si>
    <t>State Tax</t>
  </si>
  <si>
    <t>FICA</t>
  </si>
  <si>
    <t>Medicare</t>
  </si>
  <si>
    <t>Total taxes due</t>
  </si>
  <si>
    <t>Less Dividend Equivalents</t>
  </si>
  <si>
    <t>Net taxes due</t>
  </si>
  <si>
    <t>To be deducted from next payroll check</t>
  </si>
  <si>
    <t>Gross proceeds</t>
  </si>
  <si>
    <t>Net proceeds</t>
  </si>
  <si>
    <t>Less Taxes due on Release</t>
  </si>
  <si>
    <t>Net proceeds to optionee</t>
  </si>
  <si>
    <t xml:space="preserve">Sold all shares </t>
  </si>
  <si>
    <t>1000 shs @ $81</t>
  </si>
  <si>
    <t>Sold portion of shs</t>
  </si>
  <si>
    <t>Less Commission &amp; SEC fees</t>
  </si>
  <si>
    <t xml:space="preserve">TOTAL TAXES </t>
  </si>
  <si>
    <t xml:space="preserve"> </t>
  </si>
  <si>
    <t xml:space="preserve">FIT </t>
  </si>
  <si>
    <t>Additional FIT w/h</t>
  </si>
  <si>
    <t>$28,555.65 - $100 for Dividend Equivalents = $28,455.65</t>
  </si>
  <si>
    <t>$28,455.65 total taxes due divided by $80 = 355 shares traded for taxes</t>
  </si>
  <si>
    <t>Remaining taxes due</t>
  </si>
  <si>
    <t>(2)</t>
  </si>
  <si>
    <r>
      <t>$81 x 1,000 = $81,000 -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$62.70</t>
    </r>
    <r>
      <rPr>
        <sz val="8"/>
        <rFont val="Arial"/>
        <family val="2"/>
      </rPr>
      <t>(2)</t>
    </r>
    <r>
      <rPr>
        <b/>
        <sz val="10"/>
        <rFont val="Arial"/>
        <family val="2"/>
      </rPr>
      <t xml:space="preserve"> = $937.30 Short-term Capital Gain</t>
    </r>
  </si>
  <si>
    <t>$28,455.65 divided by $81 = 352 shs sold</t>
  </si>
  <si>
    <t>Remaining Taxes due on Release</t>
  </si>
  <si>
    <t>Less Remaining Taxes due on Release</t>
  </si>
  <si>
    <t>(3)</t>
  </si>
  <si>
    <r>
      <t>$81 x 352 = $28,512 - ($80 x 352 = $28,160) - $22.07</t>
    </r>
    <r>
      <rPr>
        <sz val="8"/>
        <rFont val="Arial"/>
        <family val="2"/>
      </rPr>
      <t>(3)</t>
    </r>
    <r>
      <rPr>
        <b/>
        <sz val="10"/>
        <rFont val="Arial"/>
        <family val="2"/>
      </rPr>
      <t xml:space="preserve"> = 329.93 </t>
    </r>
  </si>
  <si>
    <t>Short-term loss</t>
  </si>
  <si>
    <t>Short-term gain</t>
  </si>
  <si>
    <t>(4)</t>
  </si>
  <si>
    <t>1,000 shares x $80 = $80,000 gain + $100 Div Equiv = $80,100 Taxable Compensation</t>
  </si>
  <si>
    <t>1,000 shs @ $79</t>
  </si>
  <si>
    <r>
      <t>1,000 shares x $80 =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gain + $100 Div Equiv = $80,100 Taxable Compensation</t>
    </r>
  </si>
  <si>
    <t>$67.25 to be deducted from next payroll check.</t>
  </si>
  <si>
    <t>(5)</t>
  </si>
  <si>
    <r>
      <t>1,000 x $81 = $81,000 -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$62.70 = $937.30</t>
    </r>
  </si>
  <si>
    <t>$37,747.25 divided by $81 = 467 shs sold</t>
  </si>
  <si>
    <t>(6)</t>
  </si>
  <si>
    <t>Gross proceeds (467 x $81)</t>
  </si>
  <si>
    <r>
      <t>467 x $81 - (467 x $80 = $37,360) - $29.28</t>
    </r>
    <r>
      <rPr>
        <sz val="8"/>
        <rFont val="Arial"/>
        <family val="2"/>
      </rPr>
      <t>(6)</t>
    </r>
    <r>
      <rPr>
        <b/>
        <sz val="10"/>
        <rFont val="Arial"/>
        <family val="2"/>
      </rPr>
      <t xml:space="preserve"> = $437.72</t>
    </r>
  </si>
  <si>
    <t>1,000 shs @ $81</t>
  </si>
  <si>
    <r>
      <t>$79 x 1,000 = $79,000 -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$62.63</t>
    </r>
    <r>
      <rPr>
        <sz val="8"/>
        <rFont val="Arial"/>
        <family val="2"/>
      </rPr>
      <t>(4)</t>
    </r>
    <r>
      <rPr>
        <b/>
        <sz val="10"/>
        <rFont val="Arial"/>
        <family val="2"/>
      </rPr>
      <t xml:space="preserve"> = ($1,062.63)   </t>
    </r>
  </si>
  <si>
    <t>EXAMPLE 1 - Shares traded for taxes</t>
  </si>
  <si>
    <t>EXAMPLE 2 - Funds remitted to cover</t>
  </si>
  <si>
    <t>EXAMPLE 5 - Funds remitted to cover</t>
  </si>
  <si>
    <t>EXAMPLE 3a - All or a portion of shares sold, assume sale price of $81</t>
  </si>
  <si>
    <t>EXAMPLE 3b - All shares sold, assume sale price of $79</t>
  </si>
  <si>
    <t>EXAMPLE 4 - All or a portion of shares sold, assume sale price of $81</t>
  </si>
  <si>
    <t>ADDITIONAL WITHHOLDING ASSUMPTIONS AND EXAMPLES</t>
  </si>
  <si>
    <t>WITHHOLDING ASSUMPTIONS AND EXAMPLES</t>
  </si>
  <si>
    <t>All examples assume a Restricted Release of 1,000 shares, an Enron closing price</t>
  </si>
  <si>
    <t>of $80 on the date of release and Dividend Equivalents earned of $100.00.</t>
  </si>
  <si>
    <t>$28,455.65 remaining taxes due divided by $80 = 355 shares withheld for taxes</t>
  </si>
  <si>
    <t>Less shares withheld for taxes</t>
  </si>
  <si>
    <t>EXAMPLE 6 - Shares withheld for required taxes and swapped for additional taxes</t>
  </si>
  <si>
    <t>116 shs</t>
  </si>
  <si>
    <t>Less Already Owned Shares swapped for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</si>
</sst>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8" fontId="0" fillId="0" borderId="0" xfId="0" applyNumberFormat="1"/>
    <xf numFmtId="0" fontId="3" fillId="0" borderId="0" xfId="0" applyFont="1"/>
    <xf numFmtId="0" fontId="0" fillId="0" borderId="0" xfId="0" applyBorder="1"/>
    <xf numFmtId="4" fontId="0" fillId="0" borderId="0" xfId="0" applyNumberFormat="1" applyBorder="1"/>
    <xf numFmtId="8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8" fontId="3" fillId="0" borderId="0" xfId="0" applyNumberFormat="1" applyFont="1" applyBorder="1"/>
    <xf numFmtId="0" fontId="0" fillId="0" borderId="1" xfId="0" applyBorder="1"/>
    <xf numFmtId="9" fontId="0" fillId="0" borderId="2" xfId="0" applyNumberFormat="1" applyBorder="1"/>
    <xf numFmtId="165" fontId="0" fillId="0" borderId="2" xfId="0" applyNumberFormat="1" applyBorder="1"/>
    <xf numFmtId="8" fontId="0" fillId="0" borderId="3" xfId="0" applyNumberFormat="1" applyBorder="1"/>
    <xf numFmtId="0" fontId="0" fillId="0" borderId="4" xfId="0" applyBorder="1"/>
    <xf numFmtId="9" fontId="0" fillId="0" borderId="0" xfId="0" applyNumberFormat="1" applyBorder="1"/>
    <xf numFmtId="8" fontId="0" fillId="0" borderId="5" xfId="0" applyNumberFormat="1" applyBorder="1"/>
    <xf numFmtId="10" fontId="0" fillId="0" borderId="0" xfId="0" applyNumberFormat="1" applyBorder="1"/>
    <xf numFmtId="0" fontId="2" fillId="0" borderId="4" xfId="0" applyFont="1" applyBorder="1"/>
    <xf numFmtId="10" fontId="2" fillId="0" borderId="0" xfId="0" applyNumberFormat="1" applyFont="1" applyBorder="1"/>
    <xf numFmtId="8" fontId="2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8" fontId="3" fillId="0" borderId="8" xfId="0" applyNumberFormat="1" applyFont="1" applyBorder="1"/>
    <xf numFmtId="0" fontId="0" fillId="0" borderId="5" xfId="0" applyBorder="1"/>
    <xf numFmtId="8" fontId="0" fillId="0" borderId="0" xfId="0" applyNumberForma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0" fontId="3" fillId="0" borderId="4" xfId="0" applyFont="1" applyBorder="1"/>
    <xf numFmtId="8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8" xfId="0" applyFont="1" applyBorder="1"/>
    <xf numFmtId="0" fontId="0" fillId="0" borderId="6" xfId="0" applyBorder="1"/>
    <xf numFmtId="8" fontId="3" fillId="0" borderId="7" xfId="0" applyNumberFormat="1" applyFont="1" applyBorder="1" applyAlignment="1">
      <alignment horizontal="right"/>
    </xf>
    <xf numFmtId="0" fontId="0" fillId="0" borderId="8" xfId="0" applyBorder="1"/>
    <xf numFmtId="8" fontId="3" fillId="0" borderId="7" xfId="0" applyNumberFormat="1" applyFont="1" applyBorder="1"/>
    <xf numFmtId="0" fontId="0" fillId="0" borderId="7" xfId="0" applyBorder="1"/>
    <xf numFmtId="0" fontId="0" fillId="0" borderId="2" xfId="0" applyBorder="1"/>
    <xf numFmtId="8" fontId="3" fillId="0" borderId="5" xfId="0" applyNumberFormat="1" applyFont="1" applyBorder="1"/>
    <xf numFmtId="10" fontId="0" fillId="0" borderId="7" xfId="0" applyNumberFormat="1" applyBorder="1"/>
    <xf numFmtId="8" fontId="0" fillId="0" borderId="8" xfId="0" applyNumberFormat="1" applyBorder="1"/>
    <xf numFmtId="0" fontId="4" fillId="0" borderId="0" xfId="0" applyFont="1"/>
    <xf numFmtId="10" fontId="3" fillId="0" borderId="2" xfId="0" applyNumberFormat="1" applyFont="1" applyBorder="1"/>
    <xf numFmtId="0" fontId="5" fillId="0" borderId="0" xfId="0" quotePrefix="1" applyFont="1" applyAlignment="1">
      <alignment horizontal="right"/>
    </xf>
    <xf numFmtId="44" fontId="2" fillId="0" borderId="0" xfId="1" applyFont="1" applyBorder="1" applyAlignment="1">
      <alignment horizontal="right"/>
    </xf>
    <xf numFmtId="7" fontId="2" fillId="0" borderId="0" xfId="1" applyNumberFormat="1" applyFont="1" applyBorder="1" applyAlignment="1">
      <alignment horizontal="right"/>
    </xf>
    <xf numFmtId="0" fontId="5" fillId="0" borderId="0" xfId="0" quotePrefix="1" applyFont="1" applyBorder="1"/>
    <xf numFmtId="8" fontId="2" fillId="0" borderId="0" xfId="1" applyNumberFormat="1" applyFont="1" applyBorder="1" applyAlignment="1">
      <alignment horizontal="right"/>
    </xf>
    <xf numFmtId="7" fontId="4" fillId="0" borderId="0" xfId="1" applyNumberFormat="1" applyFont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0" fontId="4" fillId="0" borderId="0" xfId="0" applyFont="1" applyBorder="1"/>
    <xf numFmtId="8" fontId="4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0" fillId="2" borderId="1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C9" sqref="C9"/>
    </sheetView>
  </sheetViews>
  <sheetFormatPr defaultRowHeight="12.75" x14ac:dyDescent="0.2"/>
  <cols>
    <col min="3" max="3" width="10" customWidth="1"/>
    <col min="4" max="4" width="14.85546875" customWidth="1"/>
    <col min="5" max="5" width="12.42578125" bestFit="1" customWidth="1"/>
    <col min="6" max="6" width="12.5703125" customWidth="1"/>
  </cols>
  <sheetData>
    <row r="1" spans="1:7" x14ac:dyDescent="0.2">
      <c r="A1" s="2" t="s">
        <v>52</v>
      </c>
    </row>
    <row r="3" spans="1:7" x14ac:dyDescent="0.2">
      <c r="A3" t="s">
        <v>53</v>
      </c>
    </row>
    <row r="4" spans="1:7" x14ac:dyDescent="0.2">
      <c r="A4" t="s">
        <v>54</v>
      </c>
    </row>
    <row r="5" spans="1:7" x14ac:dyDescent="0.2">
      <c r="C5" s="41"/>
    </row>
    <row r="6" spans="1:7" s="2" customFormat="1" x14ac:dyDescent="0.2">
      <c r="A6" s="2" t="s">
        <v>35</v>
      </c>
    </row>
    <row r="7" spans="1:7" s="2" customFormat="1" ht="13.5" thickBot="1" x14ac:dyDescent="0.25"/>
    <row r="8" spans="1:7" x14ac:dyDescent="0.2">
      <c r="C8" s="9" t="s">
        <v>0</v>
      </c>
      <c r="D8" s="10">
        <v>0.28000000000000003</v>
      </c>
      <c r="E8" s="11"/>
      <c r="F8" s="12">
        <v>22428</v>
      </c>
    </row>
    <row r="9" spans="1:7" x14ac:dyDescent="0.2">
      <c r="C9" s="13" t="s">
        <v>1</v>
      </c>
      <c r="D9" s="14">
        <v>0</v>
      </c>
      <c r="E9" s="3"/>
      <c r="F9" s="15">
        <v>0</v>
      </c>
    </row>
    <row r="10" spans="1:7" x14ac:dyDescent="0.2">
      <c r="C10" s="13" t="s">
        <v>2</v>
      </c>
      <c r="D10" s="16">
        <v>6.2E-2</v>
      </c>
      <c r="E10" s="3"/>
      <c r="F10" s="15">
        <v>4966.2</v>
      </c>
    </row>
    <row r="11" spans="1:7" x14ac:dyDescent="0.2">
      <c r="C11" s="17" t="s">
        <v>3</v>
      </c>
      <c r="D11" s="18">
        <v>1.4500000000000001E-2</v>
      </c>
      <c r="E11" s="6"/>
      <c r="F11" s="19">
        <v>1161.45</v>
      </c>
    </row>
    <row r="12" spans="1:7" s="2" customFormat="1" ht="13.5" thickBot="1" x14ac:dyDescent="0.25">
      <c r="C12" s="20" t="s">
        <v>16</v>
      </c>
      <c r="D12" s="21"/>
      <c r="E12" s="21"/>
      <c r="F12" s="22">
        <f>SUM(F8:F11)</f>
        <v>28555.65</v>
      </c>
    </row>
    <row r="13" spans="1:7" s="2" customFormat="1" x14ac:dyDescent="0.2">
      <c r="B13" s="7"/>
      <c r="C13" s="7"/>
      <c r="D13" s="7"/>
      <c r="E13" s="8"/>
    </row>
    <row r="14" spans="1:7" s="2" customFormat="1" x14ac:dyDescent="0.2">
      <c r="A14" s="2" t="s">
        <v>20</v>
      </c>
      <c r="B14" s="7"/>
      <c r="C14" s="7"/>
      <c r="D14" s="7"/>
      <c r="E14" s="8"/>
    </row>
    <row r="15" spans="1:7" ht="13.5" thickBot="1" x14ac:dyDescent="0.25"/>
    <row r="16" spans="1:7" s="2" customFormat="1" ht="13.5" thickBot="1" x14ac:dyDescent="0.25">
      <c r="A16" s="53" t="s">
        <v>45</v>
      </c>
      <c r="B16" s="54"/>
      <c r="C16" s="54"/>
      <c r="D16" s="54"/>
      <c r="E16" s="54"/>
      <c r="F16" s="54"/>
      <c r="G16" s="55"/>
    </row>
    <row r="17" spans="1:7" x14ac:dyDescent="0.2">
      <c r="A17" s="13" t="s">
        <v>55</v>
      </c>
      <c r="B17" s="3"/>
      <c r="C17" s="3"/>
      <c r="D17" s="3"/>
      <c r="E17" s="3"/>
      <c r="F17" s="3"/>
      <c r="G17" s="23"/>
    </row>
    <row r="18" spans="1:7" x14ac:dyDescent="0.2">
      <c r="A18" s="13"/>
      <c r="B18" s="3" t="s">
        <v>22</v>
      </c>
      <c r="C18" s="3"/>
      <c r="D18" s="3"/>
      <c r="E18" s="24">
        <v>28455.65</v>
      </c>
      <c r="F18" s="3"/>
      <c r="G18" s="23"/>
    </row>
    <row r="19" spans="1:7" x14ac:dyDescent="0.2">
      <c r="A19" s="13"/>
      <c r="B19" s="6" t="s">
        <v>56</v>
      </c>
      <c r="C19" s="3"/>
      <c r="D19" s="3"/>
      <c r="E19" s="25">
        <v>-28400</v>
      </c>
      <c r="F19" s="3"/>
      <c r="G19" s="23"/>
    </row>
    <row r="20" spans="1:7" s="2" customFormat="1" x14ac:dyDescent="0.2">
      <c r="A20" s="26"/>
      <c r="B20" s="7" t="s">
        <v>6</v>
      </c>
      <c r="C20" s="7"/>
      <c r="D20" s="7"/>
      <c r="E20" s="27">
        <f>+E18+E19</f>
        <v>55.650000000001455</v>
      </c>
      <c r="F20" s="7"/>
      <c r="G20" s="28"/>
    </row>
    <row r="21" spans="1:7" s="2" customFormat="1" ht="13.5" thickBot="1" x14ac:dyDescent="0.25">
      <c r="A21" s="20"/>
      <c r="B21" s="21" t="s">
        <v>7</v>
      </c>
      <c r="C21" s="21"/>
      <c r="D21" s="21"/>
      <c r="E21" s="21"/>
      <c r="F21" s="21"/>
      <c r="G21" s="29"/>
    </row>
    <row r="22" spans="1:7" ht="13.5" thickBot="1" x14ac:dyDescent="0.25"/>
    <row r="23" spans="1:7" s="2" customFormat="1" ht="13.5" thickBot="1" x14ac:dyDescent="0.25">
      <c r="A23" s="53" t="s">
        <v>46</v>
      </c>
      <c r="B23" s="54"/>
      <c r="C23" s="54"/>
      <c r="D23" s="54"/>
      <c r="E23" s="54"/>
      <c r="F23" s="54"/>
      <c r="G23" s="55"/>
    </row>
    <row r="24" spans="1:7" x14ac:dyDescent="0.2">
      <c r="A24" s="13"/>
      <c r="B24" s="3" t="s">
        <v>4</v>
      </c>
      <c r="C24" s="3"/>
      <c r="D24" s="3"/>
      <c r="E24" s="24">
        <v>28555.65</v>
      </c>
      <c r="F24" s="3"/>
      <c r="G24" s="23"/>
    </row>
    <row r="25" spans="1:7" x14ac:dyDescent="0.2">
      <c r="A25" s="13"/>
      <c r="B25" s="6" t="s">
        <v>5</v>
      </c>
      <c r="C25" s="6"/>
      <c r="D25" s="6"/>
      <c r="E25" s="25">
        <v>-100</v>
      </c>
      <c r="F25" s="3"/>
      <c r="G25" s="23"/>
    </row>
    <row r="26" spans="1:7" ht="13.5" thickBot="1" x14ac:dyDescent="0.25">
      <c r="A26" s="30"/>
      <c r="B26" s="21" t="s">
        <v>22</v>
      </c>
      <c r="C26" s="21"/>
      <c r="D26" s="21"/>
      <c r="E26" s="31">
        <f>+E24+E25</f>
        <v>28455.65</v>
      </c>
      <c r="F26" s="34"/>
      <c r="G26" s="32"/>
    </row>
    <row r="27" spans="1:7" ht="13.5" thickBot="1" x14ac:dyDescent="0.25"/>
    <row r="28" spans="1:7" s="2" customFormat="1" ht="13.5" thickBot="1" x14ac:dyDescent="0.25">
      <c r="A28" s="53" t="s">
        <v>48</v>
      </c>
      <c r="B28" s="54"/>
      <c r="C28" s="54"/>
      <c r="D28" s="54"/>
      <c r="E28" s="54"/>
      <c r="F28" s="54"/>
      <c r="G28" s="55"/>
    </row>
    <row r="29" spans="1:7" x14ac:dyDescent="0.2">
      <c r="A29" s="13"/>
      <c r="B29" s="3" t="s">
        <v>4</v>
      </c>
      <c r="C29" s="3"/>
      <c r="D29" s="3"/>
      <c r="E29" s="24">
        <v>28555.65</v>
      </c>
      <c r="F29" s="3"/>
      <c r="G29" s="23"/>
    </row>
    <row r="30" spans="1:7" x14ac:dyDescent="0.2">
      <c r="A30" s="13"/>
      <c r="B30" s="6" t="s">
        <v>5</v>
      </c>
      <c r="C30" s="6"/>
      <c r="D30" s="6"/>
      <c r="E30" s="25">
        <v>-100</v>
      </c>
      <c r="F30" s="3"/>
      <c r="G30" s="23"/>
    </row>
    <row r="31" spans="1:7" x14ac:dyDescent="0.2">
      <c r="A31" s="13"/>
      <c r="B31" s="7" t="s">
        <v>22</v>
      </c>
      <c r="C31" s="7"/>
      <c r="D31" s="7"/>
      <c r="E31" s="27">
        <f>+E29+E30</f>
        <v>28455.65</v>
      </c>
      <c r="F31" s="3"/>
      <c r="G31" s="23"/>
    </row>
    <row r="32" spans="1:7" x14ac:dyDescent="0.2">
      <c r="A32" s="13"/>
      <c r="B32" s="3"/>
      <c r="C32" s="3"/>
      <c r="D32" s="3"/>
      <c r="E32" s="3"/>
      <c r="F32" s="3"/>
      <c r="G32" s="23"/>
    </row>
    <row r="33" spans="1:7" x14ac:dyDescent="0.2">
      <c r="A33" s="13" t="s">
        <v>12</v>
      </c>
      <c r="B33" s="3"/>
      <c r="C33" s="3" t="s">
        <v>43</v>
      </c>
      <c r="D33" s="3"/>
      <c r="E33" s="3"/>
      <c r="F33" s="3"/>
      <c r="G33" s="23"/>
    </row>
    <row r="34" spans="1:7" x14ac:dyDescent="0.2">
      <c r="A34" s="13"/>
      <c r="B34" s="3" t="s">
        <v>8</v>
      </c>
      <c r="C34" s="3"/>
      <c r="D34" s="4"/>
      <c r="E34" s="5">
        <v>81000</v>
      </c>
      <c r="F34" s="3"/>
      <c r="G34" s="23"/>
    </row>
    <row r="35" spans="1:7" x14ac:dyDescent="0.2">
      <c r="A35" s="13"/>
      <c r="B35" s="6" t="s">
        <v>15</v>
      </c>
      <c r="C35" s="6"/>
      <c r="D35" s="6"/>
      <c r="E35" s="45">
        <v>-62.7</v>
      </c>
      <c r="F35" s="44" t="s">
        <v>23</v>
      </c>
      <c r="G35" s="23"/>
    </row>
    <row r="36" spans="1:7" x14ac:dyDescent="0.2">
      <c r="A36" s="13"/>
      <c r="B36" s="3" t="s">
        <v>9</v>
      </c>
      <c r="C36" s="3"/>
      <c r="D36" s="3"/>
      <c r="E36" s="5">
        <f>+E34+E35</f>
        <v>80937.3</v>
      </c>
      <c r="F36" s="3"/>
      <c r="G36" s="23"/>
    </row>
    <row r="37" spans="1:7" x14ac:dyDescent="0.2">
      <c r="A37" s="13"/>
      <c r="B37" s="6" t="s">
        <v>26</v>
      </c>
      <c r="C37" s="6"/>
      <c r="D37" s="6"/>
      <c r="E37" s="45">
        <v>-28455.65</v>
      </c>
      <c r="F37" s="3"/>
      <c r="G37" s="23"/>
    </row>
    <row r="38" spans="1:7" s="2" customFormat="1" x14ac:dyDescent="0.2">
      <c r="A38" s="26"/>
      <c r="B38" s="7" t="s">
        <v>11</v>
      </c>
      <c r="C38" s="7"/>
      <c r="D38" s="7"/>
      <c r="E38" s="8">
        <f>+E36+E37</f>
        <v>52481.65</v>
      </c>
      <c r="F38" s="7"/>
      <c r="G38" s="28"/>
    </row>
    <row r="39" spans="1:7" s="2" customFormat="1" x14ac:dyDescent="0.2">
      <c r="A39" s="26"/>
      <c r="B39" s="7"/>
      <c r="C39" s="7"/>
      <c r="D39" s="7"/>
      <c r="E39" s="8"/>
      <c r="F39" s="7"/>
      <c r="G39" s="28"/>
    </row>
    <row r="40" spans="1:7" s="2" customFormat="1" x14ac:dyDescent="0.2">
      <c r="A40" s="26" t="s">
        <v>24</v>
      </c>
      <c r="B40" s="7"/>
      <c r="C40" s="7"/>
      <c r="D40" s="7"/>
      <c r="E40" s="8"/>
      <c r="F40" s="7"/>
      <c r="G40" s="28"/>
    </row>
    <row r="41" spans="1:7" x14ac:dyDescent="0.2">
      <c r="A41" s="13"/>
      <c r="B41" s="3"/>
      <c r="C41" s="3"/>
      <c r="D41" s="3"/>
      <c r="E41" s="3"/>
      <c r="F41" s="3"/>
      <c r="G41" s="23"/>
    </row>
    <row r="42" spans="1:7" x14ac:dyDescent="0.2">
      <c r="A42" s="13" t="s">
        <v>14</v>
      </c>
      <c r="B42" s="3"/>
      <c r="C42" s="3" t="s">
        <v>25</v>
      </c>
      <c r="D42" s="3"/>
      <c r="E42" s="3"/>
      <c r="F42" s="3"/>
      <c r="G42" s="23"/>
    </row>
    <row r="43" spans="1:7" x14ac:dyDescent="0.2">
      <c r="A43" s="13"/>
      <c r="B43" s="3" t="s">
        <v>8</v>
      </c>
      <c r="C43" s="3"/>
      <c r="D43" s="3"/>
      <c r="E43" s="5">
        <v>28512</v>
      </c>
      <c r="F43" s="3"/>
      <c r="G43" s="23"/>
    </row>
    <row r="44" spans="1:7" x14ac:dyDescent="0.2">
      <c r="A44" s="13"/>
      <c r="B44" s="6" t="s">
        <v>15</v>
      </c>
      <c r="C44" s="6"/>
      <c r="D44" s="6"/>
      <c r="E44" s="45">
        <v>-22.07</v>
      </c>
      <c r="F44" s="44" t="s">
        <v>28</v>
      </c>
      <c r="G44" s="23"/>
    </row>
    <row r="45" spans="1:7" x14ac:dyDescent="0.2">
      <c r="A45" s="13"/>
      <c r="B45" s="3" t="s">
        <v>9</v>
      </c>
      <c r="C45" s="3"/>
      <c r="D45" s="3"/>
      <c r="E45" s="5">
        <f>+E43+E44</f>
        <v>28489.93</v>
      </c>
      <c r="F45" s="3"/>
      <c r="G45" s="23"/>
    </row>
    <row r="46" spans="1:7" x14ac:dyDescent="0.2">
      <c r="A46" s="13"/>
      <c r="B46" s="6" t="s">
        <v>27</v>
      </c>
      <c r="C46" s="6"/>
      <c r="D46" s="6"/>
      <c r="E46" s="45">
        <v>-28455.65</v>
      </c>
      <c r="F46" s="3"/>
      <c r="G46" s="23"/>
    </row>
    <row r="47" spans="1:7" x14ac:dyDescent="0.2">
      <c r="A47" s="13"/>
      <c r="B47" s="7" t="s">
        <v>11</v>
      </c>
      <c r="C47" s="6"/>
      <c r="D47" s="6"/>
      <c r="E47" s="46">
        <f>+E45+E46</f>
        <v>34.279999999998836</v>
      </c>
      <c r="F47" s="3"/>
      <c r="G47" s="23"/>
    </row>
    <row r="48" spans="1:7" x14ac:dyDescent="0.2">
      <c r="A48" s="13"/>
      <c r="B48" s="6"/>
      <c r="C48" s="6"/>
      <c r="D48" s="6"/>
      <c r="E48" s="42"/>
      <c r="F48" s="3"/>
      <c r="G48" s="23"/>
    </row>
    <row r="49" spans="1:7" s="2" customFormat="1" ht="13.5" thickBot="1" x14ac:dyDescent="0.25">
      <c r="A49" s="20" t="s">
        <v>29</v>
      </c>
      <c r="B49" s="21"/>
      <c r="C49" s="21"/>
      <c r="D49" s="21"/>
      <c r="E49" s="33"/>
      <c r="F49" s="21" t="s">
        <v>31</v>
      </c>
      <c r="G49" s="29"/>
    </row>
    <row r="50" spans="1:7" ht="13.5" thickBot="1" x14ac:dyDescent="0.25"/>
    <row r="51" spans="1:7" s="2" customFormat="1" ht="13.5" thickBot="1" x14ac:dyDescent="0.25">
      <c r="A51" s="53" t="s">
        <v>49</v>
      </c>
      <c r="B51" s="54"/>
      <c r="C51" s="54"/>
      <c r="D51" s="54"/>
      <c r="E51" s="54"/>
      <c r="F51" s="54"/>
      <c r="G51" s="55"/>
    </row>
    <row r="52" spans="1:7" x14ac:dyDescent="0.2">
      <c r="A52" s="13" t="s">
        <v>12</v>
      </c>
      <c r="B52" s="3"/>
      <c r="C52" s="3" t="s">
        <v>34</v>
      </c>
      <c r="D52" s="3"/>
      <c r="E52" s="3"/>
      <c r="F52" s="3"/>
      <c r="G52" s="23"/>
    </row>
    <row r="53" spans="1:7" x14ac:dyDescent="0.2">
      <c r="A53" s="13"/>
      <c r="B53" s="3" t="s">
        <v>8</v>
      </c>
      <c r="C53" s="3"/>
      <c r="D53" s="4"/>
      <c r="E53" s="5">
        <v>79000</v>
      </c>
      <c r="F53" s="3"/>
      <c r="G53" s="23"/>
    </row>
    <row r="54" spans="1:7" x14ac:dyDescent="0.2">
      <c r="A54" s="13"/>
      <c r="B54" s="6" t="s">
        <v>15</v>
      </c>
      <c r="C54" s="6"/>
      <c r="D54" s="6"/>
      <c r="E54" s="45">
        <v>-62.63</v>
      </c>
      <c r="F54" s="44" t="s">
        <v>32</v>
      </c>
      <c r="G54" s="23"/>
    </row>
    <row r="55" spans="1:7" x14ac:dyDescent="0.2">
      <c r="A55" s="13"/>
      <c r="B55" s="3" t="s">
        <v>9</v>
      </c>
      <c r="C55" s="3"/>
      <c r="D55" s="3"/>
      <c r="E55" s="5">
        <f>+E53+E54</f>
        <v>78937.37</v>
      </c>
      <c r="F55" s="3"/>
      <c r="G55" s="23"/>
    </row>
    <row r="56" spans="1:7" x14ac:dyDescent="0.2">
      <c r="A56" s="13"/>
      <c r="B56" s="6" t="s">
        <v>27</v>
      </c>
      <c r="C56" s="6"/>
      <c r="D56" s="6"/>
      <c r="E56" s="43">
        <v>28455.65</v>
      </c>
      <c r="F56" s="3"/>
      <c r="G56" s="23"/>
    </row>
    <row r="57" spans="1:7" x14ac:dyDescent="0.2">
      <c r="A57" s="13"/>
      <c r="B57" s="7" t="s">
        <v>11</v>
      </c>
      <c r="C57" s="7"/>
      <c r="D57" s="7"/>
      <c r="E57" s="47">
        <f>+E55-E56</f>
        <v>50481.719999999994</v>
      </c>
      <c r="F57" s="3"/>
      <c r="G57" s="23"/>
    </row>
    <row r="58" spans="1:7" x14ac:dyDescent="0.2">
      <c r="A58" s="13"/>
      <c r="B58" s="6"/>
      <c r="C58" s="6"/>
      <c r="D58" s="6"/>
      <c r="E58" s="42"/>
      <c r="F58" s="3"/>
      <c r="G58" s="23"/>
    </row>
    <row r="59" spans="1:7" s="2" customFormat="1" ht="13.5" thickBot="1" x14ac:dyDescent="0.25">
      <c r="A59" s="20" t="s">
        <v>44</v>
      </c>
      <c r="B59" s="21"/>
      <c r="C59" s="21"/>
      <c r="D59" s="21"/>
      <c r="E59" s="33"/>
      <c r="F59" s="21" t="s">
        <v>30</v>
      </c>
      <c r="G59" s="29"/>
    </row>
    <row r="60" spans="1:7" x14ac:dyDescent="0.2">
      <c r="A60" s="2" t="s">
        <v>51</v>
      </c>
      <c r="E60" s="1"/>
    </row>
    <row r="61" spans="1:7" x14ac:dyDescent="0.2">
      <c r="E61" s="1"/>
    </row>
    <row r="62" spans="1:7" s="2" customFormat="1" x14ac:dyDescent="0.2">
      <c r="A62" s="2" t="s">
        <v>33</v>
      </c>
    </row>
    <row r="63" spans="1:7" s="2" customFormat="1" ht="13.5" thickBot="1" x14ac:dyDescent="0.25"/>
    <row r="64" spans="1:7" x14ac:dyDescent="0.2">
      <c r="B64" s="9"/>
      <c r="C64" s="35" t="s">
        <v>0</v>
      </c>
      <c r="D64" s="40">
        <v>0.39600000000000002</v>
      </c>
      <c r="E64" s="11"/>
      <c r="F64" s="12">
        <v>31719.599999999999</v>
      </c>
    </row>
    <row r="65" spans="1:7" x14ac:dyDescent="0.2">
      <c r="B65" s="17"/>
      <c r="C65" s="3" t="s">
        <v>1</v>
      </c>
      <c r="D65" s="14">
        <v>0</v>
      </c>
      <c r="E65" s="3"/>
      <c r="F65" s="15">
        <v>0</v>
      </c>
    </row>
    <row r="66" spans="1:7" s="2" customFormat="1" x14ac:dyDescent="0.2">
      <c r="B66" s="26"/>
      <c r="C66" s="3" t="s">
        <v>2</v>
      </c>
      <c r="D66" s="16">
        <v>6.2E-2</v>
      </c>
      <c r="E66" s="3" t="s">
        <v>17</v>
      </c>
      <c r="F66" s="15">
        <v>4966.2</v>
      </c>
    </row>
    <row r="67" spans="1:7" x14ac:dyDescent="0.2">
      <c r="B67" s="13"/>
      <c r="C67" s="6" t="s">
        <v>3</v>
      </c>
      <c r="D67" s="18">
        <v>1.4500000000000001E-2</v>
      </c>
      <c r="E67" s="6"/>
      <c r="F67" s="19">
        <v>1161.45</v>
      </c>
    </row>
    <row r="68" spans="1:7" x14ac:dyDescent="0.2">
      <c r="B68" s="13"/>
      <c r="C68" s="7" t="s">
        <v>16</v>
      </c>
      <c r="D68" s="7"/>
      <c r="E68" s="7"/>
      <c r="F68" s="36">
        <f>SUM(F64:F67)</f>
        <v>37847.249999999993</v>
      </c>
    </row>
    <row r="69" spans="1:7" x14ac:dyDescent="0.2">
      <c r="B69" s="13"/>
      <c r="C69" s="3"/>
      <c r="D69" s="3"/>
      <c r="E69" s="3"/>
      <c r="F69" s="23"/>
    </row>
    <row r="70" spans="1:7" x14ac:dyDescent="0.2">
      <c r="B70" s="13"/>
      <c r="C70" s="3"/>
      <c r="D70" s="3"/>
      <c r="E70" s="3"/>
      <c r="F70" s="23"/>
    </row>
    <row r="71" spans="1:7" x14ac:dyDescent="0.2">
      <c r="B71" s="26"/>
      <c r="C71" s="7" t="s">
        <v>18</v>
      </c>
      <c r="D71" s="14">
        <v>0.28000000000000003</v>
      </c>
      <c r="E71" s="3"/>
      <c r="F71" s="15">
        <v>22428</v>
      </c>
    </row>
    <row r="72" spans="1:7" ht="13.5" thickBot="1" x14ac:dyDescent="0.25">
      <c r="B72" s="20" t="s">
        <v>19</v>
      </c>
      <c r="C72" s="21"/>
      <c r="D72" s="37">
        <v>0.11600000000000001</v>
      </c>
      <c r="E72" s="34"/>
      <c r="F72" s="38">
        <v>9291.6</v>
      </c>
    </row>
    <row r="74" spans="1:7" ht="13.5" thickBot="1" x14ac:dyDescent="0.25">
      <c r="A74" s="3"/>
      <c r="B74" s="7"/>
      <c r="C74" s="7"/>
      <c r="D74" s="7"/>
      <c r="E74" s="8"/>
      <c r="F74" s="8"/>
      <c r="G74" s="3"/>
    </row>
    <row r="75" spans="1:7" ht="13.5" thickBot="1" x14ac:dyDescent="0.25">
      <c r="A75" s="53" t="s">
        <v>50</v>
      </c>
      <c r="B75" s="54"/>
      <c r="C75" s="54"/>
      <c r="D75" s="54"/>
      <c r="E75" s="54"/>
      <c r="F75" s="54"/>
      <c r="G75" s="55"/>
    </row>
    <row r="76" spans="1:7" x14ac:dyDescent="0.2">
      <c r="A76" s="13"/>
      <c r="B76" s="3" t="s">
        <v>4</v>
      </c>
      <c r="C76" s="3"/>
      <c r="D76" s="3"/>
      <c r="E76" s="24">
        <v>37847.25</v>
      </c>
      <c r="F76" s="3"/>
      <c r="G76" s="23"/>
    </row>
    <row r="77" spans="1:7" x14ac:dyDescent="0.2">
      <c r="A77" s="13"/>
      <c r="B77" s="6" t="s">
        <v>5</v>
      </c>
      <c r="C77" s="6"/>
      <c r="D77" s="6"/>
      <c r="E77" s="25">
        <v>-100</v>
      </c>
      <c r="F77" s="3"/>
      <c r="G77" s="23"/>
    </row>
    <row r="78" spans="1:7" ht="13.5" thickBot="1" x14ac:dyDescent="0.25">
      <c r="A78" s="13"/>
      <c r="B78" s="7" t="s">
        <v>22</v>
      </c>
      <c r="C78" s="7"/>
      <c r="D78" s="7"/>
      <c r="E78" s="31">
        <f>+E76+E77</f>
        <v>37747.25</v>
      </c>
      <c r="F78" s="3"/>
      <c r="G78" s="23"/>
    </row>
    <row r="79" spans="1:7" x14ac:dyDescent="0.2">
      <c r="A79" s="13"/>
      <c r="B79" s="3"/>
      <c r="C79" s="3"/>
      <c r="D79" s="3"/>
      <c r="E79" s="3"/>
      <c r="F79" s="3"/>
      <c r="G79" s="23"/>
    </row>
    <row r="80" spans="1:7" x14ac:dyDescent="0.2">
      <c r="A80" s="13" t="s">
        <v>12</v>
      </c>
      <c r="B80" s="3"/>
      <c r="C80" s="3" t="s">
        <v>13</v>
      </c>
      <c r="D80" s="3"/>
      <c r="E80" s="3"/>
      <c r="F80" s="3"/>
      <c r="G80" s="23"/>
    </row>
    <row r="81" spans="1:7" x14ac:dyDescent="0.2">
      <c r="A81" s="13"/>
      <c r="B81" s="3" t="s">
        <v>8</v>
      </c>
      <c r="C81" s="3"/>
      <c r="D81" s="4"/>
      <c r="E81" s="5">
        <v>81000</v>
      </c>
      <c r="F81" s="3"/>
      <c r="G81" s="23"/>
    </row>
    <row r="82" spans="1:7" x14ac:dyDescent="0.2">
      <c r="A82" s="13"/>
      <c r="B82" s="6" t="s">
        <v>15</v>
      </c>
      <c r="C82" s="6"/>
      <c r="D82" s="6"/>
      <c r="E82" s="45">
        <v>-62.7</v>
      </c>
      <c r="F82" s="44" t="s">
        <v>37</v>
      </c>
      <c r="G82" s="23"/>
    </row>
    <row r="83" spans="1:7" x14ac:dyDescent="0.2">
      <c r="A83" s="13"/>
      <c r="B83" s="3" t="s">
        <v>9</v>
      </c>
      <c r="C83" s="3"/>
      <c r="D83" s="3"/>
      <c r="E83" s="5">
        <f>+E81+E82</f>
        <v>80937.3</v>
      </c>
      <c r="F83" s="3"/>
      <c r="G83" s="23"/>
    </row>
    <row r="84" spans="1:7" x14ac:dyDescent="0.2">
      <c r="A84" s="13"/>
      <c r="B84" s="6" t="s">
        <v>27</v>
      </c>
      <c r="C84" s="6"/>
      <c r="D84" s="6"/>
      <c r="E84" s="25">
        <f>-E102</f>
        <v>-37747.25</v>
      </c>
      <c r="F84" s="3"/>
      <c r="G84" s="23"/>
    </row>
    <row r="85" spans="1:7" x14ac:dyDescent="0.2">
      <c r="A85" s="26"/>
      <c r="B85" s="7" t="s">
        <v>11</v>
      </c>
      <c r="C85" s="7"/>
      <c r="D85" s="7"/>
      <c r="E85" s="8">
        <f>+E83+E84</f>
        <v>43190.05</v>
      </c>
      <c r="F85" s="7"/>
      <c r="G85" s="28"/>
    </row>
    <row r="86" spans="1:7" x14ac:dyDescent="0.2">
      <c r="A86" s="26"/>
      <c r="B86" s="7"/>
      <c r="C86" s="7"/>
      <c r="D86" s="7"/>
      <c r="E86" s="8"/>
      <c r="F86" s="7"/>
      <c r="G86" s="28"/>
    </row>
    <row r="87" spans="1:7" x14ac:dyDescent="0.2">
      <c r="A87" s="26" t="s">
        <v>38</v>
      </c>
      <c r="B87" s="7"/>
      <c r="C87" s="7"/>
      <c r="D87" s="7"/>
      <c r="E87" s="8"/>
      <c r="F87" s="7" t="s">
        <v>31</v>
      </c>
      <c r="G87" s="28"/>
    </row>
    <row r="88" spans="1:7" x14ac:dyDescent="0.2">
      <c r="A88" s="13"/>
      <c r="B88" s="3"/>
      <c r="C88" s="3"/>
      <c r="D88" s="3"/>
      <c r="E88" s="3"/>
      <c r="F88" s="3"/>
      <c r="G88" s="23"/>
    </row>
    <row r="89" spans="1:7" x14ac:dyDescent="0.2">
      <c r="A89" s="13" t="s">
        <v>14</v>
      </c>
      <c r="B89" s="3"/>
      <c r="C89" s="3" t="s">
        <v>39</v>
      </c>
      <c r="D89" s="3"/>
      <c r="E89" s="3"/>
      <c r="F89" s="3"/>
      <c r="G89" s="23"/>
    </row>
    <row r="90" spans="1:7" x14ac:dyDescent="0.2">
      <c r="A90" s="13"/>
      <c r="B90" s="3" t="s">
        <v>41</v>
      </c>
      <c r="C90" s="3"/>
      <c r="D90" s="3"/>
      <c r="E90" s="5">
        <v>37827</v>
      </c>
      <c r="F90" s="3"/>
      <c r="G90" s="23"/>
    </row>
    <row r="91" spans="1:7" x14ac:dyDescent="0.2">
      <c r="A91" s="13"/>
      <c r="B91" s="6" t="s">
        <v>15</v>
      </c>
      <c r="C91" s="6"/>
      <c r="D91" s="6"/>
      <c r="E91" s="45">
        <v>-29.28</v>
      </c>
      <c r="F91" s="44" t="s">
        <v>40</v>
      </c>
      <c r="G91" s="23"/>
    </row>
    <row r="92" spans="1:7" x14ac:dyDescent="0.2">
      <c r="A92" s="13"/>
      <c r="B92" s="3" t="s">
        <v>9</v>
      </c>
      <c r="C92" s="3"/>
      <c r="D92" s="3"/>
      <c r="E92" s="5">
        <f>+E90+E91</f>
        <v>37797.72</v>
      </c>
      <c r="F92" s="3"/>
      <c r="G92" s="23"/>
    </row>
    <row r="93" spans="1:7" x14ac:dyDescent="0.2">
      <c r="A93" s="13"/>
      <c r="B93" s="6" t="s">
        <v>10</v>
      </c>
      <c r="C93" s="6"/>
      <c r="D93" s="6"/>
      <c r="E93" s="25">
        <f>-E78</f>
        <v>-37747.25</v>
      </c>
      <c r="F93" s="3"/>
      <c r="G93" s="23"/>
    </row>
    <row r="94" spans="1:7" x14ac:dyDescent="0.2">
      <c r="A94" s="13"/>
      <c r="B94" s="7" t="s">
        <v>11</v>
      </c>
      <c r="C94" s="6"/>
      <c r="D94" s="6"/>
      <c r="E94" s="27">
        <f>+E92+E93</f>
        <v>50.470000000001164</v>
      </c>
      <c r="F94" s="3"/>
      <c r="G94" s="23"/>
    </row>
    <row r="95" spans="1:7" x14ac:dyDescent="0.2">
      <c r="A95" s="13"/>
      <c r="B95" s="6"/>
      <c r="C95" s="6"/>
      <c r="D95" s="6"/>
      <c r="E95" s="25"/>
      <c r="F95" s="3"/>
      <c r="G95" s="23"/>
    </row>
    <row r="96" spans="1:7" ht="13.5" thickBot="1" x14ac:dyDescent="0.25">
      <c r="A96" s="20" t="s">
        <v>42</v>
      </c>
      <c r="B96" s="21"/>
      <c r="C96" s="21"/>
      <c r="D96" s="21"/>
      <c r="E96" s="33"/>
      <c r="F96" s="21" t="s">
        <v>31</v>
      </c>
      <c r="G96" s="29"/>
    </row>
    <row r="98" spans="1:7" ht="13.5" thickBot="1" x14ac:dyDescent="0.25"/>
    <row r="99" spans="1:7" ht="13.5" thickBot="1" x14ac:dyDescent="0.25">
      <c r="A99" s="53" t="s">
        <v>47</v>
      </c>
      <c r="B99" s="54"/>
      <c r="C99" s="54"/>
      <c r="D99" s="54"/>
      <c r="E99" s="54"/>
      <c r="F99" s="54"/>
      <c r="G99" s="55"/>
    </row>
    <row r="100" spans="1:7" x14ac:dyDescent="0.2">
      <c r="A100" s="13"/>
      <c r="B100" s="3" t="s">
        <v>4</v>
      </c>
      <c r="C100" s="3"/>
      <c r="D100" s="3"/>
      <c r="E100" s="24">
        <v>37847.25</v>
      </c>
      <c r="F100" s="3"/>
      <c r="G100" s="23"/>
    </row>
    <row r="101" spans="1:7" x14ac:dyDescent="0.2">
      <c r="A101" s="13"/>
      <c r="B101" s="6" t="s">
        <v>5</v>
      </c>
      <c r="C101" s="6"/>
      <c r="D101" s="6"/>
      <c r="E101" s="25">
        <v>-100</v>
      </c>
      <c r="F101" s="3"/>
      <c r="G101" s="23"/>
    </row>
    <row r="102" spans="1:7" ht="13.5" thickBot="1" x14ac:dyDescent="0.25">
      <c r="A102" s="30"/>
      <c r="B102" s="21" t="s">
        <v>22</v>
      </c>
      <c r="C102" s="21"/>
      <c r="D102" s="21"/>
      <c r="E102" s="31">
        <f>+E100+E101</f>
        <v>37747.25</v>
      </c>
      <c r="F102" s="34"/>
      <c r="G102" s="32"/>
    </row>
    <row r="104" spans="1:7" ht="13.5" thickBot="1" x14ac:dyDescent="0.25"/>
    <row r="105" spans="1:7" ht="13.5" thickBot="1" x14ac:dyDescent="0.25">
      <c r="A105" s="53" t="s">
        <v>57</v>
      </c>
      <c r="B105" s="54"/>
      <c r="C105" s="54"/>
      <c r="D105" s="54"/>
      <c r="E105" s="54"/>
      <c r="F105" s="54"/>
      <c r="G105" s="56"/>
    </row>
    <row r="106" spans="1:7" x14ac:dyDescent="0.2">
      <c r="A106" s="13" t="s">
        <v>21</v>
      </c>
      <c r="B106" s="3"/>
      <c r="C106" s="3"/>
      <c r="D106" s="3"/>
      <c r="E106" s="3"/>
      <c r="F106" s="3"/>
      <c r="G106" s="23"/>
    </row>
    <row r="107" spans="1:7" x14ac:dyDescent="0.2">
      <c r="A107" s="13"/>
      <c r="B107" s="3" t="s">
        <v>22</v>
      </c>
      <c r="C107" s="3"/>
      <c r="D107" s="3"/>
      <c r="E107" s="24"/>
      <c r="F107" s="24">
        <v>37747.25</v>
      </c>
      <c r="G107" s="23"/>
    </row>
    <row r="108" spans="1:7" x14ac:dyDescent="0.2">
      <c r="A108" s="13"/>
      <c r="B108" s="3" t="s">
        <v>56</v>
      </c>
      <c r="C108" s="3"/>
      <c r="D108" s="3"/>
      <c r="E108" s="24"/>
      <c r="F108" s="24">
        <v>-28400</v>
      </c>
      <c r="G108" s="23"/>
    </row>
    <row r="109" spans="1:7" x14ac:dyDescent="0.2">
      <c r="A109" s="13"/>
      <c r="B109" s="6" t="s">
        <v>59</v>
      </c>
      <c r="C109" s="6"/>
      <c r="D109" s="6"/>
      <c r="E109" s="25"/>
      <c r="F109" s="25">
        <v>-9280</v>
      </c>
      <c r="G109" s="23" t="s">
        <v>58</v>
      </c>
    </row>
    <row r="110" spans="1:7" s="39" customFormat="1" x14ac:dyDescent="0.2">
      <c r="A110" s="51"/>
      <c r="B110" s="48" t="s">
        <v>6</v>
      </c>
      <c r="C110" s="48"/>
      <c r="D110" s="48"/>
      <c r="E110" s="49"/>
      <c r="F110" s="49">
        <f>+F107+F108+F109</f>
        <v>67.25</v>
      </c>
      <c r="G110" s="52"/>
    </row>
    <row r="111" spans="1:7" s="39" customFormat="1" x14ac:dyDescent="0.2">
      <c r="A111" s="17"/>
      <c r="B111" s="6"/>
      <c r="C111" s="6"/>
      <c r="D111" s="6"/>
      <c r="E111" s="50"/>
      <c r="F111" s="50"/>
      <c r="G111" s="52"/>
    </row>
    <row r="112" spans="1:7" ht="13.5" thickBot="1" x14ac:dyDescent="0.25">
      <c r="A112" s="30"/>
      <c r="B112" s="21" t="s">
        <v>36</v>
      </c>
      <c r="C112" s="21"/>
      <c r="D112" s="21"/>
      <c r="E112" s="33"/>
      <c r="F112" s="33"/>
      <c r="G112" s="32"/>
    </row>
  </sheetData>
  <pageMargins left="1.01" right="0.75" top="0.18" bottom="0.48" header="0.17" footer="0.16"/>
  <pageSetup orientation="portrait" r:id="rId1"/>
  <headerFooter alignWithMargins="0">
    <oddFooter>&amp;LBecause each person's tax situation may be unique, please seek the advice of a tax professional or financial planner to determine the withholding method that makes most sense for your personal situation.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Paine Webber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Bowden</dc:creator>
  <cp:lastModifiedBy>Jan Havlíček</cp:lastModifiedBy>
  <cp:lastPrinted>2000-12-13T21:00:23Z</cp:lastPrinted>
  <dcterms:created xsi:type="dcterms:W3CDTF">2000-12-05T13:59:21Z</dcterms:created>
  <dcterms:modified xsi:type="dcterms:W3CDTF">2023-09-10T18:46:17Z</dcterms:modified>
</cp:coreProperties>
</file>