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46861EB3-39B9-49F4-8D95-07353E7F7444}" xr6:coauthVersionLast="47" xr6:coauthVersionMax="47" xr10:uidLastSave="{00000000-0000-0000-0000-000000000000}"/>
  <bookViews>
    <workbookView xWindow="-120" yWindow="-120" windowWidth="38640" windowHeight="15720" tabRatio="657"/>
  </bookViews>
  <sheets>
    <sheet name="Control-M Order Form" sheetId="1" r:id="rId1"/>
    <sheet name="Control-SA Order Form" sheetId="2" r:id="rId2"/>
    <sheet name="CTM Licenses By Business" sheetId="3" r:id="rId3"/>
    <sheet name="CTSA Licenses By Type" sheetId="4" r:id="rId4"/>
  </sheets>
  <definedNames>
    <definedName name="_xlnm.Print_Area" localSheetId="2">'CTM Licenses By Business'!$A$1:$E$87</definedName>
    <definedName name="_xlnm.Print_Area" localSheetId="3">'CTSA Licenses By Type'!$A$1:$E$49</definedName>
  </definedNames>
  <calcPr calcId="0"/>
</workbook>
</file>

<file path=xl/calcChain.xml><?xml version="1.0" encoding="utf-8"?>
<calcChain xmlns="http://schemas.openxmlformats.org/spreadsheetml/2006/main">
  <c r="L8" i="1" l="1"/>
  <c r="L9" i="1"/>
  <c r="L10" i="1"/>
  <c r="L11" i="1"/>
  <c r="L12" i="1"/>
  <c r="L13" i="1"/>
  <c r="L14" i="1"/>
  <c r="D15" i="1"/>
  <c r="L15" i="1"/>
  <c r="D16" i="1"/>
  <c r="L16" i="1"/>
  <c r="D17" i="1"/>
  <c r="L17" i="1"/>
  <c r="D18" i="1"/>
  <c r="L18" i="1"/>
  <c r="L19" i="1"/>
  <c r="L20" i="1"/>
  <c r="L21" i="1"/>
  <c r="L22" i="1"/>
  <c r="L23" i="1"/>
  <c r="L24" i="1"/>
  <c r="L25" i="1"/>
  <c r="L26" i="1"/>
  <c r="L27" i="1"/>
  <c r="L28" i="1"/>
  <c r="L29" i="1"/>
  <c r="K30" i="1"/>
  <c r="L31" i="1"/>
  <c r="L8" i="2"/>
  <c r="C9" i="2"/>
  <c r="L9" i="2"/>
  <c r="C10" i="2"/>
  <c r="L10" i="2"/>
  <c r="C11" i="2"/>
  <c r="L11" i="2"/>
  <c r="C12" i="2"/>
  <c r="L12" i="2"/>
  <c r="C13" i="2"/>
  <c r="L13" i="2"/>
  <c r="C14" i="2"/>
  <c r="L14" i="2"/>
  <c r="C15" i="2"/>
  <c r="L15" i="2"/>
  <c r="C16" i="2"/>
  <c r="L16" i="2"/>
  <c r="C17" i="2"/>
  <c r="L17" i="2"/>
  <c r="C18" i="2"/>
  <c r="L18" i="2"/>
  <c r="C19" i="2"/>
  <c r="L19" i="2"/>
  <c r="C20" i="2"/>
  <c r="L20" i="2"/>
  <c r="C21" i="2"/>
  <c r="L21" i="2"/>
  <c r="C22" i="2"/>
  <c r="D22" i="2"/>
  <c r="L22" i="2"/>
  <c r="C23" i="2"/>
  <c r="D23" i="2"/>
  <c r="L23" i="2"/>
  <c r="C24" i="2"/>
  <c r="D24" i="2"/>
  <c r="L24" i="2"/>
  <c r="L25" i="2"/>
  <c r="L26" i="2"/>
  <c r="L27" i="2"/>
  <c r="L28" i="2"/>
  <c r="L29" i="2"/>
  <c r="K30" i="2"/>
  <c r="L31" i="2"/>
  <c r="E6" i="3"/>
  <c r="E7" i="3"/>
  <c r="E8" i="3"/>
  <c r="E10" i="3"/>
  <c r="E11" i="3"/>
  <c r="E12" i="3"/>
  <c r="E14" i="3"/>
  <c r="E20" i="3"/>
  <c r="E21" i="3"/>
  <c r="E23" i="3"/>
  <c r="E24" i="3"/>
  <c r="E25" i="3"/>
  <c r="E27" i="3"/>
  <c r="E35" i="3"/>
  <c r="E36" i="3"/>
  <c r="E38" i="3"/>
  <c r="E40" i="3"/>
  <c r="E48" i="3"/>
  <c r="E50" i="3"/>
  <c r="E51" i="3"/>
  <c r="E56" i="3"/>
  <c r="E57" i="3"/>
  <c r="E59" i="3"/>
  <c r="E60" i="3"/>
  <c r="E61" i="3"/>
  <c r="E63" i="3"/>
  <c r="E67" i="3"/>
  <c r="E68" i="3"/>
  <c r="B74" i="3"/>
  <c r="C74" i="3"/>
  <c r="D74" i="3"/>
  <c r="E74" i="3"/>
  <c r="B75" i="3"/>
  <c r="C75" i="3"/>
  <c r="D75" i="3"/>
  <c r="E75" i="3"/>
  <c r="B76" i="3"/>
  <c r="C76" i="3"/>
  <c r="D76" i="3"/>
  <c r="E76" i="3"/>
  <c r="B77" i="3"/>
  <c r="C77" i="3"/>
  <c r="D77" i="3"/>
  <c r="E77" i="3"/>
  <c r="B78" i="3"/>
  <c r="C78" i="3"/>
  <c r="D78" i="3"/>
  <c r="E78" i="3"/>
  <c r="E4" i="4"/>
  <c r="E5" i="4"/>
  <c r="E6" i="4"/>
  <c r="E7" i="4"/>
  <c r="E8" i="4"/>
  <c r="E14" i="4"/>
  <c r="E15" i="4"/>
  <c r="E16" i="4"/>
  <c r="E17" i="4"/>
  <c r="E18" i="4"/>
  <c r="E19" i="4"/>
  <c r="E20" i="4"/>
  <c r="E21" i="4"/>
  <c r="E22" i="4"/>
  <c r="E28" i="4"/>
  <c r="E29" i="4"/>
  <c r="E30" i="4"/>
  <c r="E31" i="4"/>
  <c r="B37" i="4"/>
  <c r="C37" i="4"/>
  <c r="D37" i="4"/>
  <c r="E37" i="4"/>
  <c r="B38" i="4"/>
  <c r="C38" i="4"/>
  <c r="D38" i="4"/>
  <c r="E38" i="4"/>
  <c r="B39" i="4"/>
  <c r="C39" i="4"/>
  <c r="D39" i="4"/>
  <c r="E39" i="4"/>
  <c r="B40" i="4"/>
  <c r="C40" i="4"/>
  <c r="D40" i="4"/>
  <c r="E40" i="4"/>
  <c r="D47" i="4"/>
  <c r="D48" i="4"/>
  <c r="D49" i="4"/>
</calcChain>
</file>

<file path=xl/sharedStrings.xml><?xml version="1.0" encoding="utf-8"?>
<sst xmlns="http://schemas.openxmlformats.org/spreadsheetml/2006/main" count="371" uniqueCount="131">
  <si>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</si>
  <si>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</si>
  <si>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</si>
  <si>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</si>
  <si>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</si>
  <si>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</si>
  <si>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</si>
  <si>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</si>
  <si>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</si>
  <si>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</si>
  <si>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</si>
  <si>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</si>
  <si>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</si>
  <si>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</si>
  <si>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</si>
  <si>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</si>
  <si>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</si>
  <si>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</si>
  <si>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</si>
  <si>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</si>
  <si>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</si>
  <si>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</si>
  <si>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</si>
  <si>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</si>
  <si>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</si>
  <si>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</si>
  <si>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</si>
  <si>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</si>
  <si>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</si>
  <si>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</si>
  <si>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</si>
  <si>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 xml:space="preserve"> This Product Order Form is valid through November 30, 2000.</t>
  </si>
  <si>
    <t>E</t>
  </si>
  <si>
    <t>Less Discount</t>
  </si>
  <si>
    <t>Maintenance</t>
  </si>
  <si>
    <t>Flat Rate</t>
  </si>
  <si>
    <t xml:space="preserve">Enterprise Control Station </t>
  </si>
  <si>
    <t>ECS Additional Seat</t>
  </si>
  <si>
    <t>Seat</t>
  </si>
  <si>
    <t>Workgroup</t>
  </si>
  <si>
    <t>Control-M/Server for Solaris</t>
  </si>
  <si>
    <t>Control-M/Agent for Solaris</t>
  </si>
  <si>
    <t>Enterprise 1</t>
  </si>
  <si>
    <t>Department</t>
  </si>
  <si>
    <t xml:space="preserve">Patrol KM for Control-M for Windows </t>
  </si>
  <si>
    <t>Patrol KM for Control-M for Distributed Systems</t>
  </si>
  <si>
    <t>Control-M/Links for Distributed Systems</t>
  </si>
  <si>
    <t>Control-M/WebAccess</t>
  </si>
  <si>
    <t>Control-M/WebAccess Server</t>
  </si>
  <si>
    <t>Control-M/Desktop (Seats)</t>
  </si>
  <si>
    <t>Estimate</t>
  </si>
  <si>
    <t>Professional Services (Rate is Weighted Avg.)</t>
  </si>
  <si>
    <t>Total</t>
  </si>
  <si>
    <t xml:space="preserve">        ACCEPTED BY LICENSEE: Enron Corporation</t>
  </si>
  <si>
    <t>Control-M Option for SAP/R3 for Windows</t>
  </si>
  <si>
    <t>Control-M Option for SAP/R3 for Dist. Systems</t>
  </si>
  <si>
    <t>Control-M/Agent for Windows NT/W2K</t>
  </si>
  <si>
    <t>Open Systems Order Form:CNT-ZZ027BMC-POF:09</t>
  </si>
  <si>
    <t>Enterprise Security Station</t>
  </si>
  <si>
    <t>Control-SA/Passport Server</t>
  </si>
  <si>
    <t>Control-SA/Workflow Server</t>
  </si>
  <si>
    <t>Control-SA/Links Server</t>
  </si>
  <si>
    <t>Control-SA/Agent for W2K</t>
  </si>
  <si>
    <t>Control-SA/Agent for NT</t>
  </si>
  <si>
    <t>Control-SA/Agent for Sun Solaris</t>
  </si>
  <si>
    <t>Control-SA/Agent for HP Unix</t>
  </si>
  <si>
    <t>Control-SA/Agent for Open VMS</t>
  </si>
  <si>
    <t>Control-SA/Agent for SAP/R3</t>
  </si>
  <si>
    <t>Control-SA/Agent for Oracle</t>
  </si>
  <si>
    <t>Control-SA/Agent for Lotus Notes</t>
  </si>
  <si>
    <t>Control-SA/Agent for Novell</t>
  </si>
  <si>
    <t>Enterprise Security User</t>
  </si>
  <si>
    <t>Control-SA/Passport User</t>
  </si>
  <si>
    <t>Control-SA/Workflow User</t>
  </si>
  <si>
    <t>Control-SA/Links User</t>
  </si>
  <si>
    <t>Enterprise Control Station and User-Based Tools</t>
  </si>
  <si>
    <t>License Description</t>
  </si>
  <si>
    <t xml:space="preserve">     Tier      </t>
  </si>
  <si>
    <t>Qty.</t>
  </si>
  <si>
    <t>List Price</t>
  </si>
  <si>
    <t>Total Fee</t>
  </si>
  <si>
    <t>N/A</t>
  </si>
  <si>
    <t>Enron North America Tier-Based Licenses</t>
  </si>
  <si>
    <t>Control-M/Server Unix</t>
  </si>
  <si>
    <t>Control-M/Agent Unix</t>
  </si>
  <si>
    <t>Control-M/Agent NT/2K</t>
  </si>
  <si>
    <t>Control-M/Patrol KM’s for above</t>
  </si>
  <si>
    <t>Various</t>
  </si>
  <si>
    <t xml:space="preserve">  Various</t>
  </si>
  <si>
    <t>Enron Transportation &amp; Storage Tier-Based Licenses</t>
  </si>
  <si>
    <t>SAP/R3 Processing Management Licenses</t>
  </si>
  <si>
    <t>ECS and User-Based Tools</t>
  </si>
  <si>
    <t xml:space="preserve">Additional ECS Users </t>
  </si>
  <si>
    <t>Control-M Tier-Based Licenses</t>
  </si>
  <si>
    <t>SAP/R3 Processing Option for Windows</t>
  </si>
  <si>
    <t>SAP/R3 Processing Option for Unix</t>
  </si>
  <si>
    <t>Functional Area or Business Unit</t>
  </si>
  <si>
    <t>Discount</t>
  </si>
  <si>
    <t>Enterprise Control Station &amp; User-Based Tools</t>
  </si>
  <si>
    <t>Enron North America</t>
  </si>
  <si>
    <t>Enron Transportation &amp; Storage</t>
  </si>
  <si>
    <t>Enron SAP/R3 Processing Management</t>
  </si>
  <si>
    <t>Total All Software Licenses</t>
  </si>
  <si>
    <t>Professional Services Estimate</t>
  </si>
  <si>
    <t>Estimated</t>
  </si>
  <si>
    <t>Daily</t>
  </si>
  <si>
    <t>Days</t>
  </si>
  <si>
    <t>Rate</t>
  </si>
  <si>
    <t>Services</t>
  </si>
  <si>
    <t>Engagement Manager</t>
  </si>
  <si>
    <t>Consultant</t>
  </si>
  <si>
    <t>On-site Training Classes</t>
  </si>
  <si>
    <r>
      <t xml:space="preserve">Enterprise Control Station </t>
    </r>
    <r>
      <rPr>
        <sz val="10"/>
        <rFont val="Times New Roman"/>
        <family val="1"/>
      </rPr>
      <t>(Production)</t>
    </r>
  </si>
  <si>
    <r>
      <t xml:space="preserve">Additional Users </t>
    </r>
    <r>
      <rPr>
        <sz val="10"/>
        <rFont val="Times New Roman"/>
        <family val="1"/>
      </rPr>
      <t>(One seat included with ECS)</t>
    </r>
  </si>
  <si>
    <r>
      <t xml:space="preserve">Enterprise Control Station </t>
    </r>
    <r>
      <rPr>
        <sz val="10"/>
        <rFont val="Times New Roman"/>
        <family val="1"/>
      </rPr>
      <t>(Development)</t>
    </r>
  </si>
  <si>
    <r>
      <t xml:space="preserve">Control-M/WebAccess </t>
    </r>
    <r>
      <rPr>
        <sz val="10"/>
        <rFont val="Times New Roman"/>
        <family val="1"/>
      </rPr>
      <t>(Server)</t>
    </r>
  </si>
  <si>
    <r>
      <t xml:space="preserve">Control-M/WebAccess </t>
    </r>
    <r>
      <rPr>
        <sz val="10"/>
        <rFont val="Times New Roman"/>
        <family val="1"/>
      </rPr>
      <t>(Seats)</t>
    </r>
  </si>
  <si>
    <r>
      <t xml:space="preserve">Control-M/Desktop </t>
    </r>
    <r>
      <rPr>
        <sz val="10"/>
        <rFont val="Times New Roman"/>
        <family val="1"/>
      </rPr>
      <t>(Seats)</t>
    </r>
  </si>
  <si>
    <r>
      <t xml:space="preserve">Control-M/Server </t>
    </r>
    <r>
      <rPr>
        <sz val="10"/>
        <rFont val="Times New Roman"/>
        <family val="1"/>
      </rPr>
      <t>(Develop)</t>
    </r>
  </si>
  <si>
    <r>
      <t>_</t>
    </r>
    <r>
      <rPr>
        <b/>
        <u/>
        <sz val="12"/>
        <rFont val="Times New Roman"/>
        <family val="1"/>
      </rPr>
      <t>Net Fee_</t>
    </r>
  </si>
  <si>
    <t>Enterprise Security Station and Control-SA Servers</t>
  </si>
  <si>
    <r>
      <t xml:space="preserve">Enterprise Security Station </t>
    </r>
    <r>
      <rPr>
        <sz val="10"/>
        <rFont val="Times New Roman"/>
        <family val="1"/>
      </rPr>
      <t>(Production)</t>
    </r>
  </si>
  <si>
    <r>
      <t xml:space="preserve">Enterprise Security Station </t>
    </r>
    <r>
      <rPr>
        <sz val="10"/>
        <rFont val="Times New Roman"/>
        <family val="1"/>
      </rPr>
      <t>(Development)</t>
    </r>
  </si>
  <si>
    <t>Control-SA Agent Licenses</t>
  </si>
  <si>
    <t>Control-SA Enterprise User Licenses</t>
  </si>
  <si>
    <t>Control-M License Summary</t>
  </si>
  <si>
    <t>Control-SA License Summary</t>
  </si>
  <si>
    <t>License Category</t>
  </si>
  <si>
    <t>Enterprise Security Station &amp; Servers</t>
  </si>
  <si>
    <t>Control-SA/Agent Licenses</t>
  </si>
  <si>
    <t>Consulting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</si>
</sst>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3" formatCode="_(* #,##0.00_);_(* \(#,##0.00\);_(* &quot;-&quot;??_);_(@_)"/>
    <numFmt numFmtId="164" formatCode="mm\-dd\-yy"/>
    <numFmt numFmtId="166" formatCode="&quot;$&quot;#,##0.00"/>
  </numFmts>
  <fonts count="25" x14ac:knownFonts="1">
    <font>
      <sz val="11"/>
      <name val="Times New Roman"/>
    </font>
    <font>
      <b/>
      <i/>
      <sz val="11"/>
      <name val="Times New Roman"/>
    </font>
    <font>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imes New Roman"/>
      <family val="1"/>
    </font>
    <font>
      <sz val="8"/>
      <name val="Tahoma"/>
      <family val="2"/>
    </font>
    <font>
      <b/>
      <sz val="10"/>
      <name val="Times New Roman"/>
      <family val="1"/>
    </font>
    <font>
      <sz val="10"/>
      <name val="Arial"/>
    </font>
    <font>
      <sz val="12"/>
      <name val="Times New Roman"/>
      <family val="1"/>
    </font>
    <font>
      <sz val="10"/>
      <name val="Times New Roman"/>
    </font>
    <font>
      <b/>
      <sz val="12"/>
      <name val="Arial"/>
      <family val="2"/>
    </font>
    <font>
      <b/>
      <u/>
      <sz val="12"/>
      <name val="Times New Roman"/>
      <family val="1"/>
    </font>
    <font>
      <b/>
      <sz val="12"/>
      <name val="Times New Roman"/>
      <family val="1"/>
    </font>
    <font>
      <u/>
      <sz val="12"/>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3" fontId="2" fillId="0" borderId="0" applyFont="0" applyFill="0" applyBorder="0" applyAlignment="0" applyProtection="0"/>
    <xf numFmtId="0" fontId="18" fillId="0" borderId="0"/>
  </cellStyleXfs>
  <cellXfs count="110">
    <xf numFmtId="0" fontId="0" fillId="0" borderId="0" xfId="0"/>
    <xf numFmtId="0" fontId="3" fillId="0" borderId="0" xfId="0" applyFont="1" applyProtection="1"/>
    <xf numFmtId="0" fontId="4" fillId="0" borderId="0" xfId="0" applyFont="1" applyProtection="1"/>
    <xf numFmtId="0" fontId="6" fillId="0" borderId="0" xfId="0" applyFont="1" applyAlignment="1" applyProtection="1">
      <alignment horizontal="center"/>
    </xf>
    <xf numFmtId="0" fontId="1" fillId="0" borderId="0" xfId="0" quotePrefix="1" applyFont="1" applyAlignment="1" applyProtection="1">
      <alignment horizontal="right"/>
    </xf>
    <xf numFmtId="0" fontId="7" fillId="0" borderId="0" xfId="0" applyFont="1" applyProtection="1"/>
    <xf numFmtId="0" fontId="8" fillId="0" borderId="0" xfId="0" applyFont="1" applyAlignment="1" applyProtection="1"/>
    <xf numFmtId="0" fontId="7" fillId="0" borderId="0" xfId="0" applyFont="1" applyAlignment="1" applyProtection="1"/>
    <xf numFmtId="0" fontId="9" fillId="0" borderId="0" xfId="0" applyFont="1" applyAlignment="1" applyProtection="1">
      <alignment horizontal="fill"/>
    </xf>
    <xf numFmtId="0" fontId="3" fillId="0" borderId="0" xfId="0" applyFont="1" applyAlignment="1" applyProtection="1">
      <alignment horizontal="fill"/>
    </xf>
    <xf numFmtId="0" fontId="7" fillId="0" borderId="0" xfId="0" applyFont="1" applyAlignment="1" applyProtection="1">
      <alignment horizontal="fill"/>
    </xf>
    <xf numFmtId="0" fontId="10" fillId="0" borderId="0" xfId="0" applyFont="1" applyAlignment="1" applyProtection="1">
      <alignment horizontal="center"/>
    </xf>
    <xf numFmtId="0" fontId="10" fillId="0" borderId="1" xfId="0" applyFont="1" applyBorder="1" applyAlignment="1" applyProtection="1">
      <alignment horizontal="center"/>
    </xf>
    <xf numFmtId="0" fontId="10" fillId="0" borderId="2" xfId="0" applyFont="1" applyBorder="1" applyAlignment="1" applyProtection="1">
      <alignment horizontal="center"/>
    </xf>
    <xf numFmtId="0" fontId="10" fillId="0" borderId="3" xfId="0" applyFont="1" applyBorder="1" applyAlignment="1" applyProtection="1">
      <alignment horizontal="center"/>
    </xf>
    <xf numFmtId="0" fontId="10" fillId="0" borderId="4" xfId="0" applyFont="1" applyBorder="1" applyAlignment="1" applyProtection="1">
      <alignment horizontal="center"/>
    </xf>
    <xf numFmtId="0" fontId="10" fillId="0" borderId="5" xfId="0" applyFont="1" applyBorder="1" applyAlignment="1" applyProtection="1">
      <alignment horizontal="center"/>
    </xf>
    <xf numFmtId="0" fontId="10" fillId="0" borderId="6" xfId="0" applyFont="1" applyBorder="1" applyAlignment="1" applyProtection="1">
      <alignment horizontal="centerContinuous"/>
    </xf>
    <xf numFmtId="0" fontId="10" fillId="0" borderId="7" xfId="0" applyFont="1" applyBorder="1" applyAlignment="1" applyProtection="1">
      <alignment horizontal="centerContinuous"/>
    </xf>
    <xf numFmtId="0" fontId="10" fillId="0" borderId="8" xfId="0" applyFont="1" applyBorder="1" applyAlignment="1" applyProtection="1">
      <alignment horizontal="center"/>
    </xf>
    <xf numFmtId="0" fontId="10" fillId="0" borderId="7" xfId="0" applyFont="1" applyBorder="1" applyAlignment="1" applyProtection="1">
      <alignment horizontal="center"/>
    </xf>
    <xf numFmtId="0" fontId="11" fillId="0" borderId="0" xfId="0" applyFont="1" applyProtection="1">
      <protection locked="0"/>
    </xf>
    <xf numFmtId="0" fontId="11" fillId="0" borderId="4" xfId="0" applyFont="1" applyBorder="1" applyAlignment="1" applyProtection="1">
      <alignment horizontal="center"/>
      <protection locked="0"/>
    </xf>
    <xf numFmtId="0" fontId="11" fillId="0" borderId="5" xfId="0" applyFont="1" applyBorder="1" applyAlignment="1" applyProtection="1">
      <alignment horizontal="center"/>
      <protection locked="0"/>
    </xf>
    <xf numFmtId="0" fontId="11" fillId="0" borderId="8" xfId="0" applyFont="1" applyBorder="1" applyAlignment="1" applyProtection="1">
      <alignment horizontal="left"/>
      <protection locked="0"/>
    </xf>
    <xf numFmtId="0" fontId="11" fillId="0" borderId="7" xfId="0" applyFont="1" applyBorder="1" applyAlignment="1" applyProtection="1">
      <alignment horizontal="center"/>
      <protection locked="0"/>
    </xf>
    <xf numFmtId="0" fontId="11" fillId="0" borderId="8" xfId="0" applyFont="1" applyBorder="1" applyProtection="1">
      <protection locked="0"/>
    </xf>
    <xf numFmtId="0" fontId="3" fillId="0" borderId="0" xfId="0" applyFont="1" applyBorder="1" applyProtection="1"/>
    <xf numFmtId="0" fontId="3" fillId="0" borderId="0" xfId="0" applyFont="1" applyBorder="1" applyAlignment="1" applyProtection="1"/>
    <xf numFmtId="0" fontId="0" fillId="0" borderId="0" xfId="0" applyProtection="1"/>
    <xf numFmtId="0" fontId="7" fillId="0" borderId="0" xfId="0" applyFont="1" applyAlignment="1" applyProtection="1">
      <alignment horizontal="left"/>
    </xf>
    <xf numFmtId="0" fontId="13" fillId="0" borderId="0" xfId="0" applyFont="1" applyBorder="1" applyProtection="1"/>
    <xf numFmtId="0" fontId="7" fillId="0" borderId="0" xfId="0" applyFont="1" applyFill="1" applyProtection="1"/>
    <xf numFmtId="0" fontId="14" fillId="0" borderId="0" xfId="0" applyFont="1" applyAlignment="1" applyProtection="1">
      <alignment horizontal="right"/>
    </xf>
    <xf numFmtId="0" fontId="3" fillId="0" borderId="0" xfId="0" applyFont="1"/>
    <xf numFmtId="0" fontId="11" fillId="0" borderId="4" xfId="0" applyFont="1" applyBorder="1" applyAlignment="1" applyProtection="1">
      <alignment horizontal="left"/>
      <protection locked="0"/>
    </xf>
    <xf numFmtId="0" fontId="11" fillId="0" borderId="0" xfId="0" applyFont="1" applyBorder="1" applyAlignment="1">
      <alignment horizontal="center"/>
    </xf>
    <xf numFmtId="0" fontId="11" fillId="0" borderId="0" xfId="0" applyFont="1" applyBorder="1" applyAlignment="1" applyProtection="1">
      <alignment horizontal="center"/>
      <protection locked="0"/>
    </xf>
    <xf numFmtId="0" fontId="11" fillId="0" borderId="6" xfId="0" applyFont="1" applyBorder="1" applyAlignment="1" applyProtection="1">
      <alignment horizontal="center"/>
      <protection locked="0"/>
    </xf>
    <xf numFmtId="0" fontId="15" fillId="0" borderId="1" xfId="0" applyFont="1" applyBorder="1" applyAlignment="1">
      <alignment horizontal="center"/>
    </xf>
    <xf numFmtId="0" fontId="15" fillId="0" borderId="4" xfId="0" applyFont="1" applyBorder="1" applyAlignment="1">
      <alignment horizontal="center"/>
    </xf>
    <xf numFmtId="0" fontId="11" fillId="0" borderId="8" xfId="0" applyFont="1" applyBorder="1" applyAlignment="1" applyProtection="1">
      <alignment horizontal="center"/>
      <protection locked="0"/>
    </xf>
    <xf numFmtId="0" fontId="11" fillId="0" borderId="1" xfId="0" applyFont="1" applyBorder="1" applyAlignment="1">
      <alignment horizontal="center"/>
    </xf>
    <xf numFmtId="0" fontId="11" fillId="0" borderId="4" xfId="0" applyFont="1" applyBorder="1" applyAlignment="1">
      <alignment horizontal="center"/>
    </xf>
    <xf numFmtId="3" fontId="11" fillId="0" borderId="4" xfId="0" applyNumberFormat="1"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3" fontId="11" fillId="0" borderId="10" xfId="0" applyNumberFormat="1" applyFont="1" applyBorder="1" applyAlignment="1">
      <alignment horizontal="center"/>
    </xf>
    <xf numFmtId="0" fontId="11" fillId="0" borderId="10" xfId="0" applyFont="1" applyBorder="1" applyAlignment="1" applyProtection="1">
      <alignment horizontal="center"/>
      <protection locked="0"/>
    </xf>
    <xf numFmtId="0" fontId="11" fillId="0" borderId="11" xfId="0" applyFont="1" applyBorder="1" applyAlignment="1" applyProtection="1">
      <alignment horizontal="center"/>
      <protection locked="0"/>
    </xf>
    <xf numFmtId="3" fontId="11" fillId="0" borderId="1" xfId="0" applyNumberFormat="1" applyFont="1" applyBorder="1" applyAlignment="1">
      <alignment horizontal="center"/>
    </xf>
    <xf numFmtId="0" fontId="3" fillId="0" borderId="8" xfId="0" applyFont="1" applyBorder="1" applyProtection="1"/>
    <xf numFmtId="0" fontId="11" fillId="0" borderId="1" xfId="0" applyFont="1" applyBorder="1"/>
    <xf numFmtId="0" fontId="11" fillId="0" borderId="4" xfId="0" applyFont="1" applyBorder="1"/>
    <xf numFmtId="0" fontId="0" fillId="0" borderId="8" xfId="0" applyBorder="1"/>
    <xf numFmtId="14" fontId="11" fillId="0" borderId="1" xfId="0" applyNumberFormat="1" applyFont="1" applyBorder="1" applyAlignment="1">
      <alignment horizontal="center"/>
    </xf>
    <xf numFmtId="14" fontId="11" fillId="0" borderId="4" xfId="0" applyNumberFormat="1" applyFont="1" applyBorder="1" applyAlignment="1">
      <alignment horizontal="center"/>
    </xf>
    <xf numFmtId="164" fontId="11" fillId="0" borderId="4" xfId="0" applyNumberFormat="1" applyFont="1" applyBorder="1" applyAlignment="1" applyProtection="1">
      <alignment horizontal="center"/>
      <protection locked="0"/>
    </xf>
    <xf numFmtId="164" fontId="11" fillId="0" borderId="8" xfId="0" applyNumberFormat="1" applyFont="1" applyBorder="1" applyAlignment="1" applyProtection="1">
      <alignment horizontal="center"/>
      <protection locked="0"/>
    </xf>
    <xf numFmtId="6" fontId="11" fillId="0" borderId="4" xfId="0" applyNumberFormat="1" applyFont="1" applyBorder="1" applyAlignment="1" applyProtection="1">
      <alignment horizontal="right"/>
      <protection locked="0"/>
    </xf>
    <xf numFmtId="6" fontId="11" fillId="0" borderId="8" xfId="0" applyNumberFormat="1" applyFont="1" applyBorder="1" applyAlignment="1" applyProtection="1">
      <alignment horizontal="center"/>
      <protection locked="0"/>
    </xf>
    <xf numFmtId="3" fontId="11" fillId="0" borderId="9" xfId="0" applyNumberFormat="1" applyFont="1" applyBorder="1" applyAlignment="1">
      <alignment horizontal="center"/>
    </xf>
    <xf numFmtId="6" fontId="11" fillId="0" borderId="10" xfId="0" applyNumberFormat="1" applyFont="1" applyBorder="1" applyAlignment="1" applyProtection="1">
      <alignment horizontal="center"/>
      <protection locked="0"/>
    </xf>
    <xf numFmtId="6" fontId="11" fillId="0" borderId="11" xfId="0" applyNumberFormat="1" applyFont="1" applyBorder="1" applyAlignment="1" applyProtection="1">
      <alignment horizontal="center"/>
      <protection locked="0"/>
    </xf>
    <xf numFmtId="0" fontId="11" fillId="0" borderId="2" xfId="0" applyFont="1" applyBorder="1" applyProtection="1">
      <protection locked="0"/>
    </xf>
    <xf numFmtId="0" fontId="11" fillId="0" borderId="5" xfId="0" applyFont="1" applyBorder="1" applyProtection="1">
      <protection locked="0"/>
    </xf>
    <xf numFmtId="6" fontId="12" fillId="0" borderId="4" xfId="0" applyNumberFormat="1" applyFont="1" applyBorder="1" applyAlignment="1" applyProtection="1">
      <alignment horizontal="right"/>
      <protection locked="0"/>
    </xf>
    <xf numFmtId="6" fontId="17" fillId="0" borderId="10" xfId="0" applyNumberFormat="1" applyFont="1" applyBorder="1" applyAlignment="1" applyProtection="1">
      <alignment horizontal="center"/>
      <protection locked="0"/>
    </xf>
    <xf numFmtId="3" fontId="12" fillId="0" borderId="4" xfId="0" applyNumberFormat="1" applyFont="1" applyBorder="1" applyAlignment="1">
      <alignment horizontal="center"/>
    </xf>
    <xf numFmtId="0" fontId="7" fillId="0" borderId="0" xfId="0" applyFont="1" applyBorder="1" applyAlignment="1" applyProtection="1">
      <alignment horizontal="left"/>
    </xf>
    <xf numFmtId="0" fontId="15" fillId="0" borderId="0" xfId="0" applyFont="1" applyProtection="1"/>
    <xf numFmtId="0" fontId="19" fillId="0" borderId="0" xfId="0" applyFont="1"/>
    <xf numFmtId="0" fontId="11" fillId="0" borderId="0" xfId="0" applyFont="1"/>
    <xf numFmtId="3" fontId="18" fillId="0" borderId="1" xfId="0" applyNumberFormat="1" applyFont="1" applyBorder="1" applyAlignment="1">
      <alignment horizontal="center"/>
    </xf>
    <xf numFmtId="3" fontId="18" fillId="0" borderId="4" xfId="0" applyNumberFormat="1" applyFont="1" applyBorder="1" applyAlignment="1">
      <alignment horizontal="center"/>
    </xf>
    <xf numFmtId="3" fontId="20" fillId="0" borderId="4" xfId="0" applyNumberFormat="1" applyFont="1" applyBorder="1" applyAlignment="1">
      <alignment horizontal="center"/>
    </xf>
    <xf numFmtId="0" fontId="20" fillId="0" borderId="1" xfId="0" applyFont="1" applyBorder="1" applyAlignment="1">
      <alignment horizontal="center"/>
    </xf>
    <xf numFmtId="0" fontId="20" fillId="0" borderId="4" xfId="0" applyFont="1" applyBorder="1" applyAlignment="1">
      <alignment horizontal="center"/>
    </xf>
    <xf numFmtId="0" fontId="11" fillId="0" borderId="0" xfId="0" applyFont="1" applyBorder="1" applyAlignment="1" applyProtection="1">
      <alignment horizontal="left"/>
      <protection locked="0"/>
    </xf>
    <xf numFmtId="0" fontId="0" fillId="0" borderId="6" xfId="0" applyBorder="1"/>
    <xf numFmtId="6" fontId="11" fillId="0" borderId="1" xfId="0" applyNumberFormat="1" applyFont="1" applyBorder="1"/>
    <xf numFmtId="3" fontId="11" fillId="0" borderId="4" xfId="0" applyNumberFormat="1" applyFont="1" applyBorder="1"/>
    <xf numFmtId="0" fontId="20" fillId="0" borderId="1" xfId="0" applyFont="1" applyBorder="1"/>
    <xf numFmtId="6" fontId="11" fillId="0" borderId="4" xfId="0" applyNumberFormat="1" applyFont="1" applyBorder="1"/>
    <xf numFmtId="6" fontId="11" fillId="0" borderId="1" xfId="0" applyNumberFormat="1" applyFont="1" applyBorder="1" applyAlignment="1">
      <alignment horizontal="center"/>
    </xf>
    <xf numFmtId="166" fontId="11" fillId="0" borderId="4" xfId="0" applyNumberFormat="1" applyFont="1" applyBorder="1" applyAlignment="1">
      <alignment horizontal="center"/>
    </xf>
    <xf numFmtId="4" fontId="11" fillId="0" borderId="4" xfId="0" applyNumberFormat="1" applyFont="1" applyBorder="1" applyAlignment="1">
      <alignment horizontal="center"/>
    </xf>
    <xf numFmtId="6" fontId="17" fillId="0" borderId="4" xfId="0" applyNumberFormat="1" applyFont="1" applyBorder="1" applyAlignment="1" applyProtection="1">
      <alignment horizontal="center"/>
      <protection locked="0"/>
    </xf>
    <xf numFmtId="6" fontId="11" fillId="0" borderId="4" xfId="0" applyNumberFormat="1" applyFont="1" applyBorder="1" applyAlignment="1" applyProtection="1">
      <alignment horizontal="center"/>
      <protection locked="0"/>
    </xf>
    <xf numFmtId="0" fontId="18" fillId="0" borderId="0" xfId="2"/>
    <xf numFmtId="0" fontId="19" fillId="0" borderId="0" xfId="2" applyFont="1"/>
    <xf numFmtId="0" fontId="18" fillId="0" borderId="0" xfId="2" applyAlignment="1">
      <alignment horizontal="center"/>
    </xf>
    <xf numFmtId="0" fontId="22" fillId="0" borderId="0" xfId="2" applyFont="1"/>
    <xf numFmtId="0" fontId="22" fillId="0" borderId="0" xfId="2" applyFont="1" applyAlignment="1">
      <alignment horizontal="center"/>
    </xf>
    <xf numFmtId="0" fontId="11" fillId="0" borderId="0" xfId="2" applyFont="1" applyAlignment="1">
      <alignment horizontal="center"/>
    </xf>
    <xf numFmtId="0" fontId="19" fillId="0" borderId="0" xfId="2" applyFont="1" applyAlignment="1">
      <alignment horizontal="center"/>
    </xf>
    <xf numFmtId="6" fontId="19" fillId="0" borderId="0" xfId="2" applyNumberFormat="1" applyFont="1" applyAlignment="1">
      <alignment horizontal="center"/>
    </xf>
    <xf numFmtId="3" fontId="19" fillId="0" borderId="0" xfId="2" applyNumberFormat="1" applyFont="1" applyAlignment="1">
      <alignment horizontal="center"/>
    </xf>
    <xf numFmtId="0" fontId="11" fillId="0" borderId="0" xfId="2" applyFont="1"/>
    <xf numFmtId="0" fontId="22" fillId="0" borderId="0" xfId="2" applyFont="1" applyAlignment="1">
      <alignment horizontal="left"/>
    </xf>
    <xf numFmtId="0" fontId="23" fillId="0" borderId="0" xfId="2" applyFont="1" applyAlignment="1">
      <alignment horizontal="center"/>
    </xf>
    <xf numFmtId="0" fontId="24" fillId="0" borderId="0" xfId="2" applyFont="1"/>
    <xf numFmtId="3" fontId="24" fillId="0" borderId="0" xfId="2" applyNumberFormat="1" applyFont="1" applyAlignment="1">
      <alignment horizontal="center"/>
    </xf>
    <xf numFmtId="3" fontId="19" fillId="0" borderId="0" xfId="1" applyNumberFormat="1" applyFont="1" applyAlignment="1">
      <alignment horizontal="center"/>
    </xf>
    <xf numFmtId="8" fontId="19" fillId="0" borderId="0" xfId="2" applyNumberFormat="1" applyFont="1" applyAlignment="1">
      <alignment horizontal="center"/>
    </xf>
    <xf numFmtId="4" fontId="19" fillId="0" borderId="0" xfId="2" applyNumberFormat="1" applyFont="1" applyAlignment="1">
      <alignment horizontal="center"/>
    </xf>
    <xf numFmtId="4" fontId="18" fillId="0" borderId="0" xfId="2" applyNumberFormat="1" applyAlignment="1">
      <alignment horizontal="center"/>
    </xf>
    <xf numFmtId="38" fontId="19" fillId="0" borderId="0" xfId="2" applyNumberFormat="1" applyFont="1" applyAlignment="1">
      <alignment horizontal="center"/>
    </xf>
    <xf numFmtId="38" fontId="24" fillId="0" borderId="0" xfId="2" applyNumberFormat="1" applyFont="1" applyAlignment="1">
      <alignment horizontal="center"/>
    </xf>
    <xf numFmtId="0" fontId="21" fillId="0" borderId="0" xfId="2" applyFont="1" applyAlignment="1">
      <alignment horizontal="center"/>
    </xf>
  </cellXfs>
  <cellStyles count="3">
    <cellStyle name="Comma" xfId="1" builtinId="3"/>
    <cellStyle name="Normal" xfId="0" builtinId="0"/>
    <cellStyle name="Normal_Order Worksheet 11-28-0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48</xdr:row>
      <xdr:rowOff>9525</xdr:rowOff>
    </xdr:from>
    <xdr:to>
      <xdr:col>12</xdr:col>
      <xdr:colOff>1076325</xdr:colOff>
      <xdr:row>49</xdr:row>
      <xdr:rowOff>0</xdr:rowOff>
    </xdr:to>
    <xdr:sp macro="" textlink="">
      <xdr:nvSpPr>
        <xdr:cNvPr id="1025" name="Text 152">
          <a:extLst>
            <a:ext uri="{FF2B5EF4-FFF2-40B4-BE49-F238E27FC236}">
              <a16:creationId xmlns:a16="http://schemas.microsoft.com/office/drawing/2014/main" id="{2CF5336E-17EA-3088-BF37-40A6525B44DE}"/>
            </a:ext>
          </a:extLst>
        </xdr:cNvPr>
        <xdr:cNvSpPr txBox="1">
          <a:spLocks noChangeArrowheads="1"/>
        </xdr:cNvSpPr>
      </xdr:nvSpPr>
      <xdr:spPr bwMode="auto">
        <a:xfrm>
          <a:off x="8839200" y="8248650"/>
          <a:ext cx="12192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44</xdr:row>
      <xdr:rowOff>0</xdr:rowOff>
    </xdr:from>
    <xdr:to>
      <xdr:col>6</xdr:col>
      <xdr:colOff>9525</xdr:colOff>
      <xdr:row>44</xdr:row>
      <xdr:rowOff>0</xdr:rowOff>
    </xdr:to>
    <xdr:sp macro="" textlink="">
      <xdr:nvSpPr>
        <xdr:cNvPr id="1026" name="Line 2">
          <a:extLst>
            <a:ext uri="{FF2B5EF4-FFF2-40B4-BE49-F238E27FC236}">
              <a16:creationId xmlns:a16="http://schemas.microsoft.com/office/drawing/2014/main" id="{50F4BE9F-61A3-925A-38FA-2F06C01C7731}"/>
            </a:ext>
          </a:extLst>
        </xdr:cNvPr>
        <xdr:cNvSpPr>
          <a:spLocks noChangeShapeType="1"/>
        </xdr:cNvSpPr>
      </xdr:nvSpPr>
      <xdr:spPr bwMode="auto">
        <a:xfrm>
          <a:off x="857250" y="7343775"/>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45</xdr:row>
      <xdr:rowOff>0</xdr:rowOff>
    </xdr:from>
    <xdr:to>
      <xdr:col>6</xdr:col>
      <xdr:colOff>9525</xdr:colOff>
      <xdr:row>45</xdr:row>
      <xdr:rowOff>0</xdr:rowOff>
    </xdr:to>
    <xdr:sp macro="" textlink="">
      <xdr:nvSpPr>
        <xdr:cNvPr id="1027" name="Line 3">
          <a:extLst>
            <a:ext uri="{FF2B5EF4-FFF2-40B4-BE49-F238E27FC236}">
              <a16:creationId xmlns:a16="http://schemas.microsoft.com/office/drawing/2014/main" id="{02721C49-7674-DA35-CEE3-3E2367AB576C}"/>
            </a:ext>
          </a:extLst>
        </xdr:cNvPr>
        <xdr:cNvSpPr>
          <a:spLocks noChangeShapeType="1"/>
        </xdr:cNvSpPr>
      </xdr:nvSpPr>
      <xdr:spPr bwMode="auto">
        <a:xfrm>
          <a:off x="857250" y="7620000"/>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46</xdr:row>
      <xdr:rowOff>0</xdr:rowOff>
    </xdr:from>
    <xdr:to>
      <xdr:col>6</xdr:col>
      <xdr:colOff>9525</xdr:colOff>
      <xdr:row>46</xdr:row>
      <xdr:rowOff>0</xdr:rowOff>
    </xdr:to>
    <xdr:sp macro="" textlink="">
      <xdr:nvSpPr>
        <xdr:cNvPr id="1028" name="Line 4">
          <a:extLst>
            <a:ext uri="{FF2B5EF4-FFF2-40B4-BE49-F238E27FC236}">
              <a16:creationId xmlns:a16="http://schemas.microsoft.com/office/drawing/2014/main" id="{50CF6E38-9B85-9EA9-D212-FD0287CFAE2E}"/>
            </a:ext>
          </a:extLst>
        </xdr:cNvPr>
        <xdr:cNvSpPr>
          <a:spLocks noChangeShapeType="1"/>
        </xdr:cNvSpPr>
      </xdr:nvSpPr>
      <xdr:spPr bwMode="auto">
        <a:xfrm>
          <a:off x="857250" y="7896225"/>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47</xdr:row>
      <xdr:rowOff>0</xdr:rowOff>
    </xdr:from>
    <xdr:to>
      <xdr:col>6</xdr:col>
      <xdr:colOff>19050</xdr:colOff>
      <xdr:row>47</xdr:row>
      <xdr:rowOff>0</xdr:rowOff>
    </xdr:to>
    <xdr:sp macro="" textlink="">
      <xdr:nvSpPr>
        <xdr:cNvPr id="1029" name="Line 5">
          <a:extLst>
            <a:ext uri="{FF2B5EF4-FFF2-40B4-BE49-F238E27FC236}">
              <a16:creationId xmlns:a16="http://schemas.microsoft.com/office/drawing/2014/main" id="{3D7DE762-AD5F-9368-2F19-5349C8870233}"/>
            </a:ext>
          </a:extLst>
        </xdr:cNvPr>
        <xdr:cNvSpPr>
          <a:spLocks noChangeShapeType="1"/>
        </xdr:cNvSpPr>
      </xdr:nvSpPr>
      <xdr:spPr bwMode="auto">
        <a:xfrm>
          <a:off x="857250" y="8172450"/>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44</xdr:row>
      <xdr:rowOff>0</xdr:rowOff>
    </xdr:from>
    <xdr:to>
      <xdr:col>12</xdr:col>
      <xdr:colOff>628650</xdr:colOff>
      <xdr:row>44</xdr:row>
      <xdr:rowOff>0</xdr:rowOff>
    </xdr:to>
    <xdr:sp macro="" textlink="">
      <xdr:nvSpPr>
        <xdr:cNvPr id="1030" name="Line 6">
          <a:extLst>
            <a:ext uri="{FF2B5EF4-FFF2-40B4-BE49-F238E27FC236}">
              <a16:creationId xmlns:a16="http://schemas.microsoft.com/office/drawing/2014/main" id="{E49664A3-BF14-62F0-05B0-CFBE7288A7E9}"/>
            </a:ext>
          </a:extLst>
        </xdr:cNvPr>
        <xdr:cNvSpPr>
          <a:spLocks noChangeShapeType="1"/>
        </xdr:cNvSpPr>
      </xdr:nvSpPr>
      <xdr:spPr bwMode="auto">
        <a:xfrm>
          <a:off x="5934075" y="7343775"/>
          <a:ext cx="3676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45</xdr:row>
      <xdr:rowOff>0</xdr:rowOff>
    </xdr:from>
    <xdr:to>
      <xdr:col>12</xdr:col>
      <xdr:colOff>628650</xdr:colOff>
      <xdr:row>45</xdr:row>
      <xdr:rowOff>0</xdr:rowOff>
    </xdr:to>
    <xdr:sp macro="" textlink="">
      <xdr:nvSpPr>
        <xdr:cNvPr id="1031" name="Line 7">
          <a:extLst>
            <a:ext uri="{FF2B5EF4-FFF2-40B4-BE49-F238E27FC236}">
              <a16:creationId xmlns:a16="http://schemas.microsoft.com/office/drawing/2014/main" id="{5DD96E46-B603-2940-77BC-D2E99FB54871}"/>
            </a:ext>
          </a:extLst>
        </xdr:cNvPr>
        <xdr:cNvSpPr>
          <a:spLocks noChangeShapeType="1"/>
        </xdr:cNvSpPr>
      </xdr:nvSpPr>
      <xdr:spPr bwMode="auto">
        <a:xfrm>
          <a:off x="5934075" y="7620000"/>
          <a:ext cx="3676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46</xdr:row>
      <xdr:rowOff>0</xdr:rowOff>
    </xdr:from>
    <xdr:to>
      <xdr:col>12</xdr:col>
      <xdr:colOff>628650</xdr:colOff>
      <xdr:row>46</xdr:row>
      <xdr:rowOff>0</xdr:rowOff>
    </xdr:to>
    <xdr:sp macro="" textlink="">
      <xdr:nvSpPr>
        <xdr:cNvPr id="1032" name="Line 8">
          <a:extLst>
            <a:ext uri="{FF2B5EF4-FFF2-40B4-BE49-F238E27FC236}">
              <a16:creationId xmlns:a16="http://schemas.microsoft.com/office/drawing/2014/main" id="{D28C46A3-5CE3-19C0-9F57-0FA0E90A5A23}"/>
            </a:ext>
          </a:extLst>
        </xdr:cNvPr>
        <xdr:cNvSpPr>
          <a:spLocks noChangeShapeType="1"/>
        </xdr:cNvSpPr>
      </xdr:nvSpPr>
      <xdr:spPr bwMode="auto">
        <a:xfrm>
          <a:off x="5934075" y="7896225"/>
          <a:ext cx="3676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47</xdr:row>
      <xdr:rowOff>0</xdr:rowOff>
    </xdr:from>
    <xdr:to>
      <xdr:col>12</xdr:col>
      <xdr:colOff>628650</xdr:colOff>
      <xdr:row>47</xdr:row>
      <xdr:rowOff>0</xdr:rowOff>
    </xdr:to>
    <xdr:sp macro="" textlink="">
      <xdr:nvSpPr>
        <xdr:cNvPr id="1033" name="Line 9">
          <a:extLst>
            <a:ext uri="{FF2B5EF4-FFF2-40B4-BE49-F238E27FC236}">
              <a16:creationId xmlns:a16="http://schemas.microsoft.com/office/drawing/2014/main" id="{21329B3C-FDED-5186-338B-1C7930E22DAF}"/>
            </a:ext>
          </a:extLst>
        </xdr:cNvPr>
        <xdr:cNvSpPr>
          <a:spLocks noChangeShapeType="1"/>
        </xdr:cNvSpPr>
      </xdr:nvSpPr>
      <xdr:spPr bwMode="auto">
        <a:xfrm>
          <a:off x="5934075" y="8172450"/>
          <a:ext cx="3676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a:extLst>
            <a:ext uri="{FF2B5EF4-FFF2-40B4-BE49-F238E27FC236}">
              <a16:creationId xmlns:a16="http://schemas.microsoft.com/office/drawing/2014/main" id="{2B95DAB3-8FF4-557F-AD0A-0B76D8CBC0B9}"/>
            </a:ext>
          </a:extLst>
        </xdr:cNvPr>
        <xdr:cNvSpPr txBox="1">
          <a:spLocks noChangeArrowheads="1"/>
        </xdr:cNvSpPr>
      </xdr:nvSpPr>
      <xdr:spPr bwMode="auto">
        <a:xfrm>
          <a:off x="28575" y="314325"/>
          <a:ext cx="1010602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a:extLst>
            <a:ext uri="{FF2B5EF4-FFF2-40B4-BE49-F238E27FC236}">
              <a16:creationId xmlns:a16="http://schemas.microsoft.com/office/drawing/2014/main" id="{81167D32-055F-3792-5006-EACDE67DFCE1}"/>
            </a:ext>
          </a:extLst>
        </xdr:cNvPr>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a:extLst>
            <a:ext uri="{FF2B5EF4-FFF2-40B4-BE49-F238E27FC236}">
              <a16:creationId xmlns:a16="http://schemas.microsoft.com/office/drawing/2014/main" id="{A697B448-70B3-ACA3-C33C-E75BDE8031F8}"/>
            </a:ext>
          </a:extLst>
        </xdr:cNvPr>
        <xdr:cNvSpPr txBox="1">
          <a:spLocks noChangeArrowheads="1"/>
        </xdr:cNvSpPr>
      </xdr:nvSpPr>
      <xdr:spPr bwMode="auto">
        <a:xfrm>
          <a:off x="9363075"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a:extLst>
            <a:ext uri="{FF2B5EF4-FFF2-40B4-BE49-F238E27FC236}">
              <a16:creationId xmlns:a16="http://schemas.microsoft.com/office/drawing/2014/main" id="{7558AE2F-36C8-7BA6-C27C-CDB34BE2CF02}"/>
            </a:ext>
          </a:extLst>
        </xdr:cNvPr>
        <xdr:cNvSpPr txBox="1">
          <a:spLocks noChangeArrowheads="1"/>
        </xdr:cNvSpPr>
      </xdr:nvSpPr>
      <xdr:spPr bwMode="auto">
        <a:xfrm>
          <a:off x="9915525"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238125</xdr:rowOff>
    </xdr:to>
    <xdr:sp macro="" textlink="" fLocksText="0">
      <xdr:nvSpPr>
        <xdr:cNvPr id="1039" name="Text 28">
          <a:extLst>
            <a:ext uri="{FF2B5EF4-FFF2-40B4-BE49-F238E27FC236}">
              <a16:creationId xmlns:a16="http://schemas.microsoft.com/office/drawing/2014/main" id="{7D1993DF-6A84-2A41-67E4-A34CE32586BC}"/>
            </a:ext>
          </a:extLst>
        </xdr:cNvPr>
        <xdr:cNvSpPr txBox="1">
          <a:spLocks noChangeArrowheads="1"/>
        </xdr:cNvSpPr>
      </xdr:nvSpPr>
      <xdr:spPr bwMode="auto">
        <a:xfrm>
          <a:off x="857250" y="7381875"/>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238125</xdr:rowOff>
    </xdr:to>
    <xdr:sp macro="" textlink="" fLocksText="0">
      <xdr:nvSpPr>
        <xdr:cNvPr id="1040" name="Text 29">
          <a:extLst>
            <a:ext uri="{FF2B5EF4-FFF2-40B4-BE49-F238E27FC236}">
              <a16:creationId xmlns:a16="http://schemas.microsoft.com/office/drawing/2014/main" id="{0978B009-AC84-7823-AEA6-EAB7EECAEB08}"/>
            </a:ext>
          </a:extLst>
        </xdr:cNvPr>
        <xdr:cNvSpPr txBox="1">
          <a:spLocks noChangeArrowheads="1"/>
        </xdr:cNvSpPr>
      </xdr:nvSpPr>
      <xdr:spPr bwMode="auto">
        <a:xfrm>
          <a:off x="857250" y="7658100"/>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46</xdr:row>
      <xdr:rowOff>38100</xdr:rowOff>
    </xdr:from>
    <xdr:to>
      <xdr:col>6</xdr:col>
      <xdr:colOff>0</xdr:colOff>
      <xdr:row>46</xdr:row>
      <xdr:rowOff>238125</xdr:rowOff>
    </xdr:to>
    <xdr:sp macro="" textlink="" fLocksText="0">
      <xdr:nvSpPr>
        <xdr:cNvPr id="1041" name="Text 30">
          <a:extLst>
            <a:ext uri="{FF2B5EF4-FFF2-40B4-BE49-F238E27FC236}">
              <a16:creationId xmlns:a16="http://schemas.microsoft.com/office/drawing/2014/main" id="{E799E3B8-4D57-E5F9-AD9C-CBF1CDD84FEB}"/>
            </a:ext>
          </a:extLst>
        </xdr:cNvPr>
        <xdr:cNvSpPr txBox="1">
          <a:spLocks noChangeArrowheads="1"/>
        </xdr:cNvSpPr>
      </xdr:nvSpPr>
      <xdr:spPr bwMode="auto">
        <a:xfrm>
          <a:off x="857250" y="7934325"/>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44</xdr:row>
      <xdr:rowOff>38100</xdr:rowOff>
    </xdr:from>
    <xdr:to>
      <xdr:col>12</xdr:col>
      <xdr:colOff>609600</xdr:colOff>
      <xdr:row>44</xdr:row>
      <xdr:rowOff>238125</xdr:rowOff>
    </xdr:to>
    <xdr:sp macro="" textlink="" fLocksText="0">
      <xdr:nvSpPr>
        <xdr:cNvPr id="1042" name="Text 32">
          <a:extLst>
            <a:ext uri="{FF2B5EF4-FFF2-40B4-BE49-F238E27FC236}">
              <a16:creationId xmlns:a16="http://schemas.microsoft.com/office/drawing/2014/main" id="{0196E949-2F0B-5E7C-F7B9-EA90A33CB08B}"/>
            </a:ext>
          </a:extLst>
        </xdr:cNvPr>
        <xdr:cNvSpPr txBox="1">
          <a:spLocks noChangeArrowheads="1"/>
        </xdr:cNvSpPr>
      </xdr:nvSpPr>
      <xdr:spPr bwMode="auto">
        <a:xfrm>
          <a:off x="5953125" y="7381875"/>
          <a:ext cx="3638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45</xdr:row>
      <xdr:rowOff>28575</xdr:rowOff>
    </xdr:from>
    <xdr:to>
      <xdr:col>12</xdr:col>
      <xdr:colOff>600075</xdr:colOff>
      <xdr:row>45</xdr:row>
      <xdr:rowOff>228600</xdr:rowOff>
    </xdr:to>
    <xdr:sp macro="" textlink="" fLocksText="0">
      <xdr:nvSpPr>
        <xdr:cNvPr id="1043" name="Text 33">
          <a:extLst>
            <a:ext uri="{FF2B5EF4-FFF2-40B4-BE49-F238E27FC236}">
              <a16:creationId xmlns:a16="http://schemas.microsoft.com/office/drawing/2014/main" id="{2557A073-FFB0-A1F5-E619-E850C09571F3}"/>
            </a:ext>
          </a:extLst>
        </xdr:cNvPr>
        <xdr:cNvSpPr txBox="1">
          <a:spLocks noChangeArrowheads="1"/>
        </xdr:cNvSpPr>
      </xdr:nvSpPr>
      <xdr:spPr bwMode="auto">
        <a:xfrm>
          <a:off x="5943600" y="7648575"/>
          <a:ext cx="3638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46</xdr:row>
      <xdr:rowOff>38100</xdr:rowOff>
    </xdr:from>
    <xdr:to>
      <xdr:col>12</xdr:col>
      <xdr:colOff>600075</xdr:colOff>
      <xdr:row>46</xdr:row>
      <xdr:rowOff>238125</xdr:rowOff>
    </xdr:to>
    <xdr:sp macro="" textlink="" fLocksText="0">
      <xdr:nvSpPr>
        <xdr:cNvPr id="1044" name="Text 34">
          <a:extLst>
            <a:ext uri="{FF2B5EF4-FFF2-40B4-BE49-F238E27FC236}">
              <a16:creationId xmlns:a16="http://schemas.microsoft.com/office/drawing/2014/main" id="{20397928-2BB6-24C2-24A2-063FD6F4C1D0}"/>
            </a:ext>
          </a:extLst>
        </xdr:cNvPr>
        <xdr:cNvSpPr txBox="1">
          <a:spLocks noChangeArrowheads="1"/>
        </xdr:cNvSpPr>
      </xdr:nvSpPr>
      <xdr:spPr bwMode="auto">
        <a:xfrm>
          <a:off x="5943600" y="7934325"/>
          <a:ext cx="3638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32</xdr:row>
      <xdr:rowOff>38100</xdr:rowOff>
    </xdr:from>
    <xdr:to>
      <xdr:col>13</xdr:col>
      <xdr:colOff>9525</xdr:colOff>
      <xdr:row>41</xdr:row>
      <xdr:rowOff>152400</xdr:rowOff>
    </xdr:to>
    <xdr:sp macro="" textlink="">
      <xdr:nvSpPr>
        <xdr:cNvPr id="1045" name="Text 37">
          <a:extLst>
            <a:ext uri="{FF2B5EF4-FFF2-40B4-BE49-F238E27FC236}">
              <a16:creationId xmlns:a16="http://schemas.microsoft.com/office/drawing/2014/main" id="{0A95FEA0-6737-E0A8-AF01-6CE528482F18}"/>
            </a:ext>
          </a:extLst>
        </xdr:cNvPr>
        <xdr:cNvSpPr txBox="1">
          <a:spLocks noChangeArrowheads="1"/>
        </xdr:cNvSpPr>
      </xdr:nvSpPr>
      <xdr:spPr bwMode="auto">
        <a:xfrm>
          <a:off x="28575" y="5010150"/>
          <a:ext cx="10115550"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38</xdr:row>
      <xdr:rowOff>114300</xdr:rowOff>
    </xdr:from>
    <xdr:to>
      <xdr:col>4</xdr:col>
      <xdr:colOff>1552575</xdr:colOff>
      <xdr:row>38</xdr:row>
      <xdr:rowOff>114300</xdr:rowOff>
    </xdr:to>
    <xdr:sp macro="" textlink="">
      <xdr:nvSpPr>
        <xdr:cNvPr id="1046" name="Line 22">
          <a:extLst>
            <a:ext uri="{FF2B5EF4-FFF2-40B4-BE49-F238E27FC236}">
              <a16:creationId xmlns:a16="http://schemas.microsoft.com/office/drawing/2014/main" id="{3A9B2FAE-A8D8-CA91-34E6-4E89F285C8FF}"/>
            </a:ext>
          </a:extLst>
        </xdr:cNvPr>
        <xdr:cNvSpPr>
          <a:spLocks noChangeShapeType="1"/>
        </xdr:cNvSpPr>
      </xdr:nvSpPr>
      <xdr:spPr bwMode="auto">
        <a:xfrm>
          <a:off x="895350" y="62293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38</xdr:row>
      <xdr:rowOff>114300</xdr:rowOff>
    </xdr:from>
    <xdr:to>
      <xdr:col>7</xdr:col>
      <xdr:colOff>466725</xdr:colOff>
      <xdr:row>38</xdr:row>
      <xdr:rowOff>114300</xdr:rowOff>
    </xdr:to>
    <xdr:sp macro="" textlink="">
      <xdr:nvSpPr>
        <xdr:cNvPr id="1047" name="Line 23">
          <a:extLst>
            <a:ext uri="{FF2B5EF4-FFF2-40B4-BE49-F238E27FC236}">
              <a16:creationId xmlns:a16="http://schemas.microsoft.com/office/drawing/2014/main" id="{9627F447-67F6-6B8C-A82A-CFAA34C46E93}"/>
            </a:ext>
          </a:extLst>
        </xdr:cNvPr>
        <xdr:cNvSpPr>
          <a:spLocks noChangeShapeType="1"/>
        </xdr:cNvSpPr>
      </xdr:nvSpPr>
      <xdr:spPr bwMode="auto">
        <a:xfrm>
          <a:off x="2962275" y="6229350"/>
          <a:ext cx="2676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38</xdr:row>
      <xdr:rowOff>114300</xdr:rowOff>
    </xdr:from>
    <xdr:to>
      <xdr:col>10</xdr:col>
      <xdr:colOff>381000</xdr:colOff>
      <xdr:row>38</xdr:row>
      <xdr:rowOff>114300</xdr:rowOff>
    </xdr:to>
    <xdr:sp macro="" textlink="">
      <xdr:nvSpPr>
        <xdr:cNvPr id="1048" name="Line 24">
          <a:extLst>
            <a:ext uri="{FF2B5EF4-FFF2-40B4-BE49-F238E27FC236}">
              <a16:creationId xmlns:a16="http://schemas.microsoft.com/office/drawing/2014/main" id="{67AF289A-C61E-05E4-1424-9C7C27C12A58}"/>
            </a:ext>
          </a:extLst>
        </xdr:cNvPr>
        <xdr:cNvSpPr>
          <a:spLocks noChangeShapeType="1"/>
        </xdr:cNvSpPr>
      </xdr:nvSpPr>
      <xdr:spPr bwMode="auto">
        <a:xfrm>
          <a:off x="5734050" y="6229350"/>
          <a:ext cx="2038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38</xdr:row>
      <xdr:rowOff>114300</xdr:rowOff>
    </xdr:from>
    <xdr:to>
      <xdr:col>12</xdr:col>
      <xdr:colOff>1085850</xdr:colOff>
      <xdr:row>38</xdr:row>
      <xdr:rowOff>114300</xdr:rowOff>
    </xdr:to>
    <xdr:sp macro="" textlink="">
      <xdr:nvSpPr>
        <xdr:cNvPr id="1049" name="Line 25">
          <a:extLst>
            <a:ext uri="{FF2B5EF4-FFF2-40B4-BE49-F238E27FC236}">
              <a16:creationId xmlns:a16="http://schemas.microsoft.com/office/drawing/2014/main" id="{342C5041-D43B-2BC3-9A11-AAE0F41AD82A}"/>
            </a:ext>
          </a:extLst>
        </xdr:cNvPr>
        <xdr:cNvSpPr>
          <a:spLocks noChangeShapeType="1"/>
        </xdr:cNvSpPr>
      </xdr:nvSpPr>
      <xdr:spPr bwMode="auto">
        <a:xfrm>
          <a:off x="7896225" y="6229350"/>
          <a:ext cx="217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38</xdr:row>
      <xdr:rowOff>123825</xdr:rowOff>
    </xdr:from>
    <xdr:to>
      <xdr:col>4</xdr:col>
      <xdr:colOff>1504950</xdr:colOff>
      <xdr:row>39</xdr:row>
      <xdr:rowOff>95250</xdr:rowOff>
    </xdr:to>
    <xdr:sp macro="" textlink="">
      <xdr:nvSpPr>
        <xdr:cNvPr id="1050" name="Text 42">
          <a:extLst>
            <a:ext uri="{FF2B5EF4-FFF2-40B4-BE49-F238E27FC236}">
              <a16:creationId xmlns:a16="http://schemas.microsoft.com/office/drawing/2014/main" id="{6A617FA8-03D4-A917-8A16-470FA6BC958F}"/>
            </a:ext>
          </a:extLst>
        </xdr:cNvPr>
        <xdr:cNvSpPr txBox="1">
          <a:spLocks noChangeArrowheads="1"/>
        </xdr:cNvSpPr>
      </xdr:nvSpPr>
      <xdr:spPr bwMode="auto">
        <a:xfrm>
          <a:off x="904875" y="62388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38</xdr:row>
      <xdr:rowOff>133350</xdr:rowOff>
    </xdr:from>
    <xdr:to>
      <xdr:col>7</xdr:col>
      <xdr:colOff>419100</xdr:colOff>
      <xdr:row>39</xdr:row>
      <xdr:rowOff>104775</xdr:rowOff>
    </xdr:to>
    <xdr:sp macro="" textlink="">
      <xdr:nvSpPr>
        <xdr:cNvPr id="1051" name="Text 43">
          <a:extLst>
            <a:ext uri="{FF2B5EF4-FFF2-40B4-BE49-F238E27FC236}">
              <a16:creationId xmlns:a16="http://schemas.microsoft.com/office/drawing/2014/main" id="{573BE79B-5101-A2BF-0B7A-451346B07B3C}"/>
            </a:ext>
          </a:extLst>
        </xdr:cNvPr>
        <xdr:cNvSpPr txBox="1">
          <a:spLocks noChangeArrowheads="1"/>
        </xdr:cNvSpPr>
      </xdr:nvSpPr>
      <xdr:spPr bwMode="auto">
        <a:xfrm>
          <a:off x="2962275" y="6248400"/>
          <a:ext cx="2628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38</xdr:row>
      <xdr:rowOff>133350</xdr:rowOff>
    </xdr:from>
    <xdr:to>
      <xdr:col>12</xdr:col>
      <xdr:colOff>1038225</xdr:colOff>
      <xdr:row>39</xdr:row>
      <xdr:rowOff>104775</xdr:rowOff>
    </xdr:to>
    <xdr:sp macro="" textlink="">
      <xdr:nvSpPr>
        <xdr:cNvPr id="1052" name="Text 48">
          <a:extLst>
            <a:ext uri="{FF2B5EF4-FFF2-40B4-BE49-F238E27FC236}">
              <a16:creationId xmlns:a16="http://schemas.microsoft.com/office/drawing/2014/main" id="{F20B36B1-21C1-3A9B-10CE-AE9F6A72A91A}"/>
            </a:ext>
          </a:extLst>
        </xdr:cNvPr>
        <xdr:cNvSpPr txBox="1">
          <a:spLocks noChangeArrowheads="1"/>
        </xdr:cNvSpPr>
      </xdr:nvSpPr>
      <xdr:spPr bwMode="auto">
        <a:xfrm>
          <a:off x="7877175" y="6248400"/>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38</xdr:row>
      <xdr:rowOff>133350</xdr:rowOff>
    </xdr:from>
    <xdr:to>
      <xdr:col>9</xdr:col>
      <xdr:colOff>95250</xdr:colOff>
      <xdr:row>39</xdr:row>
      <xdr:rowOff>104775</xdr:rowOff>
    </xdr:to>
    <xdr:sp macro="" textlink="">
      <xdr:nvSpPr>
        <xdr:cNvPr id="1053" name="Text 49">
          <a:extLst>
            <a:ext uri="{FF2B5EF4-FFF2-40B4-BE49-F238E27FC236}">
              <a16:creationId xmlns:a16="http://schemas.microsoft.com/office/drawing/2014/main" id="{7850AF7A-EA37-4D30-1127-C8BE4F1D2400}"/>
            </a:ext>
          </a:extLst>
        </xdr:cNvPr>
        <xdr:cNvSpPr txBox="1">
          <a:spLocks noChangeArrowheads="1"/>
        </xdr:cNvSpPr>
      </xdr:nvSpPr>
      <xdr:spPr bwMode="auto">
        <a:xfrm>
          <a:off x="5743575" y="624840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38</xdr:row>
      <xdr:rowOff>133350</xdr:rowOff>
    </xdr:from>
    <xdr:to>
      <xdr:col>9</xdr:col>
      <xdr:colOff>581025</xdr:colOff>
      <xdr:row>39</xdr:row>
      <xdr:rowOff>104775</xdr:rowOff>
    </xdr:to>
    <xdr:sp macro="" textlink="">
      <xdr:nvSpPr>
        <xdr:cNvPr id="1054" name="Text 50">
          <a:extLst>
            <a:ext uri="{FF2B5EF4-FFF2-40B4-BE49-F238E27FC236}">
              <a16:creationId xmlns:a16="http://schemas.microsoft.com/office/drawing/2014/main" id="{C38BD16A-B4EA-E1F6-3214-1568D374EF6C}"/>
            </a:ext>
          </a:extLst>
        </xdr:cNvPr>
        <xdr:cNvSpPr txBox="1">
          <a:spLocks noChangeArrowheads="1"/>
        </xdr:cNvSpPr>
      </xdr:nvSpPr>
      <xdr:spPr bwMode="auto">
        <a:xfrm>
          <a:off x="6886575" y="62484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38</xdr:row>
      <xdr:rowOff>133350</xdr:rowOff>
    </xdr:from>
    <xdr:to>
      <xdr:col>10</xdr:col>
      <xdr:colOff>323850</xdr:colOff>
      <xdr:row>39</xdr:row>
      <xdr:rowOff>104775</xdr:rowOff>
    </xdr:to>
    <xdr:sp macro="" textlink="">
      <xdr:nvSpPr>
        <xdr:cNvPr id="1055" name="Text 52">
          <a:extLst>
            <a:ext uri="{FF2B5EF4-FFF2-40B4-BE49-F238E27FC236}">
              <a16:creationId xmlns:a16="http://schemas.microsoft.com/office/drawing/2014/main" id="{0BE87FC9-8316-BBBF-F639-069066DFDB8C}"/>
            </a:ext>
          </a:extLst>
        </xdr:cNvPr>
        <xdr:cNvSpPr txBox="1">
          <a:spLocks noChangeArrowheads="1"/>
        </xdr:cNvSpPr>
      </xdr:nvSpPr>
      <xdr:spPr bwMode="auto">
        <a:xfrm>
          <a:off x="7372350" y="6248400"/>
          <a:ext cx="342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37</xdr:row>
      <xdr:rowOff>123825</xdr:rowOff>
    </xdr:from>
    <xdr:to>
      <xdr:col>10</xdr:col>
      <xdr:colOff>323850</xdr:colOff>
      <xdr:row>38</xdr:row>
      <xdr:rowOff>95250</xdr:rowOff>
    </xdr:to>
    <xdr:sp macro="" textlink="">
      <xdr:nvSpPr>
        <xdr:cNvPr id="1056" name="Text 58">
          <a:extLst>
            <a:ext uri="{FF2B5EF4-FFF2-40B4-BE49-F238E27FC236}">
              <a16:creationId xmlns:a16="http://schemas.microsoft.com/office/drawing/2014/main" id="{EA9B1315-44D8-03AC-CA25-DD17D5D56A68}"/>
            </a:ext>
          </a:extLst>
        </xdr:cNvPr>
        <xdr:cNvSpPr txBox="1">
          <a:spLocks noChangeArrowheads="1"/>
        </xdr:cNvSpPr>
      </xdr:nvSpPr>
      <xdr:spPr bwMode="auto">
        <a:xfrm>
          <a:off x="7372350" y="6048375"/>
          <a:ext cx="342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xdr:nvSpPr>
        <xdr:cNvPr id="1057" name="Text 65">
          <a:extLst>
            <a:ext uri="{FF2B5EF4-FFF2-40B4-BE49-F238E27FC236}">
              <a16:creationId xmlns:a16="http://schemas.microsoft.com/office/drawing/2014/main" id="{87C1805E-5AA3-30ED-DDDC-A755E42C6500}"/>
            </a:ext>
          </a:extLst>
        </xdr:cNvPr>
        <xdr:cNvSpPr txBox="1">
          <a:spLocks noChangeArrowheads="1"/>
        </xdr:cNvSpPr>
      </xdr:nvSpPr>
      <xdr:spPr bwMode="auto">
        <a:xfrm>
          <a:off x="914400"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xdr:nvSpPr>
        <xdr:cNvPr id="1058" name="Text 66">
          <a:extLst>
            <a:ext uri="{FF2B5EF4-FFF2-40B4-BE49-F238E27FC236}">
              <a16:creationId xmlns:a16="http://schemas.microsoft.com/office/drawing/2014/main" id="{CA998450-3715-84CF-F319-7A24FA4F6FF3}"/>
            </a:ext>
          </a:extLst>
        </xdr:cNvPr>
        <xdr:cNvSpPr txBox="1">
          <a:spLocks noChangeArrowheads="1"/>
        </xdr:cNvSpPr>
      </xdr:nvSpPr>
      <xdr:spPr bwMode="auto">
        <a:xfrm>
          <a:off x="2971800" y="604837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xdr:nvSpPr>
        <xdr:cNvPr id="1059" name="Text 87">
          <a:extLst>
            <a:ext uri="{FF2B5EF4-FFF2-40B4-BE49-F238E27FC236}">
              <a16:creationId xmlns:a16="http://schemas.microsoft.com/office/drawing/2014/main" id="{15E2A3F2-1A12-1DE0-3F99-F861A100665D}"/>
            </a:ext>
          </a:extLst>
        </xdr:cNvPr>
        <xdr:cNvSpPr txBox="1">
          <a:spLocks noChangeArrowheads="1"/>
        </xdr:cNvSpPr>
      </xdr:nvSpPr>
      <xdr:spPr bwMode="auto">
        <a:xfrm>
          <a:off x="7858125" y="60483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xdr:nvSpPr>
        <xdr:cNvPr id="1060" name="Text 90">
          <a:extLst>
            <a:ext uri="{FF2B5EF4-FFF2-40B4-BE49-F238E27FC236}">
              <a16:creationId xmlns:a16="http://schemas.microsoft.com/office/drawing/2014/main" id="{534AAB8C-675B-BF7B-689F-98E938B53366}"/>
            </a:ext>
          </a:extLst>
        </xdr:cNvPr>
        <xdr:cNvSpPr txBox="1">
          <a:spLocks noChangeArrowheads="1"/>
        </xdr:cNvSpPr>
      </xdr:nvSpPr>
      <xdr:spPr bwMode="auto">
        <a:xfrm>
          <a:off x="688657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37</xdr:row>
      <xdr:rowOff>114300</xdr:rowOff>
    </xdr:from>
    <xdr:to>
      <xdr:col>9</xdr:col>
      <xdr:colOff>95250</xdr:colOff>
      <xdr:row>38</xdr:row>
      <xdr:rowOff>85725</xdr:rowOff>
    </xdr:to>
    <xdr:sp macro="" textlink="">
      <xdr:nvSpPr>
        <xdr:cNvPr id="1061" name="Text 91">
          <a:extLst>
            <a:ext uri="{FF2B5EF4-FFF2-40B4-BE49-F238E27FC236}">
              <a16:creationId xmlns:a16="http://schemas.microsoft.com/office/drawing/2014/main" id="{C4E939DD-00BC-91EF-73E4-644E74C18C06}"/>
            </a:ext>
          </a:extLst>
        </xdr:cNvPr>
        <xdr:cNvSpPr txBox="1">
          <a:spLocks noChangeArrowheads="1"/>
        </xdr:cNvSpPr>
      </xdr:nvSpPr>
      <xdr:spPr bwMode="auto">
        <a:xfrm>
          <a:off x="5743575" y="603885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38</xdr:row>
      <xdr:rowOff>114300</xdr:rowOff>
    </xdr:from>
    <xdr:to>
      <xdr:col>12</xdr:col>
      <xdr:colOff>1085850</xdr:colOff>
      <xdr:row>41</xdr:row>
      <xdr:rowOff>47625</xdr:rowOff>
    </xdr:to>
    <xdr:grpSp>
      <xdr:nvGrpSpPr>
        <xdr:cNvPr id="1062" name="Group 38">
          <a:extLst>
            <a:ext uri="{FF2B5EF4-FFF2-40B4-BE49-F238E27FC236}">
              <a16:creationId xmlns:a16="http://schemas.microsoft.com/office/drawing/2014/main" id="{03BBEBFA-08CD-DC2F-E7AE-F78EDD277674}"/>
            </a:ext>
          </a:extLst>
        </xdr:cNvPr>
        <xdr:cNvGrpSpPr>
          <a:grpSpLocks/>
        </xdr:cNvGrpSpPr>
      </xdr:nvGrpSpPr>
      <xdr:grpSpPr bwMode="auto">
        <a:xfrm>
          <a:off x="901700" y="6286500"/>
          <a:ext cx="9163050" cy="504825"/>
          <a:chOff x="-1145" y="-40781"/>
          <a:chExt cx="20332" cy="159"/>
        </a:xfrm>
      </xdr:grpSpPr>
      <xdr:sp macro="" textlink="">
        <xdr:nvSpPr>
          <xdr:cNvPr id="1063" name="Line 39">
            <a:extLst>
              <a:ext uri="{FF2B5EF4-FFF2-40B4-BE49-F238E27FC236}">
                <a16:creationId xmlns:a16="http://schemas.microsoft.com/office/drawing/2014/main" id="{4C3586BC-B940-1A4A-5CCC-AB2EADD9D7B8}"/>
              </a:ext>
            </a:extLst>
          </xdr:cNvPr>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a:extLst>
              <a:ext uri="{FF2B5EF4-FFF2-40B4-BE49-F238E27FC236}">
                <a16:creationId xmlns:a16="http://schemas.microsoft.com/office/drawing/2014/main" id="{D19E37C3-E9CD-FBA5-616E-FAC1B280527D}"/>
              </a:ext>
            </a:extLst>
          </xdr:cNvPr>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a:extLst>
              <a:ext uri="{FF2B5EF4-FFF2-40B4-BE49-F238E27FC236}">
                <a16:creationId xmlns:a16="http://schemas.microsoft.com/office/drawing/2014/main" id="{A31C877C-077B-E15C-64A8-5420B098CC9A}"/>
              </a:ext>
            </a:extLst>
          </xdr:cNvPr>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a:extLst>
              <a:ext uri="{FF2B5EF4-FFF2-40B4-BE49-F238E27FC236}">
                <a16:creationId xmlns:a16="http://schemas.microsoft.com/office/drawing/2014/main" id="{202DF538-50B7-325B-51C1-3CB935C18D92}"/>
              </a:ext>
            </a:extLst>
          </xdr:cNvPr>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a:extLst>
              <a:ext uri="{FF2B5EF4-FFF2-40B4-BE49-F238E27FC236}">
                <a16:creationId xmlns:a16="http://schemas.microsoft.com/office/drawing/2014/main" id="{817AE6BF-651A-0196-4111-7A53DF56A266}"/>
              </a:ext>
            </a:extLst>
          </xdr:cNvPr>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a:extLst>
              <a:ext uri="{FF2B5EF4-FFF2-40B4-BE49-F238E27FC236}">
                <a16:creationId xmlns:a16="http://schemas.microsoft.com/office/drawing/2014/main" id="{7942683C-CDFB-39D2-F4D4-9E757520CE6D}"/>
              </a:ext>
            </a:extLst>
          </xdr:cNvPr>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a:extLst>
              <a:ext uri="{FF2B5EF4-FFF2-40B4-BE49-F238E27FC236}">
                <a16:creationId xmlns:a16="http://schemas.microsoft.com/office/drawing/2014/main" id="{F334A24E-1DD5-FEE3-88FA-F197A5BE78CC}"/>
              </a:ext>
            </a:extLst>
          </xdr:cNvPr>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a:extLst>
              <a:ext uri="{FF2B5EF4-FFF2-40B4-BE49-F238E27FC236}">
                <a16:creationId xmlns:a16="http://schemas.microsoft.com/office/drawing/2014/main" id="{70C8F86E-E768-71F9-2581-38EE105F1F97}"/>
              </a:ext>
            </a:extLst>
          </xdr:cNvPr>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a:extLst>
              <a:ext uri="{FF2B5EF4-FFF2-40B4-BE49-F238E27FC236}">
                <a16:creationId xmlns:a16="http://schemas.microsoft.com/office/drawing/2014/main" id="{5BD2E435-0998-D458-F9E3-D073CB6DD018}"/>
              </a:ext>
            </a:extLst>
          </xdr:cNvPr>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a:extLst>
              <a:ext uri="{FF2B5EF4-FFF2-40B4-BE49-F238E27FC236}">
                <a16:creationId xmlns:a16="http://schemas.microsoft.com/office/drawing/2014/main" id="{649780C3-D2CC-E2AE-2D24-CABAC1B5225D}"/>
              </a:ext>
            </a:extLst>
          </xdr:cNvPr>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a:extLst>
              <a:ext uri="{FF2B5EF4-FFF2-40B4-BE49-F238E27FC236}">
                <a16:creationId xmlns:a16="http://schemas.microsoft.com/office/drawing/2014/main" id="{68B72940-D0D6-ED27-5D50-4292CA74FF3E}"/>
              </a:ext>
            </a:extLst>
          </xdr:cNvPr>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a:extLst>
              <a:ext uri="{FF2B5EF4-FFF2-40B4-BE49-F238E27FC236}">
                <a16:creationId xmlns:a16="http://schemas.microsoft.com/office/drawing/2014/main" id="{E48FA6A7-70BA-F0FE-69DF-325B1C444EDC}"/>
              </a:ext>
            </a:extLst>
          </xdr:cNvPr>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a:extLst>
              <a:ext uri="{FF2B5EF4-FFF2-40B4-BE49-F238E27FC236}">
                <a16:creationId xmlns:a16="http://schemas.microsoft.com/office/drawing/2014/main" id="{CD425D83-DBC6-4896-D854-9C06202F93F2}"/>
              </a:ext>
            </a:extLst>
          </xdr:cNvPr>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a:extLst>
              <a:ext uri="{FF2B5EF4-FFF2-40B4-BE49-F238E27FC236}">
                <a16:creationId xmlns:a16="http://schemas.microsoft.com/office/drawing/2014/main" id="{0768D51F-4108-3A08-4081-081506A586A9}"/>
              </a:ext>
            </a:extLst>
          </xdr:cNvPr>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a:extLst>
              <a:ext uri="{FF2B5EF4-FFF2-40B4-BE49-F238E27FC236}">
                <a16:creationId xmlns:a16="http://schemas.microsoft.com/office/drawing/2014/main" id="{6BA2120B-FEFB-2B23-F37C-C017C53209DF}"/>
              </a:ext>
            </a:extLst>
          </xdr:cNvPr>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a:extLst>
              <a:ext uri="{FF2B5EF4-FFF2-40B4-BE49-F238E27FC236}">
                <a16:creationId xmlns:a16="http://schemas.microsoft.com/office/drawing/2014/main" id="{C712EC01-EE50-3C87-976A-4F7042587D7C}"/>
              </a:ext>
            </a:extLst>
          </xdr:cNvPr>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a:extLst>
              <a:ext uri="{FF2B5EF4-FFF2-40B4-BE49-F238E27FC236}">
                <a16:creationId xmlns:a16="http://schemas.microsoft.com/office/drawing/2014/main" id="{E5F63064-B783-83D8-39C0-86F9D024ED1C}"/>
              </a:ext>
            </a:extLst>
          </xdr:cNvPr>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a:extLst>
              <a:ext uri="{FF2B5EF4-FFF2-40B4-BE49-F238E27FC236}">
                <a16:creationId xmlns:a16="http://schemas.microsoft.com/office/drawing/2014/main" id="{58BB2D41-BFD5-6E6B-6728-6AF69FF858C2}"/>
              </a:ext>
            </a:extLst>
          </xdr:cNvPr>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a:extLst>
              <a:ext uri="{FF2B5EF4-FFF2-40B4-BE49-F238E27FC236}">
                <a16:creationId xmlns:a16="http://schemas.microsoft.com/office/drawing/2014/main" id="{3620E947-BC63-1A6C-2CB7-4E48004F48AC}"/>
              </a:ext>
            </a:extLst>
          </xdr:cNvPr>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a:extLst>
              <a:ext uri="{FF2B5EF4-FFF2-40B4-BE49-F238E27FC236}">
                <a16:creationId xmlns:a16="http://schemas.microsoft.com/office/drawing/2014/main" id="{2B5C7100-3225-913E-013D-8C789E9DBFFE}"/>
              </a:ext>
            </a:extLst>
          </xdr:cNvPr>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37</xdr:row>
      <xdr:rowOff>123825</xdr:rowOff>
    </xdr:from>
    <xdr:to>
      <xdr:col>10</xdr:col>
      <xdr:colOff>457200</xdr:colOff>
      <xdr:row>38</xdr:row>
      <xdr:rowOff>95250</xdr:rowOff>
    </xdr:to>
    <xdr:sp macro="" textlink="" fLocksText="0">
      <xdr:nvSpPr>
        <xdr:cNvPr id="1083" name="Text 103">
          <a:extLst>
            <a:ext uri="{FF2B5EF4-FFF2-40B4-BE49-F238E27FC236}">
              <a16:creationId xmlns:a16="http://schemas.microsoft.com/office/drawing/2014/main" id="{523D17BF-63D0-A0CA-025E-5952F4F22D6C}"/>
            </a:ext>
          </a:extLst>
        </xdr:cNvPr>
        <xdr:cNvSpPr txBox="1">
          <a:spLocks noChangeArrowheads="1"/>
        </xdr:cNvSpPr>
      </xdr:nvSpPr>
      <xdr:spPr bwMode="auto">
        <a:xfrm>
          <a:off x="7343775" y="6048375"/>
          <a:ext cx="5048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fLocksText="0">
      <xdr:nvSpPr>
        <xdr:cNvPr id="1084" name="Text 104">
          <a:extLst>
            <a:ext uri="{FF2B5EF4-FFF2-40B4-BE49-F238E27FC236}">
              <a16:creationId xmlns:a16="http://schemas.microsoft.com/office/drawing/2014/main" id="{833F7702-3B73-2856-BB89-E5F5F519D4FA}"/>
            </a:ext>
          </a:extLst>
        </xdr:cNvPr>
        <xdr:cNvSpPr txBox="1">
          <a:spLocks noChangeArrowheads="1"/>
        </xdr:cNvSpPr>
      </xdr:nvSpPr>
      <xdr:spPr bwMode="auto">
        <a:xfrm>
          <a:off x="914400"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fLocksText="0">
      <xdr:nvSpPr>
        <xdr:cNvPr id="1085" name="Text 105">
          <a:extLst>
            <a:ext uri="{FF2B5EF4-FFF2-40B4-BE49-F238E27FC236}">
              <a16:creationId xmlns:a16="http://schemas.microsoft.com/office/drawing/2014/main" id="{A6448A68-5755-5AD8-A585-F75DB34AB886}"/>
            </a:ext>
          </a:extLst>
        </xdr:cNvPr>
        <xdr:cNvSpPr txBox="1">
          <a:spLocks noChangeArrowheads="1"/>
        </xdr:cNvSpPr>
      </xdr:nvSpPr>
      <xdr:spPr bwMode="auto">
        <a:xfrm>
          <a:off x="2971800" y="604837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fLocksText="0">
      <xdr:nvSpPr>
        <xdr:cNvPr id="1086" name="Text 106">
          <a:extLst>
            <a:ext uri="{FF2B5EF4-FFF2-40B4-BE49-F238E27FC236}">
              <a16:creationId xmlns:a16="http://schemas.microsoft.com/office/drawing/2014/main" id="{E661DAF5-7D2B-60B1-FEED-D4A7D708D39C}"/>
            </a:ext>
          </a:extLst>
        </xdr:cNvPr>
        <xdr:cNvSpPr txBox="1">
          <a:spLocks noChangeArrowheads="1"/>
        </xdr:cNvSpPr>
      </xdr:nvSpPr>
      <xdr:spPr bwMode="auto">
        <a:xfrm>
          <a:off x="7858125" y="60483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fLocksText="0">
      <xdr:nvSpPr>
        <xdr:cNvPr id="1087" name="Text 107">
          <a:extLst>
            <a:ext uri="{FF2B5EF4-FFF2-40B4-BE49-F238E27FC236}">
              <a16:creationId xmlns:a16="http://schemas.microsoft.com/office/drawing/2014/main" id="{D1D88CE0-11E0-CB85-C9AA-2D1C01A06802}"/>
            </a:ext>
          </a:extLst>
        </xdr:cNvPr>
        <xdr:cNvSpPr txBox="1">
          <a:spLocks noChangeArrowheads="1"/>
        </xdr:cNvSpPr>
      </xdr:nvSpPr>
      <xdr:spPr bwMode="auto">
        <a:xfrm>
          <a:off x="688657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37</xdr:row>
      <xdr:rowOff>114300</xdr:rowOff>
    </xdr:from>
    <xdr:to>
      <xdr:col>9</xdr:col>
      <xdr:colOff>95250</xdr:colOff>
      <xdr:row>38</xdr:row>
      <xdr:rowOff>85725</xdr:rowOff>
    </xdr:to>
    <xdr:sp macro="" textlink="" fLocksText="0">
      <xdr:nvSpPr>
        <xdr:cNvPr id="1088" name="Text 108">
          <a:extLst>
            <a:ext uri="{FF2B5EF4-FFF2-40B4-BE49-F238E27FC236}">
              <a16:creationId xmlns:a16="http://schemas.microsoft.com/office/drawing/2014/main" id="{4BF8BA2A-46E2-2E2E-320D-F7D88CD0D53E}"/>
            </a:ext>
          </a:extLst>
        </xdr:cNvPr>
        <xdr:cNvSpPr txBox="1">
          <a:spLocks noChangeArrowheads="1"/>
        </xdr:cNvSpPr>
      </xdr:nvSpPr>
      <xdr:spPr bwMode="auto">
        <a:xfrm>
          <a:off x="5753100" y="6038850"/>
          <a:ext cx="1095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504825</xdr:colOff>
      <xdr:row>39</xdr:row>
      <xdr:rowOff>76200</xdr:rowOff>
    </xdr:from>
    <xdr:to>
      <xdr:col>10</xdr:col>
      <xdr:colOff>381000</xdr:colOff>
      <xdr:row>40</xdr:row>
      <xdr:rowOff>47625</xdr:rowOff>
    </xdr:to>
    <xdr:sp macro="" textlink="" fLocksText="0">
      <xdr:nvSpPr>
        <xdr:cNvPr id="1089" name="Text 136">
          <a:extLst>
            <a:ext uri="{FF2B5EF4-FFF2-40B4-BE49-F238E27FC236}">
              <a16:creationId xmlns:a16="http://schemas.microsoft.com/office/drawing/2014/main" id="{EC60D250-5C5D-30EF-FFAA-F3827ADACCC1}"/>
            </a:ext>
          </a:extLst>
        </xdr:cNvPr>
        <xdr:cNvSpPr txBox="1">
          <a:spLocks noChangeArrowheads="1"/>
        </xdr:cNvSpPr>
      </xdr:nvSpPr>
      <xdr:spPr bwMode="auto">
        <a:xfrm>
          <a:off x="7258050" y="6381750"/>
          <a:ext cx="514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39</xdr:row>
      <xdr:rowOff>66675</xdr:rowOff>
    </xdr:from>
    <xdr:to>
      <xdr:col>4</xdr:col>
      <xdr:colOff>1495425</xdr:colOff>
      <xdr:row>40</xdr:row>
      <xdr:rowOff>38100</xdr:rowOff>
    </xdr:to>
    <xdr:sp macro="" textlink="" fLocksText="0">
      <xdr:nvSpPr>
        <xdr:cNvPr id="1090" name="Text 137">
          <a:extLst>
            <a:ext uri="{FF2B5EF4-FFF2-40B4-BE49-F238E27FC236}">
              <a16:creationId xmlns:a16="http://schemas.microsoft.com/office/drawing/2014/main" id="{4C35EDF4-0CDA-0E0F-7AC1-7E07FBD6975E}"/>
            </a:ext>
          </a:extLst>
        </xdr:cNvPr>
        <xdr:cNvSpPr txBox="1">
          <a:spLocks noChangeArrowheads="1"/>
        </xdr:cNvSpPr>
      </xdr:nvSpPr>
      <xdr:spPr bwMode="auto">
        <a:xfrm>
          <a:off x="914400" y="63722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39</xdr:row>
      <xdr:rowOff>66675</xdr:rowOff>
    </xdr:from>
    <xdr:to>
      <xdr:col>7</xdr:col>
      <xdr:colOff>419100</xdr:colOff>
      <xdr:row>40</xdr:row>
      <xdr:rowOff>38100</xdr:rowOff>
    </xdr:to>
    <xdr:sp macro="" textlink="" fLocksText="0">
      <xdr:nvSpPr>
        <xdr:cNvPr id="1091" name="Text 138">
          <a:extLst>
            <a:ext uri="{FF2B5EF4-FFF2-40B4-BE49-F238E27FC236}">
              <a16:creationId xmlns:a16="http://schemas.microsoft.com/office/drawing/2014/main" id="{72352A65-00F9-0089-4009-EE4ED88DD352}"/>
            </a:ext>
          </a:extLst>
        </xdr:cNvPr>
        <xdr:cNvSpPr txBox="1">
          <a:spLocks noChangeArrowheads="1"/>
        </xdr:cNvSpPr>
      </xdr:nvSpPr>
      <xdr:spPr bwMode="auto">
        <a:xfrm>
          <a:off x="2971800" y="637222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39</xdr:row>
      <xdr:rowOff>66675</xdr:rowOff>
    </xdr:from>
    <xdr:to>
      <xdr:col>12</xdr:col>
      <xdr:colOff>1019175</xdr:colOff>
      <xdr:row>40</xdr:row>
      <xdr:rowOff>38100</xdr:rowOff>
    </xdr:to>
    <xdr:sp macro="" textlink="" fLocksText="0">
      <xdr:nvSpPr>
        <xdr:cNvPr id="1092" name="Text 139">
          <a:extLst>
            <a:ext uri="{FF2B5EF4-FFF2-40B4-BE49-F238E27FC236}">
              <a16:creationId xmlns:a16="http://schemas.microsoft.com/office/drawing/2014/main" id="{EB8EFDF3-2B25-A979-C8FC-C8A733A38D6A}"/>
            </a:ext>
          </a:extLst>
        </xdr:cNvPr>
        <xdr:cNvSpPr txBox="1">
          <a:spLocks noChangeArrowheads="1"/>
        </xdr:cNvSpPr>
      </xdr:nvSpPr>
      <xdr:spPr bwMode="auto">
        <a:xfrm>
          <a:off x="7858125" y="637222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39</xdr:row>
      <xdr:rowOff>142875</xdr:rowOff>
    </xdr:from>
    <xdr:to>
      <xdr:col>9</xdr:col>
      <xdr:colOff>581025</xdr:colOff>
      <xdr:row>40</xdr:row>
      <xdr:rowOff>28575</xdr:rowOff>
    </xdr:to>
    <xdr:sp macro="" textlink="" fLocksText="0">
      <xdr:nvSpPr>
        <xdr:cNvPr id="1093" name="Text 140">
          <a:extLst>
            <a:ext uri="{FF2B5EF4-FFF2-40B4-BE49-F238E27FC236}">
              <a16:creationId xmlns:a16="http://schemas.microsoft.com/office/drawing/2014/main" id="{01234F15-7565-E4EF-C972-A347FF102184}"/>
            </a:ext>
          </a:extLst>
        </xdr:cNvPr>
        <xdr:cNvSpPr txBox="1">
          <a:spLocks noChangeArrowheads="1"/>
        </xdr:cNvSpPr>
      </xdr:nvSpPr>
      <xdr:spPr bwMode="auto">
        <a:xfrm>
          <a:off x="6886575" y="6448425"/>
          <a:ext cx="447675" cy="762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endParaRPr lang="en-US" sz="1100" b="0" i="0" u="none" strike="noStrike" baseline="0">
            <a:solidFill>
              <a:srgbClr val="000000"/>
            </a:solidFill>
            <a:latin typeface="Times New Roman"/>
            <a:cs typeface="Times New Roman"/>
          </a:endParaRPr>
        </a:p>
        <a:p>
          <a:pPr algn="ctr"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7</xdr:col>
      <xdr:colOff>571500</xdr:colOff>
      <xdr:row>39</xdr:row>
      <xdr:rowOff>57150</xdr:rowOff>
    </xdr:from>
    <xdr:to>
      <xdr:col>9</xdr:col>
      <xdr:colOff>95250</xdr:colOff>
      <xdr:row>40</xdr:row>
      <xdr:rowOff>28575</xdr:rowOff>
    </xdr:to>
    <xdr:sp macro="" textlink="" fLocksText="0">
      <xdr:nvSpPr>
        <xdr:cNvPr id="1094" name="Text 141">
          <a:extLst>
            <a:ext uri="{FF2B5EF4-FFF2-40B4-BE49-F238E27FC236}">
              <a16:creationId xmlns:a16="http://schemas.microsoft.com/office/drawing/2014/main" id="{9D753151-45F3-0F96-6F47-43C05F9E21F1}"/>
            </a:ext>
          </a:extLst>
        </xdr:cNvPr>
        <xdr:cNvSpPr txBox="1">
          <a:spLocks noChangeArrowheads="1"/>
        </xdr:cNvSpPr>
      </xdr:nvSpPr>
      <xdr:spPr bwMode="auto">
        <a:xfrm>
          <a:off x="5743575" y="636270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35</xdr:row>
          <xdr:rowOff>142875</xdr:rowOff>
        </xdr:from>
        <xdr:to>
          <xdr:col>3</xdr:col>
          <xdr:colOff>476250</xdr:colOff>
          <xdr:row>36</xdr:row>
          <xdr:rowOff>161925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2E9DC2A9-23B7-5F34-860E-274341BE994E}"/>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35</xdr:row>
          <xdr:rowOff>142875</xdr:rowOff>
        </xdr:from>
        <xdr:to>
          <xdr:col>4</xdr:col>
          <xdr:colOff>1590675</xdr:colOff>
          <xdr:row>36</xdr:row>
          <xdr:rowOff>161925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8A8423CE-0B19-9E24-5EE6-1F2A5F57313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35</xdr:row>
          <xdr:rowOff>142875</xdr:rowOff>
        </xdr:from>
        <xdr:to>
          <xdr:col>5</xdr:col>
          <xdr:colOff>66675</xdr:colOff>
          <xdr:row>36</xdr:row>
          <xdr:rowOff>161925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F8BAF3EF-0256-C7B8-D056-B877348CF9CE}"/>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142875</xdr:rowOff>
        </xdr:from>
        <xdr:to>
          <xdr:col>8</xdr:col>
          <xdr:colOff>428625</xdr:colOff>
          <xdr:row>36</xdr:row>
          <xdr:rowOff>161925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8352B556-256E-151D-3DC7-28F19DF39A6E}"/>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48</xdr:row>
      <xdr:rowOff>19050</xdr:rowOff>
    </xdr:from>
    <xdr:to>
      <xdr:col>12</xdr:col>
      <xdr:colOff>514350</xdr:colOff>
      <xdr:row>49</xdr:row>
      <xdr:rowOff>0</xdr:rowOff>
    </xdr:to>
    <xdr:sp macro="" textlink="" fLocksText="0">
      <xdr:nvSpPr>
        <xdr:cNvPr id="1099" name="Text 150">
          <a:extLst>
            <a:ext uri="{FF2B5EF4-FFF2-40B4-BE49-F238E27FC236}">
              <a16:creationId xmlns:a16="http://schemas.microsoft.com/office/drawing/2014/main" id="{CC225D0F-7605-B9C8-C238-DD0FB233D200}"/>
            </a:ext>
          </a:extLst>
        </xdr:cNvPr>
        <xdr:cNvSpPr txBox="1">
          <a:spLocks noChangeArrowheads="1"/>
        </xdr:cNvSpPr>
      </xdr:nvSpPr>
      <xdr:spPr bwMode="auto">
        <a:xfrm>
          <a:off x="9296400"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0" name="Line 76">
          <a:extLst>
            <a:ext uri="{FF2B5EF4-FFF2-40B4-BE49-F238E27FC236}">
              <a16:creationId xmlns:a16="http://schemas.microsoft.com/office/drawing/2014/main" id="{930B6A9D-2637-BB22-CB4F-63004317A942}"/>
            </a:ext>
          </a:extLst>
        </xdr:cNvPr>
        <xdr:cNvSpPr>
          <a:spLocks noChangeShapeType="1"/>
        </xdr:cNvSpPr>
      </xdr:nvSpPr>
      <xdr:spPr bwMode="auto">
        <a:xfrm>
          <a:off x="9610725"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1101" name="Line 77">
          <a:extLst>
            <a:ext uri="{FF2B5EF4-FFF2-40B4-BE49-F238E27FC236}">
              <a16:creationId xmlns:a16="http://schemas.microsoft.com/office/drawing/2014/main" id="{CF5A6F56-AA06-8B71-2266-64826BAEDBE1}"/>
            </a:ext>
          </a:extLst>
        </xdr:cNvPr>
        <xdr:cNvSpPr>
          <a:spLocks noChangeShapeType="1"/>
        </xdr:cNvSpPr>
      </xdr:nvSpPr>
      <xdr:spPr bwMode="auto">
        <a:xfrm>
          <a:off x="9239250"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48</xdr:row>
      <xdr:rowOff>19050</xdr:rowOff>
    </xdr:from>
    <xdr:to>
      <xdr:col>12</xdr:col>
      <xdr:colOff>523875</xdr:colOff>
      <xdr:row>49</xdr:row>
      <xdr:rowOff>0</xdr:rowOff>
    </xdr:to>
    <xdr:sp macro="" textlink="" fLocksText="0">
      <xdr:nvSpPr>
        <xdr:cNvPr id="1102" name="Text 159">
          <a:extLst>
            <a:ext uri="{FF2B5EF4-FFF2-40B4-BE49-F238E27FC236}">
              <a16:creationId xmlns:a16="http://schemas.microsoft.com/office/drawing/2014/main" id="{11CD0010-75AF-FC88-3950-D2338E270C83}"/>
            </a:ext>
          </a:extLst>
        </xdr:cNvPr>
        <xdr:cNvSpPr txBox="1">
          <a:spLocks noChangeArrowheads="1"/>
        </xdr:cNvSpPr>
      </xdr:nvSpPr>
      <xdr:spPr bwMode="auto">
        <a:xfrm>
          <a:off x="9305925"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1103" name="Line 79">
          <a:extLst>
            <a:ext uri="{FF2B5EF4-FFF2-40B4-BE49-F238E27FC236}">
              <a16:creationId xmlns:a16="http://schemas.microsoft.com/office/drawing/2014/main" id="{5600BF82-DE9B-AB92-7DEA-086B41D00315}"/>
            </a:ext>
          </a:extLst>
        </xdr:cNvPr>
        <xdr:cNvSpPr>
          <a:spLocks noChangeShapeType="1"/>
        </xdr:cNvSpPr>
      </xdr:nvSpPr>
      <xdr:spPr bwMode="auto">
        <a:xfrm>
          <a:off x="9239250"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48</xdr:row>
      <xdr:rowOff>28575</xdr:rowOff>
    </xdr:from>
    <xdr:to>
      <xdr:col>12</xdr:col>
      <xdr:colOff>1009650</xdr:colOff>
      <xdr:row>49</xdr:row>
      <xdr:rowOff>0</xdr:rowOff>
    </xdr:to>
    <xdr:sp macro="" textlink="" fLocksText="0">
      <xdr:nvSpPr>
        <xdr:cNvPr id="1104" name="Text 161">
          <a:extLst>
            <a:ext uri="{FF2B5EF4-FFF2-40B4-BE49-F238E27FC236}">
              <a16:creationId xmlns:a16="http://schemas.microsoft.com/office/drawing/2014/main" id="{51258D3A-E3FC-79B0-32C2-64BF5577D61E}"/>
            </a:ext>
          </a:extLst>
        </xdr:cNvPr>
        <xdr:cNvSpPr txBox="1">
          <a:spLocks noChangeArrowheads="1"/>
        </xdr:cNvSpPr>
      </xdr:nvSpPr>
      <xdr:spPr bwMode="auto">
        <a:xfrm>
          <a:off x="9791700" y="82677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48</xdr:row>
      <xdr:rowOff>19050</xdr:rowOff>
    </xdr:from>
    <xdr:to>
      <xdr:col>12</xdr:col>
      <xdr:colOff>1009650</xdr:colOff>
      <xdr:row>49</xdr:row>
      <xdr:rowOff>0</xdr:rowOff>
    </xdr:to>
    <xdr:sp macro="" textlink="" fLocksText="0">
      <xdr:nvSpPr>
        <xdr:cNvPr id="1105" name="Text 163">
          <a:extLst>
            <a:ext uri="{FF2B5EF4-FFF2-40B4-BE49-F238E27FC236}">
              <a16:creationId xmlns:a16="http://schemas.microsoft.com/office/drawing/2014/main" id="{780A2EBD-842B-2317-0CFE-CBFBF1C31D3F}"/>
            </a:ext>
          </a:extLst>
        </xdr:cNvPr>
        <xdr:cNvSpPr txBox="1">
          <a:spLocks noChangeArrowheads="1"/>
        </xdr:cNvSpPr>
      </xdr:nvSpPr>
      <xdr:spPr bwMode="auto">
        <a:xfrm>
          <a:off x="9791700"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742950</xdr:colOff>
      <xdr:row>48</xdr:row>
      <xdr:rowOff>180975</xdr:rowOff>
    </xdr:from>
    <xdr:to>
      <xdr:col>12</xdr:col>
      <xdr:colOff>1028700</xdr:colOff>
      <xdr:row>48</xdr:row>
      <xdr:rowOff>180975</xdr:rowOff>
    </xdr:to>
    <xdr:sp macro="" textlink="">
      <xdr:nvSpPr>
        <xdr:cNvPr id="1106" name="Line 82">
          <a:extLst>
            <a:ext uri="{FF2B5EF4-FFF2-40B4-BE49-F238E27FC236}">
              <a16:creationId xmlns:a16="http://schemas.microsoft.com/office/drawing/2014/main" id="{435629EB-F05F-425E-49C6-13172690B195}"/>
            </a:ext>
          </a:extLst>
        </xdr:cNvPr>
        <xdr:cNvSpPr>
          <a:spLocks noChangeShapeType="1"/>
        </xdr:cNvSpPr>
      </xdr:nvSpPr>
      <xdr:spPr bwMode="auto">
        <a:xfrm>
          <a:off x="9725025"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7" name="Line 83">
          <a:extLst>
            <a:ext uri="{FF2B5EF4-FFF2-40B4-BE49-F238E27FC236}">
              <a16:creationId xmlns:a16="http://schemas.microsoft.com/office/drawing/2014/main" id="{73FD0E2F-CE50-1D7E-30A1-9932C665BF07}"/>
            </a:ext>
          </a:extLst>
        </xdr:cNvPr>
        <xdr:cNvSpPr>
          <a:spLocks noChangeShapeType="1"/>
        </xdr:cNvSpPr>
      </xdr:nvSpPr>
      <xdr:spPr bwMode="auto">
        <a:xfrm>
          <a:off x="9610725"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8" name="Line 84">
          <a:extLst>
            <a:ext uri="{FF2B5EF4-FFF2-40B4-BE49-F238E27FC236}">
              <a16:creationId xmlns:a16="http://schemas.microsoft.com/office/drawing/2014/main" id="{BB288F5C-4619-5A5D-250B-123666FB79F2}"/>
            </a:ext>
          </a:extLst>
        </xdr:cNvPr>
        <xdr:cNvSpPr>
          <a:spLocks noChangeShapeType="1"/>
        </xdr:cNvSpPr>
      </xdr:nvSpPr>
      <xdr:spPr bwMode="auto">
        <a:xfrm>
          <a:off x="9610725"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9" name="Line 85">
          <a:extLst>
            <a:ext uri="{FF2B5EF4-FFF2-40B4-BE49-F238E27FC236}">
              <a16:creationId xmlns:a16="http://schemas.microsoft.com/office/drawing/2014/main" id="{7EB5E743-E367-0F7F-46CF-3AD3A61A8115}"/>
            </a:ext>
          </a:extLst>
        </xdr:cNvPr>
        <xdr:cNvSpPr>
          <a:spLocks noChangeShapeType="1"/>
        </xdr:cNvSpPr>
      </xdr:nvSpPr>
      <xdr:spPr bwMode="auto">
        <a:xfrm>
          <a:off x="9610725"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10" name="Line 86">
          <a:extLst>
            <a:ext uri="{FF2B5EF4-FFF2-40B4-BE49-F238E27FC236}">
              <a16:creationId xmlns:a16="http://schemas.microsoft.com/office/drawing/2014/main" id="{FBC486F9-2E7F-E544-B24A-6D913AEF497A}"/>
            </a:ext>
          </a:extLst>
        </xdr:cNvPr>
        <xdr:cNvSpPr>
          <a:spLocks noChangeShapeType="1"/>
        </xdr:cNvSpPr>
      </xdr:nvSpPr>
      <xdr:spPr bwMode="auto">
        <a:xfrm>
          <a:off x="9610725"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581025</xdr:colOff>
      <xdr:row>48</xdr:row>
      <xdr:rowOff>9525</xdr:rowOff>
    </xdr:from>
    <xdr:to>
      <xdr:col>12</xdr:col>
      <xdr:colOff>1076325</xdr:colOff>
      <xdr:row>49</xdr:row>
      <xdr:rowOff>0</xdr:rowOff>
    </xdr:to>
    <xdr:sp macro="" textlink="">
      <xdr:nvSpPr>
        <xdr:cNvPr id="2049" name="Text 152">
          <a:extLst>
            <a:ext uri="{FF2B5EF4-FFF2-40B4-BE49-F238E27FC236}">
              <a16:creationId xmlns:a16="http://schemas.microsoft.com/office/drawing/2014/main" id="{136EAB63-3501-3CAC-44CB-AC37470E4212}"/>
            </a:ext>
          </a:extLst>
        </xdr:cNvPr>
        <xdr:cNvSpPr txBox="1">
          <a:spLocks noChangeArrowheads="1"/>
        </xdr:cNvSpPr>
      </xdr:nvSpPr>
      <xdr:spPr bwMode="auto">
        <a:xfrm>
          <a:off x="8810625" y="8248650"/>
          <a:ext cx="12192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44</xdr:row>
      <xdr:rowOff>0</xdr:rowOff>
    </xdr:from>
    <xdr:to>
      <xdr:col>6</xdr:col>
      <xdr:colOff>9525</xdr:colOff>
      <xdr:row>44</xdr:row>
      <xdr:rowOff>0</xdr:rowOff>
    </xdr:to>
    <xdr:sp macro="" textlink="">
      <xdr:nvSpPr>
        <xdr:cNvPr id="2050" name="Line 2">
          <a:extLst>
            <a:ext uri="{FF2B5EF4-FFF2-40B4-BE49-F238E27FC236}">
              <a16:creationId xmlns:a16="http://schemas.microsoft.com/office/drawing/2014/main" id="{A9152083-6578-DE41-9EF0-9688C641897D}"/>
            </a:ext>
          </a:extLst>
        </xdr:cNvPr>
        <xdr:cNvSpPr>
          <a:spLocks noChangeShapeType="1"/>
        </xdr:cNvSpPr>
      </xdr:nvSpPr>
      <xdr:spPr bwMode="auto">
        <a:xfrm>
          <a:off x="809625" y="7343775"/>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45</xdr:row>
      <xdr:rowOff>0</xdr:rowOff>
    </xdr:from>
    <xdr:to>
      <xdr:col>6</xdr:col>
      <xdr:colOff>9525</xdr:colOff>
      <xdr:row>45</xdr:row>
      <xdr:rowOff>0</xdr:rowOff>
    </xdr:to>
    <xdr:sp macro="" textlink="">
      <xdr:nvSpPr>
        <xdr:cNvPr id="2051" name="Line 3">
          <a:extLst>
            <a:ext uri="{FF2B5EF4-FFF2-40B4-BE49-F238E27FC236}">
              <a16:creationId xmlns:a16="http://schemas.microsoft.com/office/drawing/2014/main" id="{F8259D14-7A63-CA6B-3950-8CAE1DE71D75}"/>
            </a:ext>
          </a:extLst>
        </xdr:cNvPr>
        <xdr:cNvSpPr>
          <a:spLocks noChangeShapeType="1"/>
        </xdr:cNvSpPr>
      </xdr:nvSpPr>
      <xdr:spPr bwMode="auto">
        <a:xfrm>
          <a:off x="809625" y="7620000"/>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46</xdr:row>
      <xdr:rowOff>0</xdr:rowOff>
    </xdr:from>
    <xdr:to>
      <xdr:col>6</xdr:col>
      <xdr:colOff>9525</xdr:colOff>
      <xdr:row>46</xdr:row>
      <xdr:rowOff>0</xdr:rowOff>
    </xdr:to>
    <xdr:sp macro="" textlink="">
      <xdr:nvSpPr>
        <xdr:cNvPr id="2052" name="Line 4">
          <a:extLst>
            <a:ext uri="{FF2B5EF4-FFF2-40B4-BE49-F238E27FC236}">
              <a16:creationId xmlns:a16="http://schemas.microsoft.com/office/drawing/2014/main" id="{5FA7D27A-400C-D96F-CBD0-795B5FAC5C9C}"/>
            </a:ext>
          </a:extLst>
        </xdr:cNvPr>
        <xdr:cNvSpPr>
          <a:spLocks noChangeShapeType="1"/>
        </xdr:cNvSpPr>
      </xdr:nvSpPr>
      <xdr:spPr bwMode="auto">
        <a:xfrm>
          <a:off x="809625" y="7896225"/>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47</xdr:row>
      <xdr:rowOff>0</xdr:rowOff>
    </xdr:from>
    <xdr:to>
      <xdr:col>6</xdr:col>
      <xdr:colOff>19050</xdr:colOff>
      <xdr:row>47</xdr:row>
      <xdr:rowOff>0</xdr:rowOff>
    </xdr:to>
    <xdr:sp macro="" textlink="">
      <xdr:nvSpPr>
        <xdr:cNvPr id="2053" name="Line 5">
          <a:extLst>
            <a:ext uri="{FF2B5EF4-FFF2-40B4-BE49-F238E27FC236}">
              <a16:creationId xmlns:a16="http://schemas.microsoft.com/office/drawing/2014/main" id="{960CFF5D-4DFE-FDFE-A322-B5D852F45927}"/>
            </a:ext>
          </a:extLst>
        </xdr:cNvPr>
        <xdr:cNvSpPr>
          <a:spLocks noChangeShapeType="1"/>
        </xdr:cNvSpPr>
      </xdr:nvSpPr>
      <xdr:spPr bwMode="auto">
        <a:xfrm>
          <a:off x="809625" y="8172450"/>
          <a:ext cx="35623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44</xdr:row>
      <xdr:rowOff>0</xdr:rowOff>
    </xdr:from>
    <xdr:to>
      <xdr:col>12</xdr:col>
      <xdr:colOff>628650</xdr:colOff>
      <xdr:row>44</xdr:row>
      <xdr:rowOff>0</xdr:rowOff>
    </xdr:to>
    <xdr:sp macro="" textlink="">
      <xdr:nvSpPr>
        <xdr:cNvPr id="2054" name="Line 6">
          <a:extLst>
            <a:ext uri="{FF2B5EF4-FFF2-40B4-BE49-F238E27FC236}">
              <a16:creationId xmlns:a16="http://schemas.microsoft.com/office/drawing/2014/main" id="{4ECD04E6-7169-E1F3-3DC6-252D92B2E788}"/>
            </a:ext>
          </a:extLst>
        </xdr:cNvPr>
        <xdr:cNvSpPr>
          <a:spLocks noChangeShapeType="1"/>
        </xdr:cNvSpPr>
      </xdr:nvSpPr>
      <xdr:spPr bwMode="auto">
        <a:xfrm>
          <a:off x="5705475" y="7343775"/>
          <a:ext cx="38766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45</xdr:row>
      <xdr:rowOff>0</xdr:rowOff>
    </xdr:from>
    <xdr:to>
      <xdr:col>12</xdr:col>
      <xdr:colOff>628650</xdr:colOff>
      <xdr:row>45</xdr:row>
      <xdr:rowOff>0</xdr:rowOff>
    </xdr:to>
    <xdr:sp macro="" textlink="">
      <xdr:nvSpPr>
        <xdr:cNvPr id="2055" name="Line 7">
          <a:extLst>
            <a:ext uri="{FF2B5EF4-FFF2-40B4-BE49-F238E27FC236}">
              <a16:creationId xmlns:a16="http://schemas.microsoft.com/office/drawing/2014/main" id="{99F0A396-AD86-9A8B-B35D-156C5E99D47F}"/>
            </a:ext>
          </a:extLst>
        </xdr:cNvPr>
        <xdr:cNvSpPr>
          <a:spLocks noChangeShapeType="1"/>
        </xdr:cNvSpPr>
      </xdr:nvSpPr>
      <xdr:spPr bwMode="auto">
        <a:xfrm>
          <a:off x="5705475" y="7620000"/>
          <a:ext cx="38766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46</xdr:row>
      <xdr:rowOff>0</xdr:rowOff>
    </xdr:from>
    <xdr:to>
      <xdr:col>12</xdr:col>
      <xdr:colOff>628650</xdr:colOff>
      <xdr:row>46</xdr:row>
      <xdr:rowOff>0</xdr:rowOff>
    </xdr:to>
    <xdr:sp macro="" textlink="">
      <xdr:nvSpPr>
        <xdr:cNvPr id="2056" name="Line 8">
          <a:extLst>
            <a:ext uri="{FF2B5EF4-FFF2-40B4-BE49-F238E27FC236}">
              <a16:creationId xmlns:a16="http://schemas.microsoft.com/office/drawing/2014/main" id="{8F63C71A-29F5-1835-5FA4-7713D33C217A}"/>
            </a:ext>
          </a:extLst>
        </xdr:cNvPr>
        <xdr:cNvSpPr>
          <a:spLocks noChangeShapeType="1"/>
        </xdr:cNvSpPr>
      </xdr:nvSpPr>
      <xdr:spPr bwMode="auto">
        <a:xfrm>
          <a:off x="5705475" y="7896225"/>
          <a:ext cx="38766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47</xdr:row>
      <xdr:rowOff>0</xdr:rowOff>
    </xdr:from>
    <xdr:to>
      <xdr:col>12</xdr:col>
      <xdr:colOff>628650</xdr:colOff>
      <xdr:row>47</xdr:row>
      <xdr:rowOff>0</xdr:rowOff>
    </xdr:to>
    <xdr:sp macro="" textlink="">
      <xdr:nvSpPr>
        <xdr:cNvPr id="2057" name="Line 9">
          <a:extLst>
            <a:ext uri="{FF2B5EF4-FFF2-40B4-BE49-F238E27FC236}">
              <a16:creationId xmlns:a16="http://schemas.microsoft.com/office/drawing/2014/main" id="{4399874D-D9FA-8411-79EB-233C70EEB76D}"/>
            </a:ext>
          </a:extLst>
        </xdr:cNvPr>
        <xdr:cNvSpPr>
          <a:spLocks noChangeShapeType="1"/>
        </xdr:cNvSpPr>
      </xdr:nvSpPr>
      <xdr:spPr bwMode="auto">
        <a:xfrm>
          <a:off x="5705475" y="8172450"/>
          <a:ext cx="38766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2058" name="Text 12">
          <a:extLst>
            <a:ext uri="{FF2B5EF4-FFF2-40B4-BE49-F238E27FC236}">
              <a16:creationId xmlns:a16="http://schemas.microsoft.com/office/drawing/2014/main" id="{C2BA0F6B-3060-1358-2CD4-69E0E7AA74D8}"/>
            </a:ext>
          </a:extLst>
        </xdr:cNvPr>
        <xdr:cNvSpPr txBox="1">
          <a:spLocks noChangeArrowheads="1"/>
        </xdr:cNvSpPr>
      </xdr:nvSpPr>
      <xdr:spPr bwMode="auto">
        <a:xfrm>
          <a:off x="28575" y="314325"/>
          <a:ext cx="1007745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2059" name="Text 14">
          <a:extLst>
            <a:ext uri="{FF2B5EF4-FFF2-40B4-BE49-F238E27FC236}">
              <a16:creationId xmlns:a16="http://schemas.microsoft.com/office/drawing/2014/main" id="{00AF55B7-5275-9544-1D57-D5DAD2AD7BC1}"/>
            </a:ext>
          </a:extLst>
        </xdr:cNvPr>
        <xdr:cNvSpPr txBox="1">
          <a:spLocks noChangeArrowheads="1"/>
        </xdr:cNvSpPr>
      </xdr:nvSpPr>
      <xdr:spPr bwMode="auto">
        <a:xfrm>
          <a:off x="19050" y="28575"/>
          <a:ext cx="280987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2060" name="Text 17">
          <a:extLst>
            <a:ext uri="{FF2B5EF4-FFF2-40B4-BE49-F238E27FC236}">
              <a16:creationId xmlns:a16="http://schemas.microsoft.com/office/drawing/2014/main" id="{55C6D5D7-ED2C-C715-3D6C-FC73DF5A5FEC}"/>
            </a:ext>
          </a:extLst>
        </xdr:cNvPr>
        <xdr:cNvSpPr txBox="1">
          <a:spLocks noChangeArrowheads="1"/>
        </xdr:cNvSpPr>
      </xdr:nvSpPr>
      <xdr:spPr bwMode="auto">
        <a:xfrm>
          <a:off x="933450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2061" name="Text 18">
          <a:extLst>
            <a:ext uri="{FF2B5EF4-FFF2-40B4-BE49-F238E27FC236}">
              <a16:creationId xmlns:a16="http://schemas.microsoft.com/office/drawing/2014/main" id="{5BD07845-1700-3041-ACBC-035091C878E6}"/>
            </a:ext>
          </a:extLst>
        </xdr:cNvPr>
        <xdr:cNvSpPr txBox="1">
          <a:spLocks noChangeArrowheads="1"/>
        </xdr:cNvSpPr>
      </xdr:nvSpPr>
      <xdr:spPr bwMode="auto">
        <a:xfrm>
          <a:off x="988695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238125</xdr:rowOff>
    </xdr:to>
    <xdr:sp macro="" textlink="" fLocksText="0">
      <xdr:nvSpPr>
        <xdr:cNvPr id="2062" name="Text 28">
          <a:extLst>
            <a:ext uri="{FF2B5EF4-FFF2-40B4-BE49-F238E27FC236}">
              <a16:creationId xmlns:a16="http://schemas.microsoft.com/office/drawing/2014/main" id="{9C17141B-A65E-6C2E-641B-34C10D2D81EC}"/>
            </a:ext>
          </a:extLst>
        </xdr:cNvPr>
        <xdr:cNvSpPr txBox="1">
          <a:spLocks noChangeArrowheads="1"/>
        </xdr:cNvSpPr>
      </xdr:nvSpPr>
      <xdr:spPr bwMode="auto">
        <a:xfrm>
          <a:off x="809625" y="7381875"/>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238125</xdr:rowOff>
    </xdr:to>
    <xdr:sp macro="" textlink="" fLocksText="0">
      <xdr:nvSpPr>
        <xdr:cNvPr id="2063" name="Text 29">
          <a:extLst>
            <a:ext uri="{FF2B5EF4-FFF2-40B4-BE49-F238E27FC236}">
              <a16:creationId xmlns:a16="http://schemas.microsoft.com/office/drawing/2014/main" id="{8ECDF099-3AF1-49E8-26D5-C8E0AF9AEE85}"/>
            </a:ext>
          </a:extLst>
        </xdr:cNvPr>
        <xdr:cNvSpPr txBox="1">
          <a:spLocks noChangeArrowheads="1"/>
        </xdr:cNvSpPr>
      </xdr:nvSpPr>
      <xdr:spPr bwMode="auto">
        <a:xfrm>
          <a:off x="809625" y="7658100"/>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46</xdr:row>
      <xdr:rowOff>38100</xdr:rowOff>
    </xdr:from>
    <xdr:to>
      <xdr:col>6</xdr:col>
      <xdr:colOff>0</xdr:colOff>
      <xdr:row>46</xdr:row>
      <xdr:rowOff>238125</xdr:rowOff>
    </xdr:to>
    <xdr:sp macro="" textlink="" fLocksText="0">
      <xdr:nvSpPr>
        <xdr:cNvPr id="2064" name="Text 30">
          <a:extLst>
            <a:ext uri="{FF2B5EF4-FFF2-40B4-BE49-F238E27FC236}">
              <a16:creationId xmlns:a16="http://schemas.microsoft.com/office/drawing/2014/main" id="{BA381485-0F37-E8C2-36C4-2F54B091C610}"/>
            </a:ext>
          </a:extLst>
        </xdr:cNvPr>
        <xdr:cNvSpPr txBox="1">
          <a:spLocks noChangeArrowheads="1"/>
        </xdr:cNvSpPr>
      </xdr:nvSpPr>
      <xdr:spPr bwMode="auto">
        <a:xfrm>
          <a:off x="809625" y="7934325"/>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44</xdr:row>
      <xdr:rowOff>38100</xdr:rowOff>
    </xdr:from>
    <xdr:to>
      <xdr:col>12</xdr:col>
      <xdr:colOff>609600</xdr:colOff>
      <xdr:row>44</xdr:row>
      <xdr:rowOff>238125</xdr:rowOff>
    </xdr:to>
    <xdr:sp macro="" textlink="" fLocksText="0">
      <xdr:nvSpPr>
        <xdr:cNvPr id="2065" name="Text 32">
          <a:extLst>
            <a:ext uri="{FF2B5EF4-FFF2-40B4-BE49-F238E27FC236}">
              <a16:creationId xmlns:a16="http://schemas.microsoft.com/office/drawing/2014/main" id="{39541A5D-57AF-2A07-31D0-CD10333129D2}"/>
            </a:ext>
          </a:extLst>
        </xdr:cNvPr>
        <xdr:cNvSpPr txBox="1">
          <a:spLocks noChangeArrowheads="1"/>
        </xdr:cNvSpPr>
      </xdr:nvSpPr>
      <xdr:spPr bwMode="auto">
        <a:xfrm>
          <a:off x="5724525" y="7381875"/>
          <a:ext cx="38385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45</xdr:row>
      <xdr:rowOff>28575</xdr:rowOff>
    </xdr:from>
    <xdr:to>
      <xdr:col>12</xdr:col>
      <xdr:colOff>600075</xdr:colOff>
      <xdr:row>45</xdr:row>
      <xdr:rowOff>228600</xdr:rowOff>
    </xdr:to>
    <xdr:sp macro="" textlink="" fLocksText="0">
      <xdr:nvSpPr>
        <xdr:cNvPr id="2066" name="Text 33">
          <a:extLst>
            <a:ext uri="{FF2B5EF4-FFF2-40B4-BE49-F238E27FC236}">
              <a16:creationId xmlns:a16="http://schemas.microsoft.com/office/drawing/2014/main" id="{98036D86-CBF8-0BBD-CD82-869470B84532}"/>
            </a:ext>
          </a:extLst>
        </xdr:cNvPr>
        <xdr:cNvSpPr txBox="1">
          <a:spLocks noChangeArrowheads="1"/>
        </xdr:cNvSpPr>
      </xdr:nvSpPr>
      <xdr:spPr bwMode="auto">
        <a:xfrm>
          <a:off x="5715000" y="7648575"/>
          <a:ext cx="38385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46</xdr:row>
      <xdr:rowOff>38100</xdr:rowOff>
    </xdr:from>
    <xdr:to>
      <xdr:col>12</xdr:col>
      <xdr:colOff>600075</xdr:colOff>
      <xdr:row>46</xdr:row>
      <xdr:rowOff>238125</xdr:rowOff>
    </xdr:to>
    <xdr:sp macro="" textlink="" fLocksText="0">
      <xdr:nvSpPr>
        <xdr:cNvPr id="2067" name="Text 34">
          <a:extLst>
            <a:ext uri="{FF2B5EF4-FFF2-40B4-BE49-F238E27FC236}">
              <a16:creationId xmlns:a16="http://schemas.microsoft.com/office/drawing/2014/main" id="{167D1256-E10C-FF25-E3CE-1E45781A4BF8}"/>
            </a:ext>
          </a:extLst>
        </xdr:cNvPr>
        <xdr:cNvSpPr txBox="1">
          <a:spLocks noChangeArrowheads="1"/>
        </xdr:cNvSpPr>
      </xdr:nvSpPr>
      <xdr:spPr bwMode="auto">
        <a:xfrm>
          <a:off x="5715000" y="7934325"/>
          <a:ext cx="38385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32</xdr:row>
      <xdr:rowOff>38100</xdr:rowOff>
    </xdr:from>
    <xdr:to>
      <xdr:col>13</xdr:col>
      <xdr:colOff>9525</xdr:colOff>
      <xdr:row>41</xdr:row>
      <xdr:rowOff>152400</xdr:rowOff>
    </xdr:to>
    <xdr:sp macro="" textlink="">
      <xdr:nvSpPr>
        <xdr:cNvPr id="2068" name="Text 37">
          <a:extLst>
            <a:ext uri="{FF2B5EF4-FFF2-40B4-BE49-F238E27FC236}">
              <a16:creationId xmlns:a16="http://schemas.microsoft.com/office/drawing/2014/main" id="{963CC8F9-6AF3-31B1-DB93-EB8D07C9BC2B}"/>
            </a:ext>
          </a:extLst>
        </xdr:cNvPr>
        <xdr:cNvSpPr txBox="1">
          <a:spLocks noChangeArrowheads="1"/>
        </xdr:cNvSpPr>
      </xdr:nvSpPr>
      <xdr:spPr bwMode="auto">
        <a:xfrm>
          <a:off x="28575" y="5010150"/>
          <a:ext cx="10086975"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38</xdr:row>
      <xdr:rowOff>114300</xdr:rowOff>
    </xdr:from>
    <xdr:to>
      <xdr:col>4</xdr:col>
      <xdr:colOff>1552575</xdr:colOff>
      <xdr:row>38</xdr:row>
      <xdr:rowOff>114300</xdr:rowOff>
    </xdr:to>
    <xdr:sp macro="" textlink="">
      <xdr:nvSpPr>
        <xdr:cNvPr id="2069" name="Line 21">
          <a:extLst>
            <a:ext uri="{FF2B5EF4-FFF2-40B4-BE49-F238E27FC236}">
              <a16:creationId xmlns:a16="http://schemas.microsoft.com/office/drawing/2014/main" id="{840F08F1-4F79-D702-D822-80783D161937}"/>
            </a:ext>
          </a:extLst>
        </xdr:cNvPr>
        <xdr:cNvSpPr>
          <a:spLocks noChangeShapeType="1"/>
        </xdr:cNvSpPr>
      </xdr:nvSpPr>
      <xdr:spPr bwMode="auto">
        <a:xfrm>
          <a:off x="847725" y="62293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38</xdr:row>
      <xdr:rowOff>114300</xdr:rowOff>
    </xdr:from>
    <xdr:to>
      <xdr:col>7</xdr:col>
      <xdr:colOff>466725</xdr:colOff>
      <xdr:row>38</xdr:row>
      <xdr:rowOff>114300</xdr:rowOff>
    </xdr:to>
    <xdr:sp macro="" textlink="">
      <xdr:nvSpPr>
        <xdr:cNvPr id="2070" name="Line 22">
          <a:extLst>
            <a:ext uri="{FF2B5EF4-FFF2-40B4-BE49-F238E27FC236}">
              <a16:creationId xmlns:a16="http://schemas.microsoft.com/office/drawing/2014/main" id="{D62812D3-1998-20F2-A777-97FCA1BBEAF4}"/>
            </a:ext>
          </a:extLst>
        </xdr:cNvPr>
        <xdr:cNvSpPr>
          <a:spLocks noChangeShapeType="1"/>
        </xdr:cNvSpPr>
      </xdr:nvSpPr>
      <xdr:spPr bwMode="auto">
        <a:xfrm>
          <a:off x="2914650" y="6229350"/>
          <a:ext cx="2495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38</xdr:row>
      <xdr:rowOff>114300</xdr:rowOff>
    </xdr:from>
    <xdr:to>
      <xdr:col>10</xdr:col>
      <xdr:colOff>381000</xdr:colOff>
      <xdr:row>38</xdr:row>
      <xdr:rowOff>114300</xdr:rowOff>
    </xdr:to>
    <xdr:sp macro="" textlink="">
      <xdr:nvSpPr>
        <xdr:cNvPr id="2071" name="Line 23">
          <a:extLst>
            <a:ext uri="{FF2B5EF4-FFF2-40B4-BE49-F238E27FC236}">
              <a16:creationId xmlns:a16="http://schemas.microsoft.com/office/drawing/2014/main" id="{D4FAE82D-2EBF-2642-315C-F9B5FAE618D3}"/>
            </a:ext>
          </a:extLst>
        </xdr:cNvPr>
        <xdr:cNvSpPr>
          <a:spLocks noChangeShapeType="1"/>
        </xdr:cNvSpPr>
      </xdr:nvSpPr>
      <xdr:spPr bwMode="auto">
        <a:xfrm>
          <a:off x="5505450" y="6229350"/>
          <a:ext cx="2238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38</xdr:row>
      <xdr:rowOff>114300</xdr:rowOff>
    </xdr:from>
    <xdr:to>
      <xdr:col>12</xdr:col>
      <xdr:colOff>1085850</xdr:colOff>
      <xdr:row>38</xdr:row>
      <xdr:rowOff>114300</xdr:rowOff>
    </xdr:to>
    <xdr:sp macro="" textlink="">
      <xdr:nvSpPr>
        <xdr:cNvPr id="2072" name="Line 24">
          <a:extLst>
            <a:ext uri="{FF2B5EF4-FFF2-40B4-BE49-F238E27FC236}">
              <a16:creationId xmlns:a16="http://schemas.microsoft.com/office/drawing/2014/main" id="{D6537463-D1DB-ECE2-2F44-595973805446}"/>
            </a:ext>
          </a:extLst>
        </xdr:cNvPr>
        <xdr:cNvSpPr>
          <a:spLocks noChangeShapeType="1"/>
        </xdr:cNvSpPr>
      </xdr:nvSpPr>
      <xdr:spPr bwMode="auto">
        <a:xfrm>
          <a:off x="7867650" y="6229350"/>
          <a:ext cx="217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38</xdr:row>
      <xdr:rowOff>123825</xdr:rowOff>
    </xdr:from>
    <xdr:to>
      <xdr:col>4</xdr:col>
      <xdr:colOff>1504950</xdr:colOff>
      <xdr:row>39</xdr:row>
      <xdr:rowOff>95250</xdr:rowOff>
    </xdr:to>
    <xdr:sp macro="" textlink="">
      <xdr:nvSpPr>
        <xdr:cNvPr id="2073" name="Text 42">
          <a:extLst>
            <a:ext uri="{FF2B5EF4-FFF2-40B4-BE49-F238E27FC236}">
              <a16:creationId xmlns:a16="http://schemas.microsoft.com/office/drawing/2014/main" id="{7083D16A-144B-6F16-DB97-02FCA5991C1D}"/>
            </a:ext>
          </a:extLst>
        </xdr:cNvPr>
        <xdr:cNvSpPr txBox="1">
          <a:spLocks noChangeArrowheads="1"/>
        </xdr:cNvSpPr>
      </xdr:nvSpPr>
      <xdr:spPr bwMode="auto">
        <a:xfrm>
          <a:off x="857250" y="62388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38</xdr:row>
      <xdr:rowOff>133350</xdr:rowOff>
    </xdr:from>
    <xdr:to>
      <xdr:col>7</xdr:col>
      <xdr:colOff>419100</xdr:colOff>
      <xdr:row>39</xdr:row>
      <xdr:rowOff>104775</xdr:rowOff>
    </xdr:to>
    <xdr:sp macro="" textlink="">
      <xdr:nvSpPr>
        <xdr:cNvPr id="2074" name="Text 43">
          <a:extLst>
            <a:ext uri="{FF2B5EF4-FFF2-40B4-BE49-F238E27FC236}">
              <a16:creationId xmlns:a16="http://schemas.microsoft.com/office/drawing/2014/main" id="{76061E3F-6C00-0168-7FD9-1BD9361043EA}"/>
            </a:ext>
          </a:extLst>
        </xdr:cNvPr>
        <xdr:cNvSpPr txBox="1">
          <a:spLocks noChangeArrowheads="1"/>
        </xdr:cNvSpPr>
      </xdr:nvSpPr>
      <xdr:spPr bwMode="auto">
        <a:xfrm>
          <a:off x="2914650" y="6248400"/>
          <a:ext cx="24479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38</xdr:row>
      <xdr:rowOff>133350</xdr:rowOff>
    </xdr:from>
    <xdr:to>
      <xdr:col>12</xdr:col>
      <xdr:colOff>1038225</xdr:colOff>
      <xdr:row>39</xdr:row>
      <xdr:rowOff>104775</xdr:rowOff>
    </xdr:to>
    <xdr:sp macro="" textlink="">
      <xdr:nvSpPr>
        <xdr:cNvPr id="2075" name="Text 48">
          <a:extLst>
            <a:ext uri="{FF2B5EF4-FFF2-40B4-BE49-F238E27FC236}">
              <a16:creationId xmlns:a16="http://schemas.microsoft.com/office/drawing/2014/main" id="{E3C0FF98-CD9E-2561-011E-BB070D5DF181}"/>
            </a:ext>
          </a:extLst>
        </xdr:cNvPr>
        <xdr:cNvSpPr txBox="1">
          <a:spLocks noChangeArrowheads="1"/>
        </xdr:cNvSpPr>
      </xdr:nvSpPr>
      <xdr:spPr bwMode="auto">
        <a:xfrm>
          <a:off x="7848600" y="6248400"/>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38</xdr:row>
      <xdr:rowOff>133350</xdr:rowOff>
    </xdr:from>
    <xdr:to>
      <xdr:col>9</xdr:col>
      <xdr:colOff>95250</xdr:colOff>
      <xdr:row>39</xdr:row>
      <xdr:rowOff>104775</xdr:rowOff>
    </xdr:to>
    <xdr:sp macro="" textlink="">
      <xdr:nvSpPr>
        <xdr:cNvPr id="2076" name="Text 49">
          <a:extLst>
            <a:ext uri="{FF2B5EF4-FFF2-40B4-BE49-F238E27FC236}">
              <a16:creationId xmlns:a16="http://schemas.microsoft.com/office/drawing/2014/main" id="{EB3FC069-E39E-BC84-98C1-3CD8F0B27758}"/>
            </a:ext>
          </a:extLst>
        </xdr:cNvPr>
        <xdr:cNvSpPr txBox="1">
          <a:spLocks noChangeArrowheads="1"/>
        </xdr:cNvSpPr>
      </xdr:nvSpPr>
      <xdr:spPr bwMode="auto">
        <a:xfrm>
          <a:off x="5514975" y="62484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38</xdr:row>
      <xdr:rowOff>133350</xdr:rowOff>
    </xdr:from>
    <xdr:to>
      <xdr:col>9</xdr:col>
      <xdr:colOff>581025</xdr:colOff>
      <xdr:row>39</xdr:row>
      <xdr:rowOff>104775</xdr:rowOff>
    </xdr:to>
    <xdr:sp macro="" textlink="">
      <xdr:nvSpPr>
        <xdr:cNvPr id="2077" name="Text 50">
          <a:extLst>
            <a:ext uri="{FF2B5EF4-FFF2-40B4-BE49-F238E27FC236}">
              <a16:creationId xmlns:a16="http://schemas.microsoft.com/office/drawing/2014/main" id="{C5ED0C1B-BCB5-4BE1-D75C-D4E319D33CDA}"/>
            </a:ext>
          </a:extLst>
        </xdr:cNvPr>
        <xdr:cNvSpPr txBox="1">
          <a:spLocks noChangeArrowheads="1"/>
        </xdr:cNvSpPr>
      </xdr:nvSpPr>
      <xdr:spPr bwMode="auto">
        <a:xfrm>
          <a:off x="6753225" y="62484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38</xdr:row>
      <xdr:rowOff>133350</xdr:rowOff>
    </xdr:from>
    <xdr:to>
      <xdr:col>10</xdr:col>
      <xdr:colOff>323850</xdr:colOff>
      <xdr:row>39</xdr:row>
      <xdr:rowOff>104775</xdr:rowOff>
    </xdr:to>
    <xdr:sp macro="" textlink="">
      <xdr:nvSpPr>
        <xdr:cNvPr id="2078" name="Text 52">
          <a:extLst>
            <a:ext uri="{FF2B5EF4-FFF2-40B4-BE49-F238E27FC236}">
              <a16:creationId xmlns:a16="http://schemas.microsoft.com/office/drawing/2014/main" id="{B36A1AA2-1F78-5C26-A678-7EE57904565D}"/>
            </a:ext>
          </a:extLst>
        </xdr:cNvPr>
        <xdr:cNvSpPr txBox="1">
          <a:spLocks noChangeArrowheads="1"/>
        </xdr:cNvSpPr>
      </xdr:nvSpPr>
      <xdr:spPr bwMode="auto">
        <a:xfrm>
          <a:off x="7239000" y="62484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37</xdr:row>
      <xdr:rowOff>123825</xdr:rowOff>
    </xdr:from>
    <xdr:to>
      <xdr:col>10</xdr:col>
      <xdr:colOff>323850</xdr:colOff>
      <xdr:row>38</xdr:row>
      <xdr:rowOff>95250</xdr:rowOff>
    </xdr:to>
    <xdr:sp macro="" textlink="">
      <xdr:nvSpPr>
        <xdr:cNvPr id="2079" name="Text 58">
          <a:extLst>
            <a:ext uri="{FF2B5EF4-FFF2-40B4-BE49-F238E27FC236}">
              <a16:creationId xmlns:a16="http://schemas.microsoft.com/office/drawing/2014/main" id="{149A92BB-BDEB-9AEC-A6ED-9E6FC511F455}"/>
            </a:ext>
          </a:extLst>
        </xdr:cNvPr>
        <xdr:cNvSpPr txBox="1">
          <a:spLocks noChangeArrowheads="1"/>
        </xdr:cNvSpPr>
      </xdr:nvSpPr>
      <xdr:spPr bwMode="auto">
        <a:xfrm>
          <a:off x="7239000" y="604837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xdr:nvSpPr>
        <xdr:cNvPr id="2080" name="Text 65">
          <a:extLst>
            <a:ext uri="{FF2B5EF4-FFF2-40B4-BE49-F238E27FC236}">
              <a16:creationId xmlns:a16="http://schemas.microsoft.com/office/drawing/2014/main" id="{9F277D72-D9AC-CA3D-C5C8-265D243DDCD8}"/>
            </a:ext>
          </a:extLst>
        </xdr:cNvPr>
        <xdr:cNvSpPr txBox="1">
          <a:spLocks noChangeArrowheads="1"/>
        </xdr:cNvSpPr>
      </xdr:nvSpPr>
      <xdr:spPr bwMode="auto">
        <a:xfrm>
          <a:off x="866775"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xdr:nvSpPr>
        <xdr:cNvPr id="2081" name="Text 66">
          <a:extLst>
            <a:ext uri="{FF2B5EF4-FFF2-40B4-BE49-F238E27FC236}">
              <a16:creationId xmlns:a16="http://schemas.microsoft.com/office/drawing/2014/main" id="{D89266F0-9A59-F65A-3E77-35E67F8550EF}"/>
            </a:ext>
          </a:extLst>
        </xdr:cNvPr>
        <xdr:cNvSpPr txBox="1">
          <a:spLocks noChangeArrowheads="1"/>
        </xdr:cNvSpPr>
      </xdr:nvSpPr>
      <xdr:spPr bwMode="auto">
        <a:xfrm>
          <a:off x="2924175" y="604837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xdr:nvSpPr>
        <xdr:cNvPr id="2082" name="Text 87">
          <a:extLst>
            <a:ext uri="{FF2B5EF4-FFF2-40B4-BE49-F238E27FC236}">
              <a16:creationId xmlns:a16="http://schemas.microsoft.com/office/drawing/2014/main" id="{B5182359-EC79-7E76-2A59-C20E782178C8}"/>
            </a:ext>
          </a:extLst>
        </xdr:cNvPr>
        <xdr:cNvSpPr txBox="1">
          <a:spLocks noChangeArrowheads="1"/>
        </xdr:cNvSpPr>
      </xdr:nvSpPr>
      <xdr:spPr bwMode="auto">
        <a:xfrm>
          <a:off x="7829550" y="60483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xdr:nvSpPr>
        <xdr:cNvPr id="2083" name="Text 90">
          <a:extLst>
            <a:ext uri="{FF2B5EF4-FFF2-40B4-BE49-F238E27FC236}">
              <a16:creationId xmlns:a16="http://schemas.microsoft.com/office/drawing/2014/main" id="{36A354FB-C33F-E97B-BB90-C18FA05967B2}"/>
            </a:ext>
          </a:extLst>
        </xdr:cNvPr>
        <xdr:cNvSpPr txBox="1">
          <a:spLocks noChangeArrowheads="1"/>
        </xdr:cNvSpPr>
      </xdr:nvSpPr>
      <xdr:spPr bwMode="auto">
        <a:xfrm>
          <a:off x="675322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37</xdr:row>
      <xdr:rowOff>114300</xdr:rowOff>
    </xdr:from>
    <xdr:to>
      <xdr:col>9</xdr:col>
      <xdr:colOff>95250</xdr:colOff>
      <xdr:row>38</xdr:row>
      <xdr:rowOff>85725</xdr:rowOff>
    </xdr:to>
    <xdr:sp macro="" textlink="">
      <xdr:nvSpPr>
        <xdr:cNvPr id="2084" name="Text 91">
          <a:extLst>
            <a:ext uri="{FF2B5EF4-FFF2-40B4-BE49-F238E27FC236}">
              <a16:creationId xmlns:a16="http://schemas.microsoft.com/office/drawing/2014/main" id="{C0518814-F3B9-4A16-3E4C-B196146E2D8F}"/>
            </a:ext>
          </a:extLst>
        </xdr:cNvPr>
        <xdr:cNvSpPr txBox="1">
          <a:spLocks noChangeArrowheads="1"/>
        </xdr:cNvSpPr>
      </xdr:nvSpPr>
      <xdr:spPr bwMode="auto">
        <a:xfrm>
          <a:off x="5514975" y="60388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38</xdr:row>
      <xdr:rowOff>114300</xdr:rowOff>
    </xdr:from>
    <xdr:to>
      <xdr:col>12</xdr:col>
      <xdr:colOff>1085850</xdr:colOff>
      <xdr:row>41</xdr:row>
      <xdr:rowOff>47625</xdr:rowOff>
    </xdr:to>
    <xdr:grpSp>
      <xdr:nvGrpSpPr>
        <xdr:cNvPr id="2085" name="Group 37">
          <a:extLst>
            <a:ext uri="{FF2B5EF4-FFF2-40B4-BE49-F238E27FC236}">
              <a16:creationId xmlns:a16="http://schemas.microsoft.com/office/drawing/2014/main" id="{05AF256E-B753-1015-2C92-AB8F18D78939}"/>
            </a:ext>
          </a:extLst>
        </xdr:cNvPr>
        <xdr:cNvGrpSpPr>
          <a:grpSpLocks/>
        </xdr:cNvGrpSpPr>
      </xdr:nvGrpSpPr>
      <xdr:grpSpPr bwMode="auto">
        <a:xfrm>
          <a:off x="863600" y="6286500"/>
          <a:ext cx="9201150" cy="504825"/>
          <a:chOff x="-1145" y="-40781"/>
          <a:chExt cx="20332" cy="159"/>
        </a:xfrm>
      </xdr:grpSpPr>
      <xdr:sp macro="" textlink="">
        <xdr:nvSpPr>
          <xdr:cNvPr id="2086" name="Line 38">
            <a:extLst>
              <a:ext uri="{FF2B5EF4-FFF2-40B4-BE49-F238E27FC236}">
                <a16:creationId xmlns:a16="http://schemas.microsoft.com/office/drawing/2014/main" id="{1EDCC1CE-0F7E-9FA9-3C31-35C5A1642318}"/>
              </a:ext>
            </a:extLst>
          </xdr:cNvPr>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7" name="Line 39">
            <a:extLst>
              <a:ext uri="{FF2B5EF4-FFF2-40B4-BE49-F238E27FC236}">
                <a16:creationId xmlns:a16="http://schemas.microsoft.com/office/drawing/2014/main" id="{B6E2BEC3-ED4E-60D4-F54D-544957890FFA}"/>
              </a:ext>
            </a:extLst>
          </xdr:cNvPr>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8" name="Line 40">
            <a:extLst>
              <a:ext uri="{FF2B5EF4-FFF2-40B4-BE49-F238E27FC236}">
                <a16:creationId xmlns:a16="http://schemas.microsoft.com/office/drawing/2014/main" id="{0F931166-5DE6-197B-4173-8C8A67FC6C1F}"/>
              </a:ext>
            </a:extLst>
          </xdr:cNvPr>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9" name="Line 41">
            <a:extLst>
              <a:ext uri="{FF2B5EF4-FFF2-40B4-BE49-F238E27FC236}">
                <a16:creationId xmlns:a16="http://schemas.microsoft.com/office/drawing/2014/main" id="{18C0D72D-A761-44B9-1C0E-970D2AAA292F}"/>
              </a:ext>
            </a:extLst>
          </xdr:cNvPr>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0" name="Text 97">
            <a:extLst>
              <a:ext uri="{FF2B5EF4-FFF2-40B4-BE49-F238E27FC236}">
                <a16:creationId xmlns:a16="http://schemas.microsoft.com/office/drawing/2014/main" id="{2C12E1AE-5AC1-DB4B-97FD-2AE5A30023AC}"/>
              </a:ext>
            </a:extLst>
          </xdr:cNvPr>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2091" name="Text 98">
            <a:extLst>
              <a:ext uri="{FF2B5EF4-FFF2-40B4-BE49-F238E27FC236}">
                <a16:creationId xmlns:a16="http://schemas.microsoft.com/office/drawing/2014/main" id="{4E07CC6A-9C7B-4BAB-095E-59DA95A228F2}"/>
              </a:ext>
            </a:extLst>
          </xdr:cNvPr>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2092" name="Text 99">
            <a:extLst>
              <a:ext uri="{FF2B5EF4-FFF2-40B4-BE49-F238E27FC236}">
                <a16:creationId xmlns:a16="http://schemas.microsoft.com/office/drawing/2014/main" id="{A31B2370-C3D6-366D-FD69-008C52617324}"/>
              </a:ext>
            </a:extLst>
          </xdr:cNvPr>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2093" name="Text 100">
            <a:extLst>
              <a:ext uri="{FF2B5EF4-FFF2-40B4-BE49-F238E27FC236}">
                <a16:creationId xmlns:a16="http://schemas.microsoft.com/office/drawing/2014/main" id="{32536FEB-C571-D78A-897D-9BE3730ECC86}"/>
              </a:ext>
            </a:extLst>
          </xdr:cNvPr>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2094" name="Text 101">
            <a:extLst>
              <a:ext uri="{FF2B5EF4-FFF2-40B4-BE49-F238E27FC236}">
                <a16:creationId xmlns:a16="http://schemas.microsoft.com/office/drawing/2014/main" id="{1AD6B369-F52E-0A9F-E530-2CFC43BE6F3E}"/>
              </a:ext>
            </a:extLst>
          </xdr:cNvPr>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2095" name="Text 102">
            <a:extLst>
              <a:ext uri="{FF2B5EF4-FFF2-40B4-BE49-F238E27FC236}">
                <a16:creationId xmlns:a16="http://schemas.microsoft.com/office/drawing/2014/main" id="{F08C7D1D-1585-658E-67DA-5F8530AB3990}"/>
              </a:ext>
            </a:extLst>
          </xdr:cNvPr>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2096" name="Line 48">
            <a:extLst>
              <a:ext uri="{FF2B5EF4-FFF2-40B4-BE49-F238E27FC236}">
                <a16:creationId xmlns:a16="http://schemas.microsoft.com/office/drawing/2014/main" id="{550F1729-86E4-3DDF-AB1D-7FE51163ACD8}"/>
              </a:ext>
            </a:extLst>
          </xdr:cNvPr>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7" name="Line 49">
            <a:extLst>
              <a:ext uri="{FF2B5EF4-FFF2-40B4-BE49-F238E27FC236}">
                <a16:creationId xmlns:a16="http://schemas.microsoft.com/office/drawing/2014/main" id="{01873131-AD71-82B6-2DAF-813BE45F59F6}"/>
              </a:ext>
            </a:extLst>
          </xdr:cNvPr>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8" name="Line 50">
            <a:extLst>
              <a:ext uri="{FF2B5EF4-FFF2-40B4-BE49-F238E27FC236}">
                <a16:creationId xmlns:a16="http://schemas.microsoft.com/office/drawing/2014/main" id="{F9BF0640-A5DC-B273-B202-C370D86BFE78}"/>
              </a:ext>
            </a:extLst>
          </xdr:cNvPr>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9" name="Line 51">
            <a:extLst>
              <a:ext uri="{FF2B5EF4-FFF2-40B4-BE49-F238E27FC236}">
                <a16:creationId xmlns:a16="http://schemas.microsoft.com/office/drawing/2014/main" id="{EAEF3298-288D-2C26-8D59-EDAAAAB6EEAE}"/>
              </a:ext>
            </a:extLst>
          </xdr:cNvPr>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00" name="Text 130">
            <a:extLst>
              <a:ext uri="{FF2B5EF4-FFF2-40B4-BE49-F238E27FC236}">
                <a16:creationId xmlns:a16="http://schemas.microsoft.com/office/drawing/2014/main" id="{8A9782E5-64C0-80D2-952B-6BB1D4F7C88F}"/>
              </a:ext>
            </a:extLst>
          </xdr:cNvPr>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2101" name="Text 131">
            <a:extLst>
              <a:ext uri="{FF2B5EF4-FFF2-40B4-BE49-F238E27FC236}">
                <a16:creationId xmlns:a16="http://schemas.microsoft.com/office/drawing/2014/main" id="{3A2756BA-89BF-8988-2675-C33C6C42B451}"/>
              </a:ext>
            </a:extLst>
          </xdr:cNvPr>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2102" name="Text 132">
            <a:extLst>
              <a:ext uri="{FF2B5EF4-FFF2-40B4-BE49-F238E27FC236}">
                <a16:creationId xmlns:a16="http://schemas.microsoft.com/office/drawing/2014/main" id="{1A8CF378-312A-5155-89D9-ACB0D98B7CB6}"/>
              </a:ext>
            </a:extLst>
          </xdr:cNvPr>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2103" name="Text 133">
            <a:extLst>
              <a:ext uri="{FF2B5EF4-FFF2-40B4-BE49-F238E27FC236}">
                <a16:creationId xmlns:a16="http://schemas.microsoft.com/office/drawing/2014/main" id="{C35CCA98-C477-5035-9B45-2115D554DA05}"/>
              </a:ext>
            </a:extLst>
          </xdr:cNvPr>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2104" name="Text 134">
            <a:extLst>
              <a:ext uri="{FF2B5EF4-FFF2-40B4-BE49-F238E27FC236}">
                <a16:creationId xmlns:a16="http://schemas.microsoft.com/office/drawing/2014/main" id="{D3582BE3-063D-7DF0-5C0B-84192395E52E}"/>
              </a:ext>
            </a:extLst>
          </xdr:cNvPr>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2105" name="Text 135">
            <a:extLst>
              <a:ext uri="{FF2B5EF4-FFF2-40B4-BE49-F238E27FC236}">
                <a16:creationId xmlns:a16="http://schemas.microsoft.com/office/drawing/2014/main" id="{DB007080-E41F-25A0-CC3C-FB57E56CA673}"/>
              </a:ext>
            </a:extLst>
          </xdr:cNvPr>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37</xdr:row>
      <xdr:rowOff>123825</xdr:rowOff>
    </xdr:from>
    <xdr:to>
      <xdr:col>10</xdr:col>
      <xdr:colOff>457200</xdr:colOff>
      <xdr:row>38</xdr:row>
      <xdr:rowOff>95250</xdr:rowOff>
    </xdr:to>
    <xdr:sp macro="" textlink="" fLocksText="0">
      <xdr:nvSpPr>
        <xdr:cNvPr id="2106" name="Text 103">
          <a:extLst>
            <a:ext uri="{FF2B5EF4-FFF2-40B4-BE49-F238E27FC236}">
              <a16:creationId xmlns:a16="http://schemas.microsoft.com/office/drawing/2014/main" id="{AF990862-F2C2-0B00-5B9F-0A7F18BE963D}"/>
            </a:ext>
          </a:extLst>
        </xdr:cNvPr>
        <xdr:cNvSpPr txBox="1">
          <a:spLocks noChangeArrowheads="1"/>
        </xdr:cNvSpPr>
      </xdr:nvSpPr>
      <xdr:spPr bwMode="auto">
        <a:xfrm>
          <a:off x="7210425" y="6048375"/>
          <a:ext cx="6096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fLocksText="0">
      <xdr:nvSpPr>
        <xdr:cNvPr id="2107" name="Text 104">
          <a:extLst>
            <a:ext uri="{FF2B5EF4-FFF2-40B4-BE49-F238E27FC236}">
              <a16:creationId xmlns:a16="http://schemas.microsoft.com/office/drawing/2014/main" id="{3BC0E1FF-C16C-73EB-4358-342503B76923}"/>
            </a:ext>
          </a:extLst>
        </xdr:cNvPr>
        <xdr:cNvSpPr txBox="1">
          <a:spLocks noChangeArrowheads="1"/>
        </xdr:cNvSpPr>
      </xdr:nvSpPr>
      <xdr:spPr bwMode="auto">
        <a:xfrm>
          <a:off x="866775"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fLocksText="0">
      <xdr:nvSpPr>
        <xdr:cNvPr id="2108" name="Text 105">
          <a:extLst>
            <a:ext uri="{FF2B5EF4-FFF2-40B4-BE49-F238E27FC236}">
              <a16:creationId xmlns:a16="http://schemas.microsoft.com/office/drawing/2014/main" id="{9ABD661F-3C6B-245C-01BE-6CE296A4AAC2}"/>
            </a:ext>
          </a:extLst>
        </xdr:cNvPr>
        <xdr:cNvSpPr txBox="1">
          <a:spLocks noChangeArrowheads="1"/>
        </xdr:cNvSpPr>
      </xdr:nvSpPr>
      <xdr:spPr bwMode="auto">
        <a:xfrm>
          <a:off x="2924175" y="604837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fLocksText="0">
      <xdr:nvSpPr>
        <xdr:cNvPr id="2109" name="Text 106">
          <a:extLst>
            <a:ext uri="{FF2B5EF4-FFF2-40B4-BE49-F238E27FC236}">
              <a16:creationId xmlns:a16="http://schemas.microsoft.com/office/drawing/2014/main" id="{B2A2F1C2-51C9-0D1E-9B26-5A52335267FF}"/>
            </a:ext>
          </a:extLst>
        </xdr:cNvPr>
        <xdr:cNvSpPr txBox="1">
          <a:spLocks noChangeArrowheads="1"/>
        </xdr:cNvSpPr>
      </xdr:nvSpPr>
      <xdr:spPr bwMode="auto">
        <a:xfrm>
          <a:off x="7829550" y="60483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fLocksText="0">
      <xdr:nvSpPr>
        <xdr:cNvPr id="2110" name="Text 107">
          <a:extLst>
            <a:ext uri="{FF2B5EF4-FFF2-40B4-BE49-F238E27FC236}">
              <a16:creationId xmlns:a16="http://schemas.microsoft.com/office/drawing/2014/main" id="{01C7B97F-98C7-4192-79B4-8AA4B4819A07}"/>
            </a:ext>
          </a:extLst>
        </xdr:cNvPr>
        <xdr:cNvSpPr txBox="1">
          <a:spLocks noChangeArrowheads="1"/>
        </xdr:cNvSpPr>
      </xdr:nvSpPr>
      <xdr:spPr bwMode="auto">
        <a:xfrm>
          <a:off x="675322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37</xdr:row>
      <xdr:rowOff>114300</xdr:rowOff>
    </xdr:from>
    <xdr:to>
      <xdr:col>9</xdr:col>
      <xdr:colOff>95250</xdr:colOff>
      <xdr:row>38</xdr:row>
      <xdr:rowOff>85725</xdr:rowOff>
    </xdr:to>
    <xdr:sp macro="" textlink="" fLocksText="0">
      <xdr:nvSpPr>
        <xdr:cNvPr id="2111" name="Text 108">
          <a:extLst>
            <a:ext uri="{FF2B5EF4-FFF2-40B4-BE49-F238E27FC236}">
              <a16:creationId xmlns:a16="http://schemas.microsoft.com/office/drawing/2014/main" id="{5711F6F5-A73F-6C54-40AA-87EA8DD7F4BB}"/>
            </a:ext>
          </a:extLst>
        </xdr:cNvPr>
        <xdr:cNvSpPr txBox="1">
          <a:spLocks noChangeArrowheads="1"/>
        </xdr:cNvSpPr>
      </xdr:nvSpPr>
      <xdr:spPr bwMode="auto">
        <a:xfrm>
          <a:off x="5524500" y="603885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39</xdr:row>
      <xdr:rowOff>66675</xdr:rowOff>
    </xdr:from>
    <xdr:to>
      <xdr:col>10</xdr:col>
      <xdr:colOff>447675</xdr:colOff>
      <xdr:row>40</xdr:row>
      <xdr:rowOff>38100</xdr:rowOff>
    </xdr:to>
    <xdr:sp macro="" textlink="" fLocksText="0">
      <xdr:nvSpPr>
        <xdr:cNvPr id="2112" name="Text 136">
          <a:extLst>
            <a:ext uri="{FF2B5EF4-FFF2-40B4-BE49-F238E27FC236}">
              <a16:creationId xmlns:a16="http://schemas.microsoft.com/office/drawing/2014/main" id="{BAD5E2BC-404C-760E-098C-C3E3ECD7592D}"/>
            </a:ext>
          </a:extLst>
        </xdr:cNvPr>
        <xdr:cNvSpPr txBox="1">
          <a:spLocks noChangeArrowheads="1"/>
        </xdr:cNvSpPr>
      </xdr:nvSpPr>
      <xdr:spPr bwMode="auto">
        <a:xfrm>
          <a:off x="7191375" y="6372225"/>
          <a:ext cx="619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39</xdr:row>
      <xdr:rowOff>66675</xdr:rowOff>
    </xdr:from>
    <xdr:to>
      <xdr:col>4</xdr:col>
      <xdr:colOff>1495425</xdr:colOff>
      <xdr:row>40</xdr:row>
      <xdr:rowOff>38100</xdr:rowOff>
    </xdr:to>
    <xdr:sp macro="" textlink="" fLocksText="0">
      <xdr:nvSpPr>
        <xdr:cNvPr id="2113" name="Text 137">
          <a:extLst>
            <a:ext uri="{FF2B5EF4-FFF2-40B4-BE49-F238E27FC236}">
              <a16:creationId xmlns:a16="http://schemas.microsoft.com/office/drawing/2014/main" id="{08FF0937-5953-BD0C-65BC-D13F5DF358B9}"/>
            </a:ext>
          </a:extLst>
        </xdr:cNvPr>
        <xdr:cNvSpPr txBox="1">
          <a:spLocks noChangeArrowheads="1"/>
        </xdr:cNvSpPr>
      </xdr:nvSpPr>
      <xdr:spPr bwMode="auto">
        <a:xfrm>
          <a:off x="866775" y="63722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39</xdr:row>
      <xdr:rowOff>66675</xdr:rowOff>
    </xdr:from>
    <xdr:to>
      <xdr:col>7</xdr:col>
      <xdr:colOff>419100</xdr:colOff>
      <xdr:row>40</xdr:row>
      <xdr:rowOff>38100</xdr:rowOff>
    </xdr:to>
    <xdr:sp macro="" textlink="" fLocksText="0">
      <xdr:nvSpPr>
        <xdr:cNvPr id="2114" name="Text 138">
          <a:extLst>
            <a:ext uri="{FF2B5EF4-FFF2-40B4-BE49-F238E27FC236}">
              <a16:creationId xmlns:a16="http://schemas.microsoft.com/office/drawing/2014/main" id="{40566F9C-62B4-1747-21F9-152A013C94F6}"/>
            </a:ext>
          </a:extLst>
        </xdr:cNvPr>
        <xdr:cNvSpPr txBox="1">
          <a:spLocks noChangeArrowheads="1"/>
        </xdr:cNvSpPr>
      </xdr:nvSpPr>
      <xdr:spPr bwMode="auto">
        <a:xfrm>
          <a:off x="2924175" y="637222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39</xdr:row>
      <xdr:rowOff>66675</xdr:rowOff>
    </xdr:from>
    <xdr:to>
      <xdr:col>12</xdr:col>
      <xdr:colOff>1019175</xdr:colOff>
      <xdr:row>40</xdr:row>
      <xdr:rowOff>38100</xdr:rowOff>
    </xdr:to>
    <xdr:sp macro="" textlink="" fLocksText="0">
      <xdr:nvSpPr>
        <xdr:cNvPr id="2115" name="Text 139">
          <a:extLst>
            <a:ext uri="{FF2B5EF4-FFF2-40B4-BE49-F238E27FC236}">
              <a16:creationId xmlns:a16="http://schemas.microsoft.com/office/drawing/2014/main" id="{D2D4484F-863E-CCD5-61C7-28AEBA99D23D}"/>
            </a:ext>
          </a:extLst>
        </xdr:cNvPr>
        <xdr:cNvSpPr txBox="1">
          <a:spLocks noChangeArrowheads="1"/>
        </xdr:cNvSpPr>
      </xdr:nvSpPr>
      <xdr:spPr bwMode="auto">
        <a:xfrm>
          <a:off x="7829550" y="637222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39</xdr:row>
      <xdr:rowOff>57150</xdr:rowOff>
    </xdr:from>
    <xdr:to>
      <xdr:col>9</xdr:col>
      <xdr:colOff>581025</xdr:colOff>
      <xdr:row>40</xdr:row>
      <xdr:rowOff>28575</xdr:rowOff>
    </xdr:to>
    <xdr:sp macro="" textlink="" fLocksText="0">
      <xdr:nvSpPr>
        <xdr:cNvPr id="2116" name="Text 140">
          <a:extLst>
            <a:ext uri="{FF2B5EF4-FFF2-40B4-BE49-F238E27FC236}">
              <a16:creationId xmlns:a16="http://schemas.microsoft.com/office/drawing/2014/main" id="{05392F64-1905-73A5-AA1C-515B12C620C7}"/>
            </a:ext>
          </a:extLst>
        </xdr:cNvPr>
        <xdr:cNvSpPr txBox="1">
          <a:spLocks noChangeArrowheads="1"/>
        </xdr:cNvSpPr>
      </xdr:nvSpPr>
      <xdr:spPr bwMode="auto">
        <a:xfrm>
          <a:off x="6753225" y="63627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39</xdr:row>
      <xdr:rowOff>57150</xdr:rowOff>
    </xdr:from>
    <xdr:to>
      <xdr:col>9</xdr:col>
      <xdr:colOff>95250</xdr:colOff>
      <xdr:row>40</xdr:row>
      <xdr:rowOff>28575</xdr:rowOff>
    </xdr:to>
    <xdr:sp macro="" textlink="" fLocksText="0">
      <xdr:nvSpPr>
        <xdr:cNvPr id="2117" name="Text 141">
          <a:extLst>
            <a:ext uri="{FF2B5EF4-FFF2-40B4-BE49-F238E27FC236}">
              <a16:creationId xmlns:a16="http://schemas.microsoft.com/office/drawing/2014/main" id="{BC75ECE7-DCC2-3E4F-7D7E-37425F5A711A}"/>
            </a:ext>
          </a:extLst>
        </xdr:cNvPr>
        <xdr:cNvSpPr txBox="1">
          <a:spLocks noChangeArrowheads="1"/>
        </xdr:cNvSpPr>
      </xdr:nvSpPr>
      <xdr:spPr bwMode="auto">
        <a:xfrm>
          <a:off x="5514975" y="63627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35</xdr:row>
          <xdr:rowOff>142875</xdr:rowOff>
        </xdr:from>
        <xdr:to>
          <xdr:col>4</xdr:col>
          <xdr:colOff>38100</xdr:colOff>
          <xdr:row>36</xdr:row>
          <xdr:rowOff>161925</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BBE384DF-E0E6-F8AA-DEBE-E0CC027E77BF}"/>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35</xdr:row>
          <xdr:rowOff>142875</xdr:rowOff>
        </xdr:from>
        <xdr:to>
          <xdr:col>4</xdr:col>
          <xdr:colOff>1590675</xdr:colOff>
          <xdr:row>36</xdr:row>
          <xdr:rowOff>161925</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5A9D0C6B-7121-1A29-E2DD-C2BA0A6FA0E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35</xdr:row>
          <xdr:rowOff>142875</xdr:rowOff>
        </xdr:from>
        <xdr:to>
          <xdr:col>5</xdr:col>
          <xdr:colOff>247650</xdr:colOff>
          <xdr:row>36</xdr:row>
          <xdr:rowOff>161925</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174E0CC-B51B-89B0-1DB7-793AA85A0BE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142875</xdr:rowOff>
        </xdr:from>
        <xdr:to>
          <xdr:col>8</xdr:col>
          <xdr:colOff>333375</xdr:colOff>
          <xdr:row>36</xdr:row>
          <xdr:rowOff>161925</xdr:rowOff>
        </xdr:to>
        <xdr:sp macro="" textlink="">
          <xdr:nvSpPr>
            <xdr:cNvPr id="2121" name="Check Box 73" hidden="1">
              <a:extLst>
                <a:ext uri="{63B3BB69-23CF-44E3-9099-C40C66FF867C}">
                  <a14:compatExt spid="_x0000_s2121"/>
                </a:ext>
                <a:ext uri="{FF2B5EF4-FFF2-40B4-BE49-F238E27FC236}">
                  <a16:creationId xmlns:a16="http://schemas.microsoft.com/office/drawing/2014/main" id="{FECE2B01-2AC9-4597-B45F-7A3B15FC063F}"/>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48</xdr:row>
      <xdr:rowOff>19050</xdr:rowOff>
    </xdr:from>
    <xdr:to>
      <xdr:col>12</xdr:col>
      <xdr:colOff>514350</xdr:colOff>
      <xdr:row>49</xdr:row>
      <xdr:rowOff>0</xdr:rowOff>
    </xdr:to>
    <xdr:sp macro="" textlink="" fLocksText="0">
      <xdr:nvSpPr>
        <xdr:cNvPr id="2122" name="Text 150">
          <a:extLst>
            <a:ext uri="{FF2B5EF4-FFF2-40B4-BE49-F238E27FC236}">
              <a16:creationId xmlns:a16="http://schemas.microsoft.com/office/drawing/2014/main" id="{726F391D-6A70-3EAC-0AF1-F08BD8FC1D44}"/>
            </a:ext>
          </a:extLst>
        </xdr:cNvPr>
        <xdr:cNvSpPr txBox="1">
          <a:spLocks noChangeArrowheads="1"/>
        </xdr:cNvSpPr>
      </xdr:nvSpPr>
      <xdr:spPr bwMode="auto">
        <a:xfrm>
          <a:off x="9267825"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23" name="Line 75">
          <a:extLst>
            <a:ext uri="{FF2B5EF4-FFF2-40B4-BE49-F238E27FC236}">
              <a16:creationId xmlns:a16="http://schemas.microsoft.com/office/drawing/2014/main" id="{D8A3726A-2CB7-E212-9C48-1540FBA03DDD}"/>
            </a:ext>
          </a:extLst>
        </xdr:cNvPr>
        <xdr:cNvSpPr>
          <a:spLocks noChangeShapeType="1"/>
        </xdr:cNvSpPr>
      </xdr:nvSpPr>
      <xdr:spPr bwMode="auto">
        <a:xfrm>
          <a:off x="95821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2124" name="Line 76">
          <a:extLst>
            <a:ext uri="{FF2B5EF4-FFF2-40B4-BE49-F238E27FC236}">
              <a16:creationId xmlns:a16="http://schemas.microsoft.com/office/drawing/2014/main" id="{DE3E560E-7471-206B-F1ED-9D3A1041A784}"/>
            </a:ext>
          </a:extLst>
        </xdr:cNvPr>
        <xdr:cNvSpPr>
          <a:spLocks noChangeShapeType="1"/>
        </xdr:cNvSpPr>
      </xdr:nvSpPr>
      <xdr:spPr bwMode="auto">
        <a:xfrm>
          <a:off x="9210675"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48</xdr:row>
      <xdr:rowOff>19050</xdr:rowOff>
    </xdr:from>
    <xdr:to>
      <xdr:col>12</xdr:col>
      <xdr:colOff>523875</xdr:colOff>
      <xdr:row>49</xdr:row>
      <xdr:rowOff>0</xdr:rowOff>
    </xdr:to>
    <xdr:sp macro="" textlink="" fLocksText="0">
      <xdr:nvSpPr>
        <xdr:cNvPr id="2125" name="Text 159">
          <a:extLst>
            <a:ext uri="{FF2B5EF4-FFF2-40B4-BE49-F238E27FC236}">
              <a16:creationId xmlns:a16="http://schemas.microsoft.com/office/drawing/2014/main" id="{74A8170F-164E-A2BA-EAB9-DC0A9B235BF4}"/>
            </a:ext>
          </a:extLst>
        </xdr:cNvPr>
        <xdr:cNvSpPr txBox="1">
          <a:spLocks noChangeArrowheads="1"/>
        </xdr:cNvSpPr>
      </xdr:nvSpPr>
      <xdr:spPr bwMode="auto">
        <a:xfrm>
          <a:off x="9277350"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2126" name="Line 78">
          <a:extLst>
            <a:ext uri="{FF2B5EF4-FFF2-40B4-BE49-F238E27FC236}">
              <a16:creationId xmlns:a16="http://schemas.microsoft.com/office/drawing/2014/main" id="{7D0F1F9C-A30C-F500-A50B-A8DFE84906AC}"/>
            </a:ext>
          </a:extLst>
        </xdr:cNvPr>
        <xdr:cNvSpPr>
          <a:spLocks noChangeShapeType="1"/>
        </xdr:cNvSpPr>
      </xdr:nvSpPr>
      <xdr:spPr bwMode="auto">
        <a:xfrm>
          <a:off x="9210675"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48</xdr:row>
      <xdr:rowOff>28575</xdr:rowOff>
    </xdr:from>
    <xdr:to>
      <xdr:col>12</xdr:col>
      <xdr:colOff>1009650</xdr:colOff>
      <xdr:row>49</xdr:row>
      <xdr:rowOff>0</xdr:rowOff>
    </xdr:to>
    <xdr:sp macro="" textlink="" fLocksText="0">
      <xdr:nvSpPr>
        <xdr:cNvPr id="2127" name="Text 161">
          <a:extLst>
            <a:ext uri="{FF2B5EF4-FFF2-40B4-BE49-F238E27FC236}">
              <a16:creationId xmlns:a16="http://schemas.microsoft.com/office/drawing/2014/main" id="{1058AB9A-DAEC-3245-A93C-D93BC52EA0EA}"/>
            </a:ext>
          </a:extLst>
        </xdr:cNvPr>
        <xdr:cNvSpPr txBox="1">
          <a:spLocks noChangeArrowheads="1"/>
        </xdr:cNvSpPr>
      </xdr:nvSpPr>
      <xdr:spPr bwMode="auto">
        <a:xfrm>
          <a:off x="9763125" y="82677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742950</xdr:colOff>
      <xdr:row>48</xdr:row>
      <xdr:rowOff>180975</xdr:rowOff>
    </xdr:from>
    <xdr:to>
      <xdr:col>12</xdr:col>
      <xdr:colOff>1028700</xdr:colOff>
      <xdr:row>48</xdr:row>
      <xdr:rowOff>180975</xdr:rowOff>
    </xdr:to>
    <xdr:sp macro="" textlink="">
      <xdr:nvSpPr>
        <xdr:cNvPr id="2129" name="Line 81">
          <a:extLst>
            <a:ext uri="{FF2B5EF4-FFF2-40B4-BE49-F238E27FC236}">
              <a16:creationId xmlns:a16="http://schemas.microsoft.com/office/drawing/2014/main" id="{EC0518DF-D6EC-B990-0AC5-7FE57111F39C}"/>
            </a:ext>
          </a:extLst>
        </xdr:cNvPr>
        <xdr:cNvSpPr>
          <a:spLocks noChangeShapeType="1"/>
        </xdr:cNvSpPr>
      </xdr:nvSpPr>
      <xdr:spPr bwMode="auto">
        <a:xfrm>
          <a:off x="9696450"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0" name="Line 82">
          <a:extLst>
            <a:ext uri="{FF2B5EF4-FFF2-40B4-BE49-F238E27FC236}">
              <a16:creationId xmlns:a16="http://schemas.microsoft.com/office/drawing/2014/main" id="{3B23CE2F-876B-8670-B111-458D7C27D3C6}"/>
            </a:ext>
          </a:extLst>
        </xdr:cNvPr>
        <xdr:cNvSpPr>
          <a:spLocks noChangeShapeType="1"/>
        </xdr:cNvSpPr>
      </xdr:nvSpPr>
      <xdr:spPr bwMode="auto">
        <a:xfrm>
          <a:off x="95821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1" name="Line 83">
          <a:extLst>
            <a:ext uri="{FF2B5EF4-FFF2-40B4-BE49-F238E27FC236}">
              <a16:creationId xmlns:a16="http://schemas.microsoft.com/office/drawing/2014/main" id="{E2898584-2890-0DE3-38B8-5BB5BAC9C61F}"/>
            </a:ext>
          </a:extLst>
        </xdr:cNvPr>
        <xdr:cNvSpPr>
          <a:spLocks noChangeShapeType="1"/>
        </xdr:cNvSpPr>
      </xdr:nvSpPr>
      <xdr:spPr bwMode="auto">
        <a:xfrm>
          <a:off x="95821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2" name="Line 84">
          <a:extLst>
            <a:ext uri="{FF2B5EF4-FFF2-40B4-BE49-F238E27FC236}">
              <a16:creationId xmlns:a16="http://schemas.microsoft.com/office/drawing/2014/main" id="{771C7A21-B56E-B879-9DED-0F042FE7BE52}"/>
            </a:ext>
          </a:extLst>
        </xdr:cNvPr>
        <xdr:cNvSpPr>
          <a:spLocks noChangeShapeType="1"/>
        </xdr:cNvSpPr>
      </xdr:nvSpPr>
      <xdr:spPr bwMode="auto">
        <a:xfrm>
          <a:off x="95821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3" name="Line 85">
          <a:extLst>
            <a:ext uri="{FF2B5EF4-FFF2-40B4-BE49-F238E27FC236}">
              <a16:creationId xmlns:a16="http://schemas.microsoft.com/office/drawing/2014/main" id="{BAF503E3-E8CF-8B7A-0A0B-CD3740C0741B}"/>
            </a:ext>
          </a:extLst>
        </xdr:cNvPr>
        <xdr:cNvSpPr>
          <a:spLocks noChangeShapeType="1"/>
        </xdr:cNvSpPr>
      </xdr:nvSpPr>
      <xdr:spPr bwMode="auto">
        <a:xfrm>
          <a:off x="95821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0"/>
  <sheetViews>
    <sheetView showGridLines="0" tabSelected="1" topLeftCell="A3" zoomScale="75" workbookViewId="0">
      <selection activeCell="K58" sqref="K58"/>
    </sheetView>
  </sheetViews>
  <sheetFormatPr defaultRowHeight="15" x14ac:dyDescent="0.25"/>
  <cols>
    <col min="1" max="1" width="0.28515625" style="34" customWidth="1"/>
    <col min="2" max="2" width="7.28515625" style="34" customWidth="1"/>
    <col min="3" max="3" width="5.28515625" style="34" customWidth="1"/>
    <col min="4" max="4" width="7.28515625" style="34" customWidth="1"/>
    <col min="5" max="5" width="39.5703125" style="34" customWidth="1"/>
    <col min="6" max="6" width="9" style="34" customWidth="1"/>
    <col min="7" max="7" width="8.85546875" style="34" customWidth="1"/>
    <col min="8" max="8" width="13" style="34" customWidth="1"/>
    <col min="9" max="9" width="10.7109375" style="34" customWidth="1"/>
    <col min="10" max="10" width="9.5703125" style="34" customWidth="1"/>
    <col min="11" max="11" width="13" style="34" customWidth="1"/>
    <col min="12" max="12" width="10.85546875" style="34" customWidth="1"/>
    <col min="13" max="13" width="17.28515625" style="34" customWidth="1"/>
    <col min="14" max="14" width="0.85546875" style="34" customWidth="1"/>
    <col min="15" max="16384" width="9.140625" style="34"/>
  </cols>
  <sheetData>
    <row r="1" spans="1:13" s="1" customFormat="1" ht="24.95" customHeight="1" x14ac:dyDescent="0.35">
      <c r="B1" s="2"/>
      <c r="H1" s="3" t="s">
        <v>30</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45">
        <v>1</v>
      </c>
      <c r="D8" s="50">
        <v>2</v>
      </c>
      <c r="E8" s="52" t="s">
        <v>36</v>
      </c>
      <c r="F8" s="36" t="s">
        <v>32</v>
      </c>
      <c r="G8" s="39" t="s">
        <v>35</v>
      </c>
      <c r="H8" s="42"/>
      <c r="I8" s="42"/>
      <c r="J8" s="55">
        <v>36860</v>
      </c>
      <c r="K8" s="61">
        <v>20055</v>
      </c>
      <c r="L8" s="50">
        <f t="shared" ref="L8:L24" si="0">K8*D8</f>
        <v>40110</v>
      </c>
      <c r="M8" s="64"/>
    </row>
    <row r="9" spans="1:13" s="21" customFormat="1" ht="12.75" x14ac:dyDescent="0.2">
      <c r="B9" s="22"/>
      <c r="C9" s="46">
        <v>2</v>
      </c>
      <c r="D9" s="44">
        <v>13</v>
      </c>
      <c r="E9" s="53" t="s">
        <v>37</v>
      </c>
      <c r="F9" s="36" t="s">
        <v>32</v>
      </c>
      <c r="G9" s="40" t="s">
        <v>38</v>
      </c>
      <c r="H9" s="43"/>
      <c r="I9" s="43"/>
      <c r="J9" s="56">
        <v>36860</v>
      </c>
      <c r="K9" s="47">
        <v>3500</v>
      </c>
      <c r="L9" s="44">
        <f t="shared" si="0"/>
        <v>45500</v>
      </c>
      <c r="M9" s="65"/>
    </row>
    <row r="10" spans="1:13" s="21" customFormat="1" ht="12.75" x14ac:dyDescent="0.2">
      <c r="B10" s="22"/>
      <c r="C10" s="46">
        <v>3</v>
      </c>
      <c r="D10" s="44">
        <v>21</v>
      </c>
      <c r="E10" s="53" t="s">
        <v>56</v>
      </c>
      <c r="F10" s="36" t="s">
        <v>32</v>
      </c>
      <c r="G10" s="40" t="s">
        <v>39</v>
      </c>
      <c r="H10" s="43"/>
      <c r="I10" s="43"/>
      <c r="J10" s="56">
        <v>36860</v>
      </c>
      <c r="K10" s="47">
        <v>2385</v>
      </c>
      <c r="L10" s="44">
        <f t="shared" si="0"/>
        <v>50085</v>
      </c>
      <c r="M10" s="65"/>
    </row>
    <row r="11" spans="1:13" s="21" customFormat="1" ht="12.75" x14ac:dyDescent="0.2">
      <c r="B11" s="22"/>
      <c r="C11" s="46">
        <v>4</v>
      </c>
      <c r="D11" s="44">
        <v>8</v>
      </c>
      <c r="E11" s="53" t="s">
        <v>40</v>
      </c>
      <c r="F11" s="36" t="s">
        <v>32</v>
      </c>
      <c r="G11" s="40" t="s">
        <v>39</v>
      </c>
      <c r="H11" s="43"/>
      <c r="I11" s="43"/>
      <c r="J11" s="56">
        <v>36860</v>
      </c>
      <c r="K11" s="47">
        <v>4575</v>
      </c>
      <c r="L11" s="44">
        <f t="shared" si="0"/>
        <v>36600</v>
      </c>
      <c r="M11" s="65"/>
    </row>
    <row r="12" spans="1:13" s="21" customFormat="1" ht="12.75" x14ac:dyDescent="0.2">
      <c r="B12" s="22"/>
      <c r="C12" s="46">
        <v>5</v>
      </c>
      <c r="D12" s="44">
        <v>4</v>
      </c>
      <c r="E12" s="53" t="s">
        <v>41</v>
      </c>
      <c r="F12" s="36" t="s">
        <v>32</v>
      </c>
      <c r="G12" s="40" t="s">
        <v>42</v>
      </c>
      <c r="H12" s="43"/>
      <c r="I12" s="43"/>
      <c r="J12" s="56">
        <v>36860</v>
      </c>
      <c r="K12" s="47">
        <v>47170</v>
      </c>
      <c r="L12" s="44">
        <f t="shared" si="0"/>
        <v>188680</v>
      </c>
      <c r="M12" s="65"/>
    </row>
    <row r="13" spans="1:13" s="21" customFormat="1" ht="12.75" x14ac:dyDescent="0.2">
      <c r="B13" s="22"/>
      <c r="C13" s="46">
        <v>6</v>
      </c>
      <c r="D13" s="44">
        <v>3</v>
      </c>
      <c r="E13" s="53" t="s">
        <v>41</v>
      </c>
      <c r="F13" s="36" t="s">
        <v>32</v>
      </c>
      <c r="G13" s="40" t="s">
        <v>43</v>
      </c>
      <c r="H13" s="43"/>
      <c r="I13" s="43"/>
      <c r="J13" s="56">
        <v>36860</v>
      </c>
      <c r="K13" s="47">
        <v>18625</v>
      </c>
      <c r="L13" s="44">
        <f t="shared" si="0"/>
        <v>55875</v>
      </c>
      <c r="M13" s="65"/>
    </row>
    <row r="14" spans="1:13" s="21" customFormat="1" ht="12.75" x14ac:dyDescent="0.2">
      <c r="B14" s="22"/>
      <c r="C14" s="46">
        <v>7</v>
      </c>
      <c r="D14" s="44">
        <v>10</v>
      </c>
      <c r="E14" s="53" t="s">
        <v>41</v>
      </c>
      <c r="F14" s="36" t="s">
        <v>32</v>
      </c>
      <c r="G14" s="40" t="s">
        <v>39</v>
      </c>
      <c r="H14" s="43"/>
      <c r="I14" s="43"/>
      <c r="J14" s="56">
        <v>36860</v>
      </c>
      <c r="K14" s="47">
        <v>3615</v>
      </c>
      <c r="L14" s="44">
        <f t="shared" si="0"/>
        <v>36150</v>
      </c>
      <c r="M14" s="65"/>
    </row>
    <row r="15" spans="1:13" s="21" customFormat="1" ht="12.75" x14ac:dyDescent="0.2">
      <c r="B15" s="22"/>
      <c r="C15" s="46">
        <v>8</v>
      </c>
      <c r="D15" s="44">
        <f>SUM(D10:D10)</f>
        <v>21</v>
      </c>
      <c r="E15" s="53" t="s">
        <v>44</v>
      </c>
      <c r="F15" s="36" t="s">
        <v>32</v>
      </c>
      <c r="G15" s="40" t="s">
        <v>39</v>
      </c>
      <c r="H15" s="43"/>
      <c r="I15" s="43"/>
      <c r="J15" s="56">
        <v>36860</v>
      </c>
      <c r="K15" s="47">
        <v>1205</v>
      </c>
      <c r="L15" s="44">
        <f t="shared" si="0"/>
        <v>25305</v>
      </c>
      <c r="M15" s="65"/>
    </row>
    <row r="16" spans="1:13" s="21" customFormat="1" ht="12.75" x14ac:dyDescent="0.2">
      <c r="B16" s="22"/>
      <c r="C16" s="46">
        <v>9</v>
      </c>
      <c r="D16" s="44">
        <f>D12</f>
        <v>4</v>
      </c>
      <c r="E16" s="53" t="s">
        <v>45</v>
      </c>
      <c r="F16" s="36" t="s">
        <v>32</v>
      </c>
      <c r="G16" s="40" t="s">
        <v>42</v>
      </c>
      <c r="H16" s="43"/>
      <c r="I16" s="43"/>
      <c r="J16" s="56">
        <v>36860</v>
      </c>
      <c r="K16" s="47">
        <v>23885</v>
      </c>
      <c r="L16" s="44">
        <f t="shared" si="0"/>
        <v>95540</v>
      </c>
      <c r="M16" s="65"/>
    </row>
    <row r="17" spans="2:13" s="21" customFormat="1" ht="12.75" x14ac:dyDescent="0.2">
      <c r="B17" s="22"/>
      <c r="C17" s="46">
        <v>10</v>
      </c>
      <c r="D17" s="44">
        <f>D13</f>
        <v>3</v>
      </c>
      <c r="E17" s="53" t="s">
        <v>45</v>
      </c>
      <c r="F17" s="36" t="s">
        <v>32</v>
      </c>
      <c r="G17" s="40" t="s">
        <v>43</v>
      </c>
      <c r="H17" s="43"/>
      <c r="I17" s="43"/>
      <c r="J17" s="56">
        <v>36860</v>
      </c>
      <c r="K17" s="47">
        <v>9430</v>
      </c>
      <c r="L17" s="44">
        <f t="shared" si="0"/>
        <v>28290</v>
      </c>
      <c r="M17" s="65"/>
    </row>
    <row r="18" spans="2:13" s="21" customFormat="1" ht="12.75" x14ac:dyDescent="0.2">
      <c r="B18" s="22"/>
      <c r="C18" s="46">
        <v>11</v>
      </c>
      <c r="D18" s="44">
        <f>D11+D14</f>
        <v>18</v>
      </c>
      <c r="E18" s="53" t="s">
        <v>45</v>
      </c>
      <c r="F18" s="36" t="s">
        <v>32</v>
      </c>
      <c r="G18" s="40" t="s">
        <v>39</v>
      </c>
      <c r="H18" s="43"/>
      <c r="I18" s="43"/>
      <c r="J18" s="56">
        <v>36860</v>
      </c>
      <c r="K18" s="47">
        <v>1830</v>
      </c>
      <c r="L18" s="44">
        <f t="shared" si="0"/>
        <v>32940</v>
      </c>
      <c r="M18" s="65"/>
    </row>
    <row r="19" spans="2:13" s="21" customFormat="1" ht="12.75" x14ac:dyDescent="0.2">
      <c r="B19" s="22"/>
      <c r="C19" s="46">
        <v>12</v>
      </c>
      <c r="D19" s="44">
        <v>1</v>
      </c>
      <c r="E19" s="53" t="s">
        <v>54</v>
      </c>
      <c r="F19" s="36" t="s">
        <v>32</v>
      </c>
      <c r="G19" s="40" t="s">
        <v>35</v>
      </c>
      <c r="H19" s="43"/>
      <c r="I19" s="43"/>
      <c r="J19" s="56">
        <v>36860</v>
      </c>
      <c r="K19" s="47">
        <v>24965</v>
      </c>
      <c r="L19" s="44">
        <f t="shared" si="0"/>
        <v>24965</v>
      </c>
      <c r="M19" s="65"/>
    </row>
    <row r="20" spans="2:13" s="21" customFormat="1" ht="12.75" x14ac:dyDescent="0.2">
      <c r="B20" s="22"/>
      <c r="C20" s="47">
        <v>13</v>
      </c>
      <c r="D20" s="44">
        <v>2</v>
      </c>
      <c r="E20" s="53" t="s">
        <v>55</v>
      </c>
      <c r="F20" s="36" t="s">
        <v>32</v>
      </c>
      <c r="G20" s="40" t="s">
        <v>35</v>
      </c>
      <c r="H20" s="43"/>
      <c r="I20" s="43"/>
      <c r="J20" s="56">
        <v>36860</v>
      </c>
      <c r="K20" s="47">
        <v>37825</v>
      </c>
      <c r="L20" s="44">
        <f t="shared" si="0"/>
        <v>75650</v>
      </c>
      <c r="M20" s="65"/>
    </row>
    <row r="21" spans="2:13" s="21" customFormat="1" ht="12.75" x14ac:dyDescent="0.2">
      <c r="B21" s="22"/>
      <c r="C21" s="46">
        <v>14</v>
      </c>
      <c r="D21" s="44">
        <v>80</v>
      </c>
      <c r="E21" s="53" t="s">
        <v>49</v>
      </c>
      <c r="F21" s="36" t="s">
        <v>32</v>
      </c>
      <c r="G21" s="40" t="s">
        <v>38</v>
      </c>
      <c r="H21" s="43"/>
      <c r="I21" s="43"/>
      <c r="J21" s="56">
        <v>36860</v>
      </c>
      <c r="K21" s="47">
        <v>450</v>
      </c>
      <c r="L21" s="44">
        <f t="shared" si="0"/>
        <v>36000</v>
      </c>
      <c r="M21" s="65"/>
    </row>
    <row r="22" spans="2:13" s="21" customFormat="1" ht="12.75" x14ac:dyDescent="0.2">
      <c r="B22" s="22"/>
      <c r="C22" s="47">
        <v>15</v>
      </c>
      <c r="D22" s="44">
        <v>1</v>
      </c>
      <c r="E22" s="53" t="s">
        <v>46</v>
      </c>
      <c r="F22" s="36" t="s">
        <v>32</v>
      </c>
      <c r="G22" s="40" t="s">
        <v>35</v>
      </c>
      <c r="H22" s="43"/>
      <c r="I22" s="43"/>
      <c r="J22" s="56">
        <v>36860</v>
      </c>
      <c r="K22" s="47">
        <v>15000</v>
      </c>
      <c r="L22" s="44">
        <f t="shared" si="0"/>
        <v>15000</v>
      </c>
      <c r="M22" s="65"/>
    </row>
    <row r="23" spans="2:13" s="21" customFormat="1" ht="12.75" x14ac:dyDescent="0.2">
      <c r="B23" s="22"/>
      <c r="C23" s="46">
        <v>16</v>
      </c>
      <c r="D23" s="44">
        <v>80</v>
      </c>
      <c r="E23" s="53" t="s">
        <v>47</v>
      </c>
      <c r="F23" s="36" t="s">
        <v>32</v>
      </c>
      <c r="G23" s="40" t="s">
        <v>38</v>
      </c>
      <c r="H23" s="43"/>
      <c r="I23" s="43"/>
      <c r="J23" s="56">
        <v>36860</v>
      </c>
      <c r="K23" s="47">
        <v>225</v>
      </c>
      <c r="L23" s="44">
        <f t="shared" si="0"/>
        <v>18000</v>
      </c>
      <c r="M23" s="65"/>
    </row>
    <row r="24" spans="2:13" s="21" customFormat="1" ht="12.75" x14ac:dyDescent="0.2">
      <c r="B24" s="22"/>
      <c r="C24" s="46">
        <v>17</v>
      </c>
      <c r="D24" s="44">
        <v>1</v>
      </c>
      <c r="E24" s="53" t="s">
        <v>48</v>
      </c>
      <c r="F24" s="36" t="s">
        <v>32</v>
      </c>
      <c r="G24" s="40" t="s">
        <v>43</v>
      </c>
      <c r="H24" s="43"/>
      <c r="I24" s="43"/>
      <c r="J24" s="56">
        <v>36860</v>
      </c>
      <c r="K24" s="47">
        <v>3460</v>
      </c>
      <c r="L24" s="68">
        <f t="shared" si="0"/>
        <v>3460</v>
      </c>
      <c r="M24" s="65"/>
    </row>
    <row r="25" spans="2:13" s="21" customFormat="1" ht="12" customHeight="1" x14ac:dyDescent="0.2">
      <c r="B25" s="22"/>
      <c r="C25" s="48"/>
      <c r="D25" s="22"/>
      <c r="E25" s="35"/>
      <c r="F25" s="37"/>
      <c r="G25" s="22"/>
      <c r="H25" s="22"/>
      <c r="I25" s="22"/>
      <c r="J25" s="57"/>
      <c r="K25" s="67" t="s">
        <v>52</v>
      </c>
      <c r="L25" s="59">
        <f>SUM(L8:L24)</f>
        <v>808150</v>
      </c>
      <c r="M25" s="23"/>
    </row>
    <row r="26" spans="2:13" s="21" customFormat="1" ht="12" customHeight="1" x14ac:dyDescent="0.2">
      <c r="B26" s="22"/>
      <c r="C26" s="48"/>
      <c r="D26" s="22"/>
      <c r="E26" s="35"/>
      <c r="F26" s="37"/>
      <c r="G26" s="22"/>
      <c r="H26" s="22"/>
      <c r="I26" s="22"/>
      <c r="J26" s="57"/>
      <c r="K26" s="62" t="s">
        <v>33</v>
      </c>
      <c r="L26" s="66">
        <f>L25*0.3</f>
        <v>242445</v>
      </c>
      <c r="M26" s="23"/>
    </row>
    <row r="27" spans="2:13" s="21" customFormat="1" ht="12" customHeight="1" x14ac:dyDescent="0.2">
      <c r="B27" s="22"/>
      <c r="C27" s="48"/>
      <c r="D27" s="22"/>
      <c r="E27" s="35"/>
      <c r="F27" s="37"/>
      <c r="G27" s="22"/>
      <c r="H27" s="22"/>
      <c r="I27" s="22"/>
      <c r="J27" s="57"/>
      <c r="K27" s="62"/>
      <c r="L27" s="59">
        <f>L25-L26</f>
        <v>565705</v>
      </c>
      <c r="M27" s="23"/>
    </row>
    <row r="28" spans="2:13" s="21" customFormat="1" ht="12" customHeight="1" x14ac:dyDescent="0.2">
      <c r="B28" s="22"/>
      <c r="C28" s="48"/>
      <c r="D28" s="22"/>
      <c r="E28" s="35"/>
      <c r="F28" s="37"/>
      <c r="G28" s="22"/>
      <c r="H28" s="22"/>
      <c r="I28" s="22"/>
      <c r="J28" s="57"/>
      <c r="K28" s="62" t="s">
        <v>34</v>
      </c>
      <c r="L28" s="66">
        <f>L27*0.2</f>
        <v>113141</v>
      </c>
      <c r="M28" s="23"/>
    </row>
    <row r="29" spans="2:13" s="21" customFormat="1" ht="12" customHeight="1" x14ac:dyDescent="0.2">
      <c r="B29" s="22"/>
      <c r="C29" s="48"/>
      <c r="D29" s="22"/>
      <c r="E29" s="35"/>
      <c r="F29" s="37"/>
      <c r="G29" s="22"/>
      <c r="H29" s="22"/>
      <c r="I29" s="22"/>
      <c r="J29" s="57"/>
      <c r="K29" s="62"/>
      <c r="L29" s="59">
        <f>SUM(L27:L28)</f>
        <v>678846</v>
      </c>
      <c r="M29" s="23"/>
    </row>
    <row r="30" spans="2:13" s="21" customFormat="1" ht="12" customHeight="1" x14ac:dyDescent="0.2">
      <c r="B30" s="22"/>
      <c r="C30" s="48">
        <v>18</v>
      </c>
      <c r="D30" s="22">
        <v>44</v>
      </c>
      <c r="E30" s="35" t="s">
        <v>51</v>
      </c>
      <c r="F30" s="37"/>
      <c r="G30" s="22"/>
      <c r="H30" s="22"/>
      <c r="I30" s="22"/>
      <c r="J30" s="57" t="s">
        <v>50</v>
      </c>
      <c r="K30" s="62">
        <f>L30/D30</f>
        <v>2159.090909090909</v>
      </c>
      <c r="L30" s="66">
        <v>95000</v>
      </c>
      <c r="M30" s="23"/>
    </row>
    <row r="31" spans="2:13" s="21" customFormat="1" ht="12" customHeight="1" x14ac:dyDescent="0.2">
      <c r="B31" s="22"/>
      <c r="C31" s="48"/>
      <c r="D31" s="22"/>
      <c r="E31" s="35"/>
      <c r="F31" s="37"/>
      <c r="G31" s="22"/>
      <c r="H31" s="22"/>
      <c r="I31" s="22"/>
      <c r="J31" s="57"/>
      <c r="K31" s="62"/>
      <c r="L31" s="59">
        <f>SUM(L29:L30)</f>
        <v>773846</v>
      </c>
      <c r="M31" s="23"/>
    </row>
    <row r="32" spans="2:13" s="21" customFormat="1" x14ac:dyDescent="0.25">
      <c r="B32" s="24" t="s">
        <v>31</v>
      </c>
      <c r="C32" s="49"/>
      <c r="D32" s="41"/>
      <c r="E32" s="54"/>
      <c r="F32" s="38"/>
      <c r="G32" s="41"/>
      <c r="H32" s="26"/>
      <c r="I32" s="41"/>
      <c r="J32" s="58"/>
      <c r="K32" s="63"/>
      <c r="L32" s="60"/>
      <c r="M32" s="25"/>
    </row>
    <row r="33" spans="2:13" s="1" customFormat="1" x14ac:dyDescent="0.25">
      <c r="B33" s="27"/>
      <c r="C33" s="27"/>
      <c r="D33" s="51"/>
      <c r="E33" s="27"/>
      <c r="F33" s="27"/>
      <c r="G33" s="27"/>
      <c r="H33" s="28"/>
      <c r="I33" s="27"/>
      <c r="J33" s="27"/>
      <c r="K33" s="27"/>
      <c r="L33" s="51"/>
      <c r="M33" s="27"/>
    </row>
    <row r="34" spans="2:13" s="1" customFormat="1" x14ac:dyDescent="0.25">
      <c r="B34" s="27"/>
      <c r="C34" s="27"/>
      <c r="D34" s="27"/>
      <c r="E34" s="27"/>
      <c r="F34" s="27"/>
      <c r="G34" s="27"/>
      <c r="H34" s="27"/>
      <c r="I34" s="27"/>
      <c r="J34" s="27"/>
      <c r="K34" s="27"/>
      <c r="L34" s="27"/>
      <c r="M34" s="27"/>
    </row>
    <row r="35" spans="2:13" s="1" customFormat="1" x14ac:dyDescent="0.25">
      <c r="B35" s="27"/>
      <c r="C35" s="27"/>
      <c r="D35" s="27"/>
      <c r="E35" s="27"/>
      <c r="F35" s="27"/>
      <c r="G35" s="27"/>
      <c r="H35" s="27"/>
      <c r="I35" s="27"/>
      <c r="J35" s="27"/>
      <c r="K35" s="27"/>
      <c r="L35" s="27"/>
      <c r="M35" s="27"/>
    </row>
    <row r="36" spans="2:13" s="1" customFormat="1" x14ac:dyDescent="0.25">
      <c r="B36" s="29"/>
      <c r="C36" s="27"/>
      <c r="D36" s="27"/>
      <c r="E36" s="27"/>
      <c r="F36" s="27"/>
      <c r="G36" s="27"/>
      <c r="H36" s="27"/>
      <c r="I36" s="27"/>
      <c r="J36" s="27"/>
      <c r="K36" s="27"/>
      <c r="L36" s="27"/>
      <c r="M36" s="27"/>
    </row>
    <row r="37" spans="2:13" s="1" customFormat="1" x14ac:dyDescent="0.25">
      <c r="B37" s="29"/>
      <c r="C37" s="27"/>
      <c r="D37" s="27"/>
      <c r="E37" s="27"/>
      <c r="F37" s="27"/>
      <c r="G37" s="27"/>
      <c r="H37" s="27"/>
      <c r="I37" s="27"/>
      <c r="J37" s="27"/>
      <c r="K37" s="27"/>
      <c r="L37" s="27"/>
      <c r="M37" s="27"/>
    </row>
    <row r="38" spans="2:13" s="1" customFormat="1" x14ac:dyDescent="0.25">
      <c r="B38" s="27"/>
      <c r="C38" s="27"/>
      <c r="D38" s="27"/>
      <c r="E38" s="27"/>
      <c r="F38" s="27"/>
      <c r="G38" s="27"/>
      <c r="H38" s="27"/>
      <c r="I38" s="27"/>
      <c r="J38" s="27"/>
      <c r="K38" s="27"/>
      <c r="L38" s="27"/>
      <c r="M38" s="27"/>
    </row>
    <row r="39" spans="2:13" s="1" customFormat="1" x14ac:dyDescent="0.25">
      <c r="B39" s="27"/>
      <c r="C39" s="27"/>
      <c r="D39" s="27"/>
      <c r="E39" s="27"/>
      <c r="F39" s="27"/>
      <c r="G39" s="27"/>
      <c r="H39" s="27"/>
      <c r="I39" s="27"/>
      <c r="J39" s="27"/>
      <c r="K39" s="27"/>
      <c r="L39" s="27"/>
      <c r="M39" s="27"/>
    </row>
    <row r="40" spans="2:13" s="1" customFormat="1" x14ac:dyDescent="0.25">
      <c r="B40" s="27"/>
      <c r="C40" s="27"/>
      <c r="D40" s="27"/>
      <c r="E40" s="27"/>
      <c r="F40" s="27"/>
      <c r="G40" s="27"/>
      <c r="H40" s="27"/>
      <c r="I40" s="27"/>
      <c r="J40" s="27"/>
      <c r="K40" s="27"/>
      <c r="L40" s="27"/>
      <c r="M40" s="27"/>
    </row>
    <row r="41" spans="2:13" s="1" customFormat="1" x14ac:dyDescent="0.25">
      <c r="B41" s="27"/>
      <c r="C41" s="27"/>
      <c r="D41" s="27"/>
      <c r="E41" s="27"/>
      <c r="F41" s="27"/>
      <c r="G41" s="27"/>
      <c r="H41" s="27"/>
      <c r="I41" s="27"/>
      <c r="J41" s="27"/>
      <c r="K41" s="27"/>
      <c r="L41" s="27"/>
      <c r="M41" s="27"/>
    </row>
    <row r="42" spans="2:13" s="1" customFormat="1" x14ac:dyDescent="0.25">
      <c r="B42" s="27"/>
      <c r="C42" s="27"/>
      <c r="D42" s="27"/>
      <c r="E42" s="27"/>
      <c r="F42" s="27"/>
      <c r="G42" s="27"/>
      <c r="H42" s="27"/>
      <c r="I42" s="27"/>
      <c r="J42" s="27"/>
      <c r="K42" s="27"/>
      <c r="L42" s="27"/>
      <c r="M42" s="27"/>
    </row>
    <row r="43" spans="2:13" s="1" customFormat="1" x14ac:dyDescent="0.25">
      <c r="C43" s="30" t="s">
        <v>21</v>
      </c>
      <c r="D43" s="30"/>
      <c r="H43" s="69" t="s">
        <v>53</v>
      </c>
      <c r="I43" s="27"/>
      <c r="J43" s="31"/>
      <c r="K43" s="27"/>
      <c r="L43" s="27"/>
      <c r="M43" s="27"/>
    </row>
    <row r="44" spans="2:13" s="1" customFormat="1" ht="21.95" customHeight="1" x14ac:dyDescent="0.25">
      <c r="B44" s="5"/>
      <c r="C44" s="5" t="s">
        <v>22</v>
      </c>
      <c r="D44" s="5"/>
      <c r="E44" s="27"/>
      <c r="F44" s="27"/>
      <c r="H44" s="5" t="s">
        <v>23</v>
      </c>
      <c r="I44" s="27"/>
      <c r="J44" s="27"/>
      <c r="K44" s="27"/>
      <c r="L44" s="27"/>
    </row>
    <row r="45" spans="2:13" s="1" customFormat="1" ht="21.95" customHeight="1" x14ac:dyDescent="0.25">
      <c r="B45" s="5"/>
      <c r="C45" s="5" t="s">
        <v>24</v>
      </c>
      <c r="D45" s="5"/>
      <c r="E45" s="27"/>
      <c r="F45" s="27"/>
      <c r="H45" s="5" t="s">
        <v>25</v>
      </c>
      <c r="I45" s="27"/>
      <c r="J45" s="27"/>
      <c r="K45" s="27"/>
      <c r="L45" s="27"/>
    </row>
    <row r="46" spans="2:13" s="1" customFormat="1" ht="21.95" customHeight="1" x14ac:dyDescent="0.25">
      <c r="B46" s="5"/>
      <c r="C46" s="5" t="s">
        <v>26</v>
      </c>
      <c r="D46" s="5"/>
      <c r="E46" s="27"/>
      <c r="F46" s="27"/>
      <c r="H46" s="32" t="s">
        <v>27</v>
      </c>
      <c r="I46" s="27"/>
      <c r="J46" s="27"/>
      <c r="K46" s="27"/>
      <c r="L46" s="27"/>
    </row>
    <row r="47" spans="2:13" s="1" customFormat="1" ht="21.95" customHeight="1" x14ac:dyDescent="0.25">
      <c r="B47" s="5"/>
      <c r="C47" s="5" t="s">
        <v>28</v>
      </c>
      <c r="D47" s="5"/>
      <c r="E47" s="27"/>
      <c r="F47" s="27"/>
      <c r="H47" s="5" t="s">
        <v>29</v>
      </c>
      <c r="I47" s="27"/>
      <c r="J47" s="27"/>
      <c r="K47" s="27"/>
      <c r="L47" s="27"/>
    </row>
    <row r="48" spans="2:13" s="1" customFormat="1" ht="5.25" customHeight="1" x14ac:dyDescent="0.25">
      <c r="B48" s="5"/>
      <c r="C48" s="5"/>
      <c r="D48" s="5"/>
      <c r="E48" s="27"/>
      <c r="F48" s="27"/>
      <c r="H48" s="5"/>
      <c r="I48" s="27"/>
      <c r="J48" s="27"/>
      <c r="K48" s="27"/>
      <c r="L48" s="27"/>
    </row>
    <row r="49" spans="3:13" s="1" customFormat="1" x14ac:dyDescent="0.25">
      <c r="C49" s="70" t="s">
        <v>57</v>
      </c>
      <c r="M49" s="33"/>
    </row>
    <row r="50" spans="3:13" customFormat="1" x14ac:dyDescent="0.25"/>
  </sheetData>
  <pageMargins left="0.3" right="0.1" top="0.25" bottom="0.4" header="0" footer="0.25"/>
  <pageSetup scale="89" orientation="landscape" horizontalDpi="4294967292" r:id="rId1"/>
  <headerFooter alignWithMargins="0">
    <oddFooter xml:space="preserve">&amp;R&amp;8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35</xdr:row>
                    <xdr:rowOff>142875</xdr:rowOff>
                  </from>
                  <to>
                    <xdr:col>3</xdr:col>
                    <xdr:colOff>476250</xdr:colOff>
                    <xdr:row>36</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35</xdr:row>
                    <xdr:rowOff>142875</xdr:rowOff>
                  </from>
                  <to>
                    <xdr:col>4</xdr:col>
                    <xdr:colOff>1590675</xdr:colOff>
                    <xdr:row>36</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35</xdr:row>
                    <xdr:rowOff>142875</xdr:rowOff>
                  </from>
                  <to>
                    <xdr:col>5</xdr:col>
                    <xdr:colOff>66675</xdr:colOff>
                    <xdr:row>36</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35</xdr:row>
                    <xdr:rowOff>142875</xdr:rowOff>
                  </from>
                  <to>
                    <xdr:col>8</xdr:col>
                    <xdr:colOff>428625</xdr:colOff>
                    <xdr:row>36</xdr:row>
                    <xdr:rowOff>161925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0"/>
  <sheetViews>
    <sheetView showGridLines="0" topLeftCell="A45" zoomScale="75" workbookViewId="0">
      <selection activeCell="H71" sqref="H71"/>
    </sheetView>
  </sheetViews>
  <sheetFormatPr defaultRowHeight="15" x14ac:dyDescent="0.25"/>
  <cols>
    <col min="1" max="1" width="0.28515625" style="34" customWidth="1"/>
    <col min="2" max="2" width="6.5703125" style="34" customWidth="1"/>
    <col min="3" max="3" width="5.28515625" style="34" customWidth="1"/>
    <col min="4" max="4" width="7.28515625" style="34" customWidth="1"/>
    <col min="5" max="5" width="36.85546875" style="34" customWidth="1"/>
    <col min="6" max="6" width="9" style="34" customWidth="1"/>
    <col min="7" max="7" width="8.85546875" style="34" customWidth="1"/>
    <col min="8" max="8" width="14.42578125" style="34" customWidth="1"/>
    <col min="9" max="9" width="10.7109375" style="34" customWidth="1"/>
    <col min="10" max="10" width="11.140625" style="34" customWidth="1"/>
    <col min="11" max="11" width="13" style="34" customWidth="1"/>
    <col min="12" max="12" width="10.85546875" style="34" customWidth="1"/>
    <col min="13" max="13" width="17.28515625" style="34" customWidth="1"/>
    <col min="14" max="14" width="0.85546875" style="34" customWidth="1"/>
    <col min="15" max="16384" width="9.140625" style="34"/>
  </cols>
  <sheetData>
    <row r="1" spans="1:13" s="1" customFormat="1" ht="24.95" customHeight="1" x14ac:dyDescent="0.35">
      <c r="B1" s="2"/>
      <c r="H1" s="3" t="s">
        <v>30</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76">
        <v>1</v>
      </c>
      <c r="D8" s="73">
        <v>2</v>
      </c>
      <c r="E8" s="72" t="s">
        <v>58</v>
      </c>
      <c r="F8" s="42" t="s">
        <v>32</v>
      </c>
      <c r="G8" s="39" t="s">
        <v>35</v>
      </c>
      <c r="H8" s="80"/>
      <c r="I8" s="82"/>
      <c r="J8" s="55">
        <v>36860</v>
      </c>
      <c r="K8" s="84">
        <v>30000</v>
      </c>
      <c r="L8" s="84">
        <f>D8*K8</f>
        <v>60000</v>
      </c>
      <c r="M8" s="64"/>
    </row>
    <row r="9" spans="1:13" s="21" customFormat="1" ht="12.75" x14ac:dyDescent="0.2">
      <c r="B9" s="22"/>
      <c r="C9" s="77">
        <f>C8+1</f>
        <v>2</v>
      </c>
      <c r="D9" s="74">
        <v>1</v>
      </c>
      <c r="E9" s="72" t="s">
        <v>59</v>
      </c>
      <c r="F9" s="43" t="s">
        <v>32</v>
      </c>
      <c r="G9" s="40" t="s">
        <v>35</v>
      </c>
      <c r="H9" s="53"/>
      <c r="I9" s="81"/>
      <c r="J9" s="56">
        <v>36860</v>
      </c>
      <c r="K9" s="44">
        <v>35000</v>
      </c>
      <c r="L9" s="44">
        <f>D9*K9</f>
        <v>35000</v>
      </c>
      <c r="M9" s="65"/>
    </row>
    <row r="10" spans="1:13" s="21" customFormat="1" ht="12.75" x14ac:dyDescent="0.2">
      <c r="B10" s="22"/>
      <c r="C10" s="77">
        <f t="shared" ref="C10:C24" si="0">C9+1</f>
        <v>3</v>
      </c>
      <c r="D10" s="74">
        <v>1</v>
      </c>
      <c r="E10" s="72" t="s">
        <v>60</v>
      </c>
      <c r="F10" s="43" t="s">
        <v>32</v>
      </c>
      <c r="G10" s="40" t="s">
        <v>35</v>
      </c>
      <c r="H10" s="53"/>
      <c r="I10" s="81"/>
      <c r="J10" s="56">
        <v>36860</v>
      </c>
      <c r="K10" s="44">
        <v>25000</v>
      </c>
      <c r="L10" s="44">
        <f>D10*K10</f>
        <v>25000</v>
      </c>
      <c r="M10" s="65"/>
    </row>
    <row r="11" spans="1:13" s="21" customFormat="1" ht="12.75" x14ac:dyDescent="0.2">
      <c r="B11" s="22"/>
      <c r="C11" s="77">
        <f t="shared" si="0"/>
        <v>4</v>
      </c>
      <c r="D11" s="74">
        <v>1</v>
      </c>
      <c r="E11" s="72" t="s">
        <v>61</v>
      </c>
      <c r="F11" s="43" t="s">
        <v>32</v>
      </c>
      <c r="G11" s="40" t="s">
        <v>35</v>
      </c>
      <c r="H11" s="53"/>
      <c r="I11" s="81"/>
      <c r="J11" s="56">
        <v>36860</v>
      </c>
      <c r="K11" s="44">
        <v>40000</v>
      </c>
      <c r="L11" s="44">
        <f>D11*K11</f>
        <v>40000</v>
      </c>
      <c r="M11" s="65"/>
    </row>
    <row r="12" spans="1:13" s="21" customFormat="1" ht="12.75" x14ac:dyDescent="0.2">
      <c r="B12" s="22"/>
      <c r="C12" s="77">
        <f t="shared" si="0"/>
        <v>5</v>
      </c>
      <c r="D12" s="74">
        <v>1</v>
      </c>
      <c r="E12" s="72" t="s">
        <v>62</v>
      </c>
      <c r="F12" s="43" t="s">
        <v>32</v>
      </c>
      <c r="G12" s="40" t="s">
        <v>35</v>
      </c>
      <c r="H12" s="53"/>
      <c r="I12" s="83"/>
      <c r="J12" s="56">
        <v>36860</v>
      </c>
      <c r="K12" s="44">
        <v>34200</v>
      </c>
      <c r="L12" s="44">
        <f>D12*K12</f>
        <v>34200</v>
      </c>
      <c r="M12" s="65"/>
    </row>
    <row r="13" spans="1:13" s="21" customFormat="1" ht="12.75" x14ac:dyDescent="0.2">
      <c r="B13" s="22"/>
      <c r="C13" s="77">
        <f t="shared" si="0"/>
        <v>6</v>
      </c>
      <c r="D13" s="74">
        <v>1</v>
      </c>
      <c r="E13" s="72" t="s">
        <v>63</v>
      </c>
      <c r="F13" s="43" t="s">
        <v>32</v>
      </c>
      <c r="G13" s="40" t="s">
        <v>35</v>
      </c>
      <c r="H13" s="53"/>
      <c r="I13" s="81"/>
      <c r="J13" s="56">
        <v>36860</v>
      </c>
      <c r="K13" s="44">
        <v>34200</v>
      </c>
      <c r="L13" s="44">
        <f t="shared" ref="L13:L24" si="1">D13*K13</f>
        <v>34200</v>
      </c>
      <c r="M13" s="65"/>
    </row>
    <row r="14" spans="1:13" s="21" customFormat="1" ht="12.75" x14ac:dyDescent="0.2">
      <c r="B14" s="22"/>
      <c r="C14" s="77">
        <f t="shared" si="0"/>
        <v>7</v>
      </c>
      <c r="D14" s="44">
        <v>1</v>
      </c>
      <c r="E14" s="72" t="s">
        <v>64</v>
      </c>
      <c r="F14" s="43" t="s">
        <v>32</v>
      </c>
      <c r="G14" s="40" t="s">
        <v>35</v>
      </c>
      <c r="H14" s="81"/>
      <c r="I14" s="81"/>
      <c r="J14" s="56">
        <v>36860</v>
      </c>
      <c r="K14" s="44">
        <v>34200</v>
      </c>
      <c r="L14" s="44">
        <f t="shared" si="1"/>
        <v>34200</v>
      </c>
      <c r="M14" s="65"/>
    </row>
    <row r="15" spans="1:13" s="21" customFormat="1" ht="12.75" x14ac:dyDescent="0.2">
      <c r="B15" s="22"/>
      <c r="C15" s="77">
        <f t="shared" si="0"/>
        <v>8</v>
      </c>
      <c r="D15" s="44">
        <v>1</v>
      </c>
      <c r="E15" s="72" t="s">
        <v>65</v>
      </c>
      <c r="F15" s="43" t="s">
        <v>32</v>
      </c>
      <c r="G15" s="40" t="s">
        <v>35</v>
      </c>
      <c r="H15" s="81"/>
      <c r="I15" s="81"/>
      <c r="J15" s="56">
        <v>36860</v>
      </c>
      <c r="K15" s="44">
        <v>34200</v>
      </c>
      <c r="L15" s="44">
        <f t="shared" si="1"/>
        <v>34200</v>
      </c>
      <c r="M15" s="65"/>
    </row>
    <row r="16" spans="1:13" s="21" customFormat="1" ht="12.75" x14ac:dyDescent="0.2">
      <c r="B16" s="22"/>
      <c r="C16" s="77">
        <f t="shared" si="0"/>
        <v>9</v>
      </c>
      <c r="D16" s="44">
        <v>1</v>
      </c>
      <c r="E16" s="72" t="s">
        <v>66</v>
      </c>
      <c r="F16" s="43" t="s">
        <v>32</v>
      </c>
      <c r="G16" s="40" t="s">
        <v>35</v>
      </c>
      <c r="H16" s="81"/>
      <c r="I16" s="81"/>
      <c r="J16" s="56">
        <v>36860</v>
      </c>
      <c r="K16" s="44">
        <v>34200</v>
      </c>
      <c r="L16" s="44">
        <f t="shared" si="1"/>
        <v>34200</v>
      </c>
      <c r="M16" s="65"/>
    </row>
    <row r="17" spans="2:13" s="21" customFormat="1" ht="12.75" x14ac:dyDescent="0.2">
      <c r="B17" s="22"/>
      <c r="C17" s="77">
        <f t="shared" si="0"/>
        <v>10</v>
      </c>
      <c r="D17" s="74">
        <v>1</v>
      </c>
      <c r="E17" s="72" t="s">
        <v>67</v>
      </c>
      <c r="F17" s="43" t="s">
        <v>32</v>
      </c>
      <c r="G17" s="40" t="s">
        <v>35</v>
      </c>
      <c r="H17" s="81"/>
      <c r="I17" s="81"/>
      <c r="J17" s="56">
        <v>36860</v>
      </c>
      <c r="K17" s="44">
        <v>34200</v>
      </c>
      <c r="L17" s="44">
        <f t="shared" si="1"/>
        <v>34200</v>
      </c>
      <c r="M17" s="65"/>
    </row>
    <row r="18" spans="2:13" s="21" customFormat="1" ht="12.75" x14ac:dyDescent="0.2">
      <c r="B18" s="22"/>
      <c r="C18" s="77">
        <f t="shared" si="0"/>
        <v>11</v>
      </c>
      <c r="D18" s="74">
        <v>1</v>
      </c>
      <c r="E18" s="72" t="s">
        <v>68</v>
      </c>
      <c r="F18" s="43" t="s">
        <v>32</v>
      </c>
      <c r="G18" s="40" t="s">
        <v>35</v>
      </c>
      <c r="H18" s="53"/>
      <c r="I18" s="81"/>
      <c r="J18" s="56">
        <v>36860</v>
      </c>
      <c r="K18" s="44">
        <v>34200</v>
      </c>
      <c r="L18" s="44">
        <f t="shared" si="1"/>
        <v>34200</v>
      </c>
      <c r="M18" s="65"/>
    </row>
    <row r="19" spans="2:13" s="21" customFormat="1" ht="12.75" x14ac:dyDescent="0.2">
      <c r="B19" s="22"/>
      <c r="C19" s="77">
        <f t="shared" si="0"/>
        <v>12</v>
      </c>
      <c r="D19" s="74">
        <v>1</v>
      </c>
      <c r="E19" s="72" t="s">
        <v>69</v>
      </c>
      <c r="F19" s="43" t="s">
        <v>32</v>
      </c>
      <c r="G19" s="40" t="s">
        <v>35</v>
      </c>
      <c r="H19" s="81"/>
      <c r="I19" s="81"/>
      <c r="J19" s="56">
        <v>36860</v>
      </c>
      <c r="K19" s="44">
        <v>34200</v>
      </c>
      <c r="L19" s="44">
        <f t="shared" si="1"/>
        <v>34200</v>
      </c>
      <c r="M19" s="65"/>
    </row>
    <row r="20" spans="2:13" s="21" customFormat="1" ht="12.75" x14ac:dyDescent="0.2">
      <c r="B20" s="22"/>
      <c r="C20" s="77">
        <f t="shared" si="0"/>
        <v>13</v>
      </c>
      <c r="D20" s="74">
        <v>1</v>
      </c>
      <c r="E20" s="72" t="s">
        <v>70</v>
      </c>
      <c r="F20" s="43" t="s">
        <v>32</v>
      </c>
      <c r="G20" s="40" t="s">
        <v>35</v>
      </c>
      <c r="H20" s="53"/>
      <c r="I20" s="81"/>
      <c r="J20" s="56">
        <v>36860</v>
      </c>
      <c r="K20" s="44">
        <v>34200</v>
      </c>
      <c r="L20" s="44">
        <f t="shared" si="1"/>
        <v>34200</v>
      </c>
      <c r="M20" s="65"/>
    </row>
    <row r="21" spans="2:13" s="21" customFormat="1" ht="12.75" x14ac:dyDescent="0.2">
      <c r="B21" s="22"/>
      <c r="C21" s="77">
        <f t="shared" si="0"/>
        <v>14</v>
      </c>
      <c r="D21" s="75">
        <v>15000</v>
      </c>
      <c r="E21" s="72" t="s">
        <v>71</v>
      </c>
      <c r="F21" s="43" t="s">
        <v>32</v>
      </c>
      <c r="G21" s="40" t="s">
        <v>38</v>
      </c>
      <c r="H21" s="53"/>
      <c r="I21" s="83"/>
      <c r="J21" s="56">
        <v>36860</v>
      </c>
      <c r="K21" s="85">
        <v>70</v>
      </c>
      <c r="L21" s="44">
        <f t="shared" si="1"/>
        <v>1050000</v>
      </c>
      <c r="M21" s="65"/>
    </row>
    <row r="22" spans="2:13" s="21" customFormat="1" ht="12.75" x14ac:dyDescent="0.2">
      <c r="B22" s="22"/>
      <c r="C22" s="77">
        <f t="shared" si="0"/>
        <v>15</v>
      </c>
      <c r="D22" s="75">
        <f>D21</f>
        <v>15000</v>
      </c>
      <c r="E22" s="72" t="s">
        <v>72</v>
      </c>
      <c r="F22" s="43" t="s">
        <v>32</v>
      </c>
      <c r="G22" s="40" t="s">
        <v>38</v>
      </c>
      <c r="H22" s="53"/>
      <c r="I22" s="81"/>
      <c r="J22" s="56">
        <v>36860</v>
      </c>
      <c r="K22" s="86">
        <v>10</v>
      </c>
      <c r="L22" s="44">
        <f t="shared" si="1"/>
        <v>150000</v>
      </c>
      <c r="M22" s="65"/>
    </row>
    <row r="23" spans="2:13" s="21" customFormat="1" ht="12.75" x14ac:dyDescent="0.2">
      <c r="B23" s="22"/>
      <c r="C23" s="77">
        <f t="shared" si="0"/>
        <v>16</v>
      </c>
      <c r="D23" s="75">
        <f>D22</f>
        <v>15000</v>
      </c>
      <c r="E23" s="72" t="s">
        <v>73</v>
      </c>
      <c r="F23" s="43" t="s">
        <v>32</v>
      </c>
      <c r="G23" s="40" t="s">
        <v>38</v>
      </c>
      <c r="H23" s="53"/>
      <c r="I23" s="81"/>
      <c r="J23" s="56">
        <v>36860</v>
      </c>
      <c r="K23" s="86">
        <v>20</v>
      </c>
      <c r="L23" s="44">
        <f t="shared" si="1"/>
        <v>300000</v>
      </c>
      <c r="M23" s="65"/>
    </row>
    <row r="24" spans="2:13" s="21" customFormat="1" ht="12.75" x14ac:dyDescent="0.2">
      <c r="B24" s="22"/>
      <c r="C24" s="77">
        <f t="shared" si="0"/>
        <v>17</v>
      </c>
      <c r="D24" s="75">
        <f>D23</f>
        <v>15000</v>
      </c>
      <c r="E24" s="72" t="s">
        <v>74</v>
      </c>
      <c r="F24" s="43" t="s">
        <v>32</v>
      </c>
      <c r="G24" s="40" t="s">
        <v>38</v>
      </c>
      <c r="H24" s="53"/>
      <c r="I24" s="81"/>
      <c r="J24" s="56">
        <v>36860</v>
      </c>
      <c r="K24" s="86">
        <v>5</v>
      </c>
      <c r="L24" s="68">
        <f t="shared" si="1"/>
        <v>75000</v>
      </c>
      <c r="M24" s="65"/>
    </row>
    <row r="25" spans="2:13" s="21" customFormat="1" ht="12" customHeight="1" x14ac:dyDescent="0.2">
      <c r="B25" s="22"/>
      <c r="C25" s="22"/>
      <c r="D25" s="22"/>
      <c r="E25" s="78"/>
      <c r="F25" s="22"/>
      <c r="G25" s="22"/>
      <c r="H25" s="22"/>
      <c r="I25" s="22"/>
      <c r="J25" s="57"/>
      <c r="K25" s="87" t="s">
        <v>52</v>
      </c>
      <c r="L25" s="59">
        <f>SUM(L8:L24)</f>
        <v>2042800</v>
      </c>
      <c r="M25" s="23"/>
    </row>
    <row r="26" spans="2:13" s="21" customFormat="1" ht="12" customHeight="1" x14ac:dyDescent="0.2">
      <c r="B26" s="22"/>
      <c r="C26" s="22"/>
      <c r="D26" s="22"/>
      <c r="E26" s="78"/>
      <c r="F26" s="22"/>
      <c r="G26" s="22"/>
      <c r="H26" s="22"/>
      <c r="I26" s="22"/>
      <c r="J26" s="57"/>
      <c r="K26" s="88" t="s">
        <v>33</v>
      </c>
      <c r="L26" s="66">
        <f>L25*0.3</f>
        <v>612840</v>
      </c>
      <c r="M26" s="23"/>
    </row>
    <row r="27" spans="2:13" s="21" customFormat="1" ht="12" customHeight="1" x14ac:dyDescent="0.2">
      <c r="B27" s="22"/>
      <c r="C27" s="22"/>
      <c r="D27" s="22"/>
      <c r="E27" s="78"/>
      <c r="F27" s="22"/>
      <c r="G27" s="22"/>
      <c r="H27" s="22"/>
      <c r="I27" s="22"/>
      <c r="J27" s="57"/>
      <c r="K27" s="88"/>
      <c r="L27" s="59">
        <f>L25-L26</f>
        <v>1429960</v>
      </c>
      <c r="M27" s="23"/>
    </row>
    <row r="28" spans="2:13" s="21" customFormat="1" ht="12" customHeight="1" x14ac:dyDescent="0.2">
      <c r="B28" s="22"/>
      <c r="C28" s="22"/>
      <c r="D28" s="22"/>
      <c r="E28" s="78"/>
      <c r="F28" s="22"/>
      <c r="G28" s="22"/>
      <c r="H28" s="22"/>
      <c r="I28" s="22"/>
      <c r="J28" s="57"/>
      <c r="K28" s="88" t="s">
        <v>34</v>
      </c>
      <c r="L28" s="66">
        <f>L27*0.2</f>
        <v>285992</v>
      </c>
      <c r="M28" s="23"/>
    </row>
    <row r="29" spans="2:13" s="21" customFormat="1" ht="12" customHeight="1" x14ac:dyDescent="0.2">
      <c r="B29" s="22"/>
      <c r="C29" s="22"/>
      <c r="D29" s="22"/>
      <c r="E29" s="78"/>
      <c r="F29" s="22"/>
      <c r="G29" s="22"/>
      <c r="H29" s="22"/>
      <c r="I29" s="22"/>
      <c r="J29" s="57"/>
      <c r="K29" s="88"/>
      <c r="L29" s="59">
        <f>SUM(L27:L28)</f>
        <v>1715952</v>
      </c>
      <c r="M29" s="23"/>
    </row>
    <row r="30" spans="2:13" s="21" customFormat="1" ht="12" customHeight="1" x14ac:dyDescent="0.2">
      <c r="B30" s="22"/>
      <c r="C30" s="22">
        <v>18</v>
      </c>
      <c r="D30" s="22">
        <v>110</v>
      </c>
      <c r="E30" s="78" t="s">
        <v>51</v>
      </c>
      <c r="F30" s="22"/>
      <c r="G30" s="22"/>
      <c r="H30" s="22"/>
      <c r="I30" s="22"/>
      <c r="J30" s="57" t="s">
        <v>50</v>
      </c>
      <c r="K30" s="88">
        <f>L30/D30</f>
        <v>2136.3636363636365</v>
      </c>
      <c r="L30" s="66">
        <v>235000</v>
      </c>
      <c r="M30" s="23"/>
    </row>
    <row r="31" spans="2:13" s="21" customFormat="1" ht="12" customHeight="1" x14ac:dyDescent="0.2">
      <c r="B31" s="22"/>
      <c r="C31" s="22"/>
      <c r="D31" s="22"/>
      <c r="E31" s="78"/>
      <c r="F31" s="22"/>
      <c r="G31" s="22"/>
      <c r="H31" s="22"/>
      <c r="I31" s="22"/>
      <c r="J31" s="57"/>
      <c r="K31" s="88"/>
      <c r="L31" s="59">
        <f>SUM(L29:L30)</f>
        <v>1950952</v>
      </c>
      <c r="M31" s="23"/>
    </row>
    <row r="32" spans="2:13" s="21" customFormat="1" x14ac:dyDescent="0.25">
      <c r="B32" s="24" t="s">
        <v>31</v>
      </c>
      <c r="C32" s="41"/>
      <c r="D32" s="41"/>
      <c r="E32" s="79"/>
      <c r="F32" s="41"/>
      <c r="G32" s="41"/>
      <c r="H32" s="26"/>
      <c r="I32" s="41"/>
      <c r="J32" s="58"/>
      <c r="K32" s="60"/>
      <c r="L32" s="60"/>
      <c r="M32" s="25"/>
    </row>
    <row r="33" spans="2:13" s="1" customFormat="1" x14ac:dyDescent="0.25">
      <c r="B33" s="27"/>
      <c r="C33" s="27"/>
      <c r="D33" s="51"/>
      <c r="E33" s="27"/>
      <c r="F33" s="51"/>
      <c r="G33" s="27"/>
      <c r="H33" s="28"/>
      <c r="I33" s="27"/>
      <c r="J33" s="27"/>
      <c r="K33" s="27"/>
      <c r="L33" s="51"/>
      <c r="M33" s="27"/>
    </row>
    <row r="34" spans="2:13" s="1" customFormat="1" x14ac:dyDescent="0.25">
      <c r="B34" s="27"/>
      <c r="C34" s="27"/>
      <c r="D34" s="27"/>
      <c r="E34" s="27"/>
      <c r="F34" s="27"/>
      <c r="G34" s="27"/>
      <c r="H34" s="27"/>
      <c r="I34" s="27"/>
      <c r="J34" s="27"/>
      <c r="K34" s="27"/>
      <c r="L34" s="27"/>
      <c r="M34" s="27"/>
    </row>
    <row r="35" spans="2:13" s="1" customFormat="1" x14ac:dyDescent="0.25">
      <c r="B35" s="27"/>
      <c r="C35" s="27"/>
      <c r="D35" s="27"/>
      <c r="E35" s="27"/>
      <c r="F35" s="27"/>
      <c r="G35" s="27"/>
      <c r="H35" s="27"/>
      <c r="I35" s="27"/>
      <c r="J35" s="27"/>
      <c r="K35" s="27"/>
      <c r="L35" s="27"/>
      <c r="M35" s="27"/>
    </row>
    <row r="36" spans="2:13" s="1" customFormat="1" x14ac:dyDescent="0.25">
      <c r="B36" s="29"/>
      <c r="C36" s="27"/>
      <c r="D36" s="27"/>
      <c r="E36" s="27"/>
      <c r="F36" s="27"/>
      <c r="G36" s="27"/>
      <c r="H36" s="27"/>
      <c r="I36" s="27"/>
      <c r="J36" s="27"/>
      <c r="K36" s="27"/>
      <c r="L36" s="27"/>
      <c r="M36" s="27"/>
    </row>
    <row r="37" spans="2:13" s="1" customFormat="1" x14ac:dyDescent="0.25">
      <c r="B37" s="29"/>
      <c r="C37" s="27"/>
      <c r="D37" s="27"/>
      <c r="E37" s="27"/>
      <c r="F37" s="27"/>
      <c r="G37" s="27"/>
      <c r="H37" s="27"/>
      <c r="I37" s="27"/>
      <c r="J37" s="27"/>
      <c r="K37" s="27"/>
      <c r="L37" s="27"/>
      <c r="M37" s="27"/>
    </row>
    <row r="38" spans="2:13" s="1" customFormat="1" x14ac:dyDescent="0.25">
      <c r="B38" s="27"/>
      <c r="C38" s="27"/>
      <c r="D38" s="27"/>
      <c r="E38" s="27"/>
      <c r="F38" s="27"/>
      <c r="G38" s="27"/>
      <c r="H38" s="27"/>
      <c r="I38" s="27"/>
      <c r="J38" s="27"/>
      <c r="K38" s="27"/>
      <c r="L38" s="27"/>
      <c r="M38" s="27"/>
    </row>
    <row r="39" spans="2:13" s="1" customFormat="1" x14ac:dyDescent="0.25">
      <c r="B39" s="27"/>
      <c r="C39" s="27"/>
      <c r="D39" s="27"/>
      <c r="E39" s="27"/>
      <c r="F39" s="27"/>
      <c r="G39" s="27"/>
      <c r="H39" s="27"/>
      <c r="I39" s="27"/>
      <c r="J39" s="27"/>
      <c r="K39" s="27"/>
      <c r="L39" s="27"/>
      <c r="M39" s="27"/>
    </row>
    <row r="40" spans="2:13" s="1" customFormat="1" x14ac:dyDescent="0.25">
      <c r="B40" s="27"/>
      <c r="C40" s="27"/>
      <c r="D40" s="27"/>
      <c r="E40" s="27"/>
      <c r="F40" s="27"/>
      <c r="G40" s="27"/>
      <c r="H40" s="27"/>
      <c r="I40" s="27"/>
      <c r="J40" s="27"/>
      <c r="K40" s="27"/>
      <c r="L40" s="27"/>
      <c r="M40" s="27"/>
    </row>
    <row r="41" spans="2:13" s="1" customFormat="1" x14ac:dyDescent="0.25">
      <c r="B41" s="27"/>
      <c r="C41" s="27"/>
      <c r="D41" s="27"/>
      <c r="E41" s="27"/>
      <c r="F41" s="27"/>
      <c r="G41" s="27"/>
      <c r="H41" s="27"/>
      <c r="I41" s="27"/>
      <c r="J41" s="27"/>
      <c r="K41" s="27"/>
      <c r="L41" s="27"/>
      <c r="M41" s="27"/>
    </row>
    <row r="42" spans="2:13" s="1" customFormat="1" x14ac:dyDescent="0.25">
      <c r="B42" s="27"/>
      <c r="C42" s="27"/>
      <c r="D42" s="27"/>
      <c r="E42" s="27"/>
      <c r="F42" s="27"/>
      <c r="G42" s="27"/>
      <c r="H42" s="27"/>
      <c r="I42" s="27"/>
      <c r="J42" s="27"/>
      <c r="K42" s="27"/>
      <c r="L42" s="27"/>
      <c r="M42" s="27"/>
    </row>
    <row r="43" spans="2:13" s="1" customFormat="1" x14ac:dyDescent="0.25">
      <c r="C43" s="30" t="s">
        <v>21</v>
      </c>
      <c r="D43" s="30"/>
      <c r="H43" s="69" t="s">
        <v>53</v>
      </c>
      <c r="I43" s="27"/>
      <c r="J43" s="31"/>
      <c r="K43" s="27"/>
      <c r="L43" s="27"/>
      <c r="M43" s="27"/>
    </row>
    <row r="44" spans="2:13" s="1" customFormat="1" ht="21.95" customHeight="1" x14ac:dyDescent="0.25">
      <c r="B44" s="5"/>
      <c r="C44" s="5" t="s">
        <v>22</v>
      </c>
      <c r="D44" s="5"/>
      <c r="E44" s="27"/>
      <c r="F44" s="27"/>
      <c r="H44" s="5" t="s">
        <v>23</v>
      </c>
      <c r="I44" s="27"/>
      <c r="J44" s="27"/>
      <c r="K44" s="27"/>
      <c r="L44" s="27"/>
    </row>
    <row r="45" spans="2:13" s="1" customFormat="1" ht="21.95" customHeight="1" x14ac:dyDescent="0.25">
      <c r="B45" s="5"/>
      <c r="C45" s="5" t="s">
        <v>24</v>
      </c>
      <c r="D45" s="5"/>
      <c r="E45" s="27"/>
      <c r="F45" s="27"/>
      <c r="H45" s="5" t="s">
        <v>25</v>
      </c>
      <c r="I45" s="27"/>
      <c r="J45" s="27"/>
      <c r="K45" s="27"/>
      <c r="L45" s="27"/>
    </row>
    <row r="46" spans="2:13" s="1" customFormat="1" ht="21.95" customHeight="1" x14ac:dyDescent="0.25">
      <c r="B46" s="5"/>
      <c r="C46" s="5" t="s">
        <v>26</v>
      </c>
      <c r="D46" s="5"/>
      <c r="E46" s="27"/>
      <c r="F46" s="27"/>
      <c r="H46" s="32" t="s">
        <v>27</v>
      </c>
      <c r="I46" s="27"/>
      <c r="J46" s="27"/>
      <c r="K46" s="27"/>
      <c r="L46" s="27"/>
    </row>
    <row r="47" spans="2:13" s="1" customFormat="1" ht="21.95" customHeight="1" x14ac:dyDescent="0.25">
      <c r="B47" s="5"/>
      <c r="C47" s="5" t="s">
        <v>28</v>
      </c>
      <c r="D47" s="5"/>
      <c r="E47" s="27"/>
      <c r="F47" s="27"/>
      <c r="H47" s="5" t="s">
        <v>29</v>
      </c>
      <c r="I47" s="27"/>
      <c r="J47" s="27"/>
      <c r="K47" s="27"/>
      <c r="L47" s="27"/>
    </row>
    <row r="48" spans="2:13" s="1" customFormat="1" ht="5.25" customHeight="1" x14ac:dyDescent="0.25">
      <c r="B48" s="5"/>
      <c r="C48" s="5"/>
      <c r="D48" s="5"/>
      <c r="E48" s="27"/>
      <c r="F48" s="27"/>
      <c r="H48" s="5"/>
      <c r="I48" s="27"/>
      <c r="J48" s="27"/>
      <c r="K48" s="27"/>
      <c r="L48" s="27"/>
    </row>
    <row r="49" spans="3:13" s="1" customFormat="1" x14ac:dyDescent="0.25">
      <c r="C49" s="70" t="s">
        <v>57</v>
      </c>
      <c r="M49" s="33"/>
    </row>
    <row r="50" spans="3:13" customFormat="1" x14ac:dyDescent="0.25"/>
  </sheetData>
  <pageMargins left="0.3" right="0.1" top="0.25" bottom="0.4" header="0" footer="0.25"/>
  <pageSetup scale="89" orientation="landscape" horizontalDpi="4294967292" r:id="rId1"/>
  <headerFooter alignWithMargins="0">
    <oddFooter xml:space="preserve">&amp;R&amp;8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18" r:id="rId4" name="Check Box 70">
              <controlPr defaultSize="0" autoFill="0" autoLine="0" autoPict="0">
                <anchor moveWithCells="1">
                  <from>
                    <xdr:col>1</xdr:col>
                    <xdr:colOff>47625</xdr:colOff>
                    <xdr:row>35</xdr:row>
                    <xdr:rowOff>142875</xdr:rowOff>
                  </from>
                  <to>
                    <xdr:col>4</xdr:col>
                    <xdr:colOff>38100</xdr:colOff>
                    <xdr:row>36</xdr:row>
                    <xdr:rowOff>161925</xdr:rowOff>
                  </to>
                </anchor>
              </controlPr>
            </control>
          </mc:Choice>
        </mc:AlternateContent>
        <mc:AlternateContent xmlns:mc="http://schemas.openxmlformats.org/markup-compatibility/2006">
          <mc:Choice Requires="x14">
            <control shapeId="2119" r:id="rId5" name="Check Box 71">
              <controlPr defaultSize="0" autoFill="0" autoLine="0" autoPict="0">
                <anchor moveWithCells="1">
                  <from>
                    <xdr:col>3</xdr:col>
                    <xdr:colOff>390525</xdr:colOff>
                    <xdr:row>35</xdr:row>
                    <xdr:rowOff>142875</xdr:rowOff>
                  </from>
                  <to>
                    <xdr:col>4</xdr:col>
                    <xdr:colOff>1590675</xdr:colOff>
                    <xdr:row>36</xdr:row>
                    <xdr:rowOff>161925</xdr:rowOff>
                  </to>
                </anchor>
              </controlPr>
            </control>
          </mc:Choice>
        </mc:AlternateContent>
        <mc:AlternateContent xmlns:mc="http://schemas.openxmlformats.org/markup-compatibility/2006">
          <mc:Choice Requires="x14">
            <control shapeId="2120" r:id="rId6" name="Check Box 72">
              <controlPr defaultSize="0" autoFill="0" autoLine="0" autoPict="0">
                <anchor moveWithCells="1">
                  <from>
                    <xdr:col>4</xdr:col>
                    <xdr:colOff>1628775</xdr:colOff>
                    <xdr:row>35</xdr:row>
                    <xdr:rowOff>142875</xdr:rowOff>
                  </from>
                  <to>
                    <xdr:col>5</xdr:col>
                    <xdr:colOff>247650</xdr:colOff>
                    <xdr:row>36</xdr:row>
                    <xdr:rowOff>161925</xdr:rowOff>
                  </to>
                </anchor>
              </controlPr>
            </control>
          </mc:Choice>
        </mc:AlternateContent>
        <mc:AlternateContent xmlns:mc="http://schemas.openxmlformats.org/markup-compatibility/2006">
          <mc:Choice Requires="x14">
            <control shapeId="2121" r:id="rId7" name="Check Box 73">
              <controlPr defaultSize="0" autoFill="0" autoLine="0" autoPict="0">
                <anchor moveWithCells="1">
                  <from>
                    <xdr:col>6</xdr:col>
                    <xdr:colOff>0</xdr:colOff>
                    <xdr:row>35</xdr:row>
                    <xdr:rowOff>142875</xdr:rowOff>
                  </from>
                  <to>
                    <xdr:col>8</xdr:col>
                    <xdr:colOff>333375</xdr:colOff>
                    <xdr:row>36</xdr:row>
                    <xdr:rowOff>161925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7"/>
  <sheetViews>
    <sheetView topLeftCell="A13" workbookViewId="0">
      <selection activeCell="A29" sqref="A29"/>
    </sheetView>
  </sheetViews>
  <sheetFormatPr defaultRowHeight="12.75" x14ac:dyDescent="0.2"/>
  <cols>
    <col min="1" max="1" width="37.7109375" style="89" customWidth="1"/>
    <col min="2" max="2" width="13.42578125" style="91" customWidth="1"/>
    <col min="3" max="3" width="11.42578125" style="91" customWidth="1"/>
    <col min="4" max="5" width="13.7109375" style="91" customWidth="1"/>
    <col min="6" max="16384" width="9.140625" style="89"/>
  </cols>
  <sheetData>
    <row r="3" spans="1:5" ht="14.1" customHeight="1" x14ac:dyDescent="0.25">
      <c r="A3" s="109" t="s">
        <v>75</v>
      </c>
      <c r="B3" s="109"/>
      <c r="C3" s="109"/>
      <c r="D3" s="109"/>
      <c r="E3" s="109"/>
    </row>
    <row r="4" spans="1:5" ht="14.1" customHeight="1" x14ac:dyDescent="0.25">
      <c r="A4" s="90"/>
    </row>
    <row r="5" spans="1:5" ht="14.1" customHeight="1" x14ac:dyDescent="0.25">
      <c r="A5" s="92" t="s">
        <v>76</v>
      </c>
      <c r="B5" s="93" t="s">
        <v>77</v>
      </c>
      <c r="C5" s="93" t="s">
        <v>78</v>
      </c>
      <c r="D5" s="93" t="s">
        <v>79</v>
      </c>
      <c r="E5" s="93" t="s">
        <v>80</v>
      </c>
    </row>
    <row r="6" spans="1:5" ht="14.1" customHeight="1" x14ac:dyDescent="0.25">
      <c r="A6" s="90" t="s">
        <v>112</v>
      </c>
      <c r="B6" s="94" t="s">
        <v>81</v>
      </c>
      <c r="C6" s="95">
        <v>1</v>
      </c>
      <c r="D6" s="96">
        <v>20055</v>
      </c>
      <c r="E6" s="96">
        <f>C6*D6</f>
        <v>20055</v>
      </c>
    </row>
    <row r="7" spans="1:5" ht="14.1" customHeight="1" x14ac:dyDescent="0.25">
      <c r="A7" s="90" t="s">
        <v>113</v>
      </c>
      <c r="B7" s="94" t="s">
        <v>81</v>
      </c>
      <c r="C7" s="95">
        <v>9</v>
      </c>
      <c r="D7" s="97">
        <v>3500</v>
      </c>
      <c r="E7" s="97">
        <f>C7*D7</f>
        <v>31500</v>
      </c>
    </row>
    <row r="8" spans="1:5" ht="14.1" customHeight="1" x14ac:dyDescent="0.25">
      <c r="A8" s="90" t="s">
        <v>114</v>
      </c>
      <c r="B8" s="94" t="s">
        <v>81</v>
      </c>
      <c r="C8" s="95">
        <v>1</v>
      </c>
      <c r="D8" s="97">
        <v>20055</v>
      </c>
      <c r="E8" s="97">
        <f>C8*D8</f>
        <v>20055</v>
      </c>
    </row>
    <row r="9" spans="1:5" ht="14.1" customHeight="1" x14ac:dyDescent="0.25">
      <c r="A9" s="90"/>
    </row>
    <row r="10" spans="1:5" ht="14.1" customHeight="1" x14ac:dyDescent="0.25">
      <c r="A10" s="90" t="s">
        <v>115</v>
      </c>
      <c r="B10" s="95" t="s">
        <v>43</v>
      </c>
      <c r="C10" s="95">
        <v>1</v>
      </c>
      <c r="D10" s="97">
        <v>3460</v>
      </c>
      <c r="E10" s="97">
        <f>C10*D10</f>
        <v>3460</v>
      </c>
    </row>
    <row r="11" spans="1:5" ht="14.1" customHeight="1" x14ac:dyDescent="0.25">
      <c r="A11" s="90" t="s">
        <v>116</v>
      </c>
      <c r="B11" s="94" t="s">
        <v>81</v>
      </c>
      <c r="C11" s="95">
        <v>50</v>
      </c>
      <c r="D11" s="95">
        <v>225</v>
      </c>
      <c r="E11" s="97">
        <f>C11*D11</f>
        <v>11250</v>
      </c>
    </row>
    <row r="12" spans="1:5" ht="14.1" customHeight="1" x14ac:dyDescent="0.25">
      <c r="A12" s="90" t="s">
        <v>117</v>
      </c>
      <c r="B12" s="94" t="s">
        <v>81</v>
      </c>
      <c r="C12" s="95">
        <v>50</v>
      </c>
      <c r="D12" s="95">
        <v>450</v>
      </c>
      <c r="E12" s="97">
        <f>C12*D12</f>
        <v>22500</v>
      </c>
    </row>
    <row r="13" spans="1:5" ht="14.1" customHeight="1" x14ac:dyDescent="0.25">
      <c r="A13" s="90"/>
    </row>
    <row r="14" spans="1:5" ht="14.1" customHeight="1" x14ac:dyDescent="0.25">
      <c r="A14" s="90" t="s">
        <v>46</v>
      </c>
      <c r="B14" s="94" t="s">
        <v>81</v>
      </c>
      <c r="C14" s="95">
        <v>1</v>
      </c>
      <c r="D14" s="97">
        <v>15000</v>
      </c>
      <c r="E14" s="97">
        <f>C14*D14</f>
        <v>15000</v>
      </c>
    </row>
    <row r="15" spans="1:5" ht="14.1" customHeight="1" x14ac:dyDescent="0.25">
      <c r="A15" s="90"/>
    </row>
    <row r="16" spans="1:5" ht="14.1" customHeight="1" x14ac:dyDescent="0.25">
      <c r="A16" s="90"/>
    </row>
    <row r="17" spans="1:5" ht="14.1" customHeight="1" x14ac:dyDescent="0.25">
      <c r="A17" s="109" t="s">
        <v>82</v>
      </c>
      <c r="B17" s="109"/>
      <c r="C17" s="109"/>
      <c r="D17" s="109"/>
      <c r="E17" s="109"/>
    </row>
    <row r="18" spans="1:5" ht="14.1" customHeight="1" x14ac:dyDescent="0.25">
      <c r="A18" s="90"/>
    </row>
    <row r="19" spans="1:5" ht="14.1" customHeight="1" x14ac:dyDescent="0.25">
      <c r="A19" s="92" t="s">
        <v>76</v>
      </c>
      <c r="B19" s="93" t="s">
        <v>77</v>
      </c>
      <c r="C19" s="93" t="s">
        <v>78</v>
      </c>
      <c r="D19" s="93" t="s">
        <v>79</v>
      </c>
      <c r="E19" s="93" t="s">
        <v>80</v>
      </c>
    </row>
    <row r="20" spans="1:5" ht="14.1" customHeight="1" x14ac:dyDescent="0.25">
      <c r="A20" s="90" t="s">
        <v>83</v>
      </c>
      <c r="B20" s="95" t="s">
        <v>39</v>
      </c>
      <c r="C20" s="95">
        <v>2</v>
      </c>
      <c r="D20" s="96">
        <v>4575</v>
      </c>
      <c r="E20" s="96">
        <f>C20*D20</f>
        <v>9150</v>
      </c>
    </row>
    <row r="21" spans="1:5" ht="14.1" customHeight="1" x14ac:dyDescent="0.25">
      <c r="A21" s="90" t="s">
        <v>118</v>
      </c>
      <c r="B21" s="95" t="s">
        <v>39</v>
      </c>
      <c r="C21" s="95">
        <v>1</v>
      </c>
      <c r="D21" s="97">
        <v>4575</v>
      </c>
      <c r="E21" s="97">
        <f>C21*D21</f>
        <v>4575</v>
      </c>
    </row>
    <row r="22" spans="1:5" ht="14.1" customHeight="1" x14ac:dyDescent="0.2">
      <c r="A22" s="98"/>
    </row>
    <row r="23" spans="1:5" ht="14.1" customHeight="1" x14ac:dyDescent="0.25">
      <c r="A23" s="90" t="s">
        <v>84</v>
      </c>
      <c r="B23" s="95" t="s">
        <v>39</v>
      </c>
      <c r="C23" s="95">
        <v>4</v>
      </c>
      <c r="D23" s="97">
        <v>3615</v>
      </c>
      <c r="E23" s="97">
        <f>C23*D23</f>
        <v>14460</v>
      </c>
    </row>
    <row r="24" spans="1:5" ht="14.1" customHeight="1" x14ac:dyDescent="0.25">
      <c r="A24" s="90" t="s">
        <v>84</v>
      </c>
      <c r="B24" s="95" t="s">
        <v>43</v>
      </c>
      <c r="C24" s="95">
        <v>1</v>
      </c>
      <c r="D24" s="97">
        <v>18625</v>
      </c>
      <c r="E24" s="97">
        <f>C24*D24</f>
        <v>18625</v>
      </c>
    </row>
    <row r="25" spans="1:5" ht="14.1" customHeight="1" x14ac:dyDescent="0.25">
      <c r="A25" s="90" t="s">
        <v>84</v>
      </c>
      <c r="B25" s="95" t="s">
        <v>42</v>
      </c>
      <c r="C25" s="95">
        <v>2</v>
      </c>
      <c r="D25" s="97">
        <v>47170</v>
      </c>
      <c r="E25" s="97">
        <f>C25*D25</f>
        <v>94340</v>
      </c>
    </row>
    <row r="26" spans="1:5" ht="14.1" customHeight="1" x14ac:dyDescent="0.2">
      <c r="A26" s="98"/>
    </row>
    <row r="27" spans="1:5" ht="14.1" customHeight="1" x14ac:dyDescent="0.25">
      <c r="A27" s="90" t="s">
        <v>85</v>
      </c>
      <c r="B27" s="95" t="s">
        <v>39</v>
      </c>
      <c r="C27" s="95">
        <v>8</v>
      </c>
      <c r="D27" s="97">
        <v>2385</v>
      </c>
      <c r="E27" s="97">
        <f>C27*D27</f>
        <v>19080</v>
      </c>
    </row>
    <row r="28" spans="1:5" ht="14.1" customHeight="1" x14ac:dyDescent="0.25">
      <c r="A28" s="90"/>
    </row>
    <row r="29" spans="1:5" ht="14.1" customHeight="1" x14ac:dyDescent="0.25">
      <c r="A29" s="98" t="s">
        <v>86</v>
      </c>
      <c r="B29" s="95" t="s">
        <v>87</v>
      </c>
      <c r="C29" s="95">
        <v>18</v>
      </c>
      <c r="D29" s="95" t="s">
        <v>88</v>
      </c>
      <c r="E29" s="97">
        <v>79650</v>
      </c>
    </row>
    <row r="30" spans="1:5" ht="14.1" customHeight="1" x14ac:dyDescent="0.25">
      <c r="A30" s="90"/>
    </row>
    <row r="31" spans="1:5" ht="14.1" customHeight="1" x14ac:dyDescent="0.25">
      <c r="A31" s="90"/>
    </row>
    <row r="32" spans="1:5" ht="14.1" customHeight="1" x14ac:dyDescent="0.25">
      <c r="A32" s="109" t="s">
        <v>89</v>
      </c>
      <c r="B32" s="109"/>
      <c r="C32" s="109"/>
      <c r="D32" s="109"/>
      <c r="E32" s="109"/>
    </row>
    <row r="33" spans="1:5" ht="14.1" customHeight="1" x14ac:dyDescent="0.25">
      <c r="A33" s="90"/>
    </row>
    <row r="34" spans="1:5" ht="14.1" customHeight="1" x14ac:dyDescent="0.25">
      <c r="A34" s="92" t="s">
        <v>76</v>
      </c>
      <c r="B34" s="93" t="s">
        <v>77</v>
      </c>
      <c r="C34" s="93" t="s">
        <v>78</v>
      </c>
      <c r="D34" s="93" t="s">
        <v>79</v>
      </c>
      <c r="E34" s="93" t="s">
        <v>80</v>
      </c>
    </row>
    <row r="35" spans="1:5" ht="14.1" customHeight="1" x14ac:dyDescent="0.25">
      <c r="A35" s="90" t="s">
        <v>83</v>
      </c>
      <c r="B35" s="95" t="s">
        <v>39</v>
      </c>
      <c r="C35" s="95">
        <v>2</v>
      </c>
      <c r="D35" s="96">
        <v>4575</v>
      </c>
      <c r="E35" s="96">
        <f>C35*D35</f>
        <v>9150</v>
      </c>
    </row>
    <row r="36" spans="1:5" ht="14.1" customHeight="1" x14ac:dyDescent="0.25">
      <c r="A36" s="90" t="s">
        <v>118</v>
      </c>
      <c r="B36" s="95" t="s">
        <v>39</v>
      </c>
      <c r="C36" s="95">
        <v>1</v>
      </c>
      <c r="D36" s="97">
        <v>4575</v>
      </c>
      <c r="E36" s="97">
        <f>C36*D36</f>
        <v>4575</v>
      </c>
    </row>
    <row r="37" spans="1:5" ht="14.1" customHeight="1" x14ac:dyDescent="0.25">
      <c r="A37" s="98"/>
      <c r="E37" s="97"/>
    </row>
    <row r="38" spans="1:5" ht="14.1" customHeight="1" x14ac:dyDescent="0.25">
      <c r="A38" s="90" t="s">
        <v>84</v>
      </c>
      <c r="B38" s="95" t="s">
        <v>39</v>
      </c>
      <c r="C38" s="95">
        <v>4</v>
      </c>
      <c r="D38" s="97">
        <v>3615</v>
      </c>
      <c r="E38" s="97">
        <f>C38*D38</f>
        <v>14460</v>
      </c>
    </row>
    <row r="39" spans="1:5" ht="14.1" customHeight="1" x14ac:dyDescent="0.25">
      <c r="A39" s="90"/>
      <c r="E39" s="97"/>
    </row>
    <row r="40" spans="1:5" ht="14.1" customHeight="1" x14ac:dyDescent="0.25">
      <c r="A40" s="90" t="s">
        <v>85</v>
      </c>
      <c r="B40" s="95" t="s">
        <v>39</v>
      </c>
      <c r="C40" s="95">
        <v>5</v>
      </c>
      <c r="D40" s="97">
        <v>2385</v>
      </c>
      <c r="E40" s="97">
        <f>C40*D40</f>
        <v>11925</v>
      </c>
    </row>
    <row r="41" spans="1:5" ht="14.1" customHeight="1" x14ac:dyDescent="0.2">
      <c r="A41" s="98"/>
    </row>
    <row r="42" spans="1:5" ht="14.1" customHeight="1" x14ac:dyDescent="0.25">
      <c r="A42" s="98" t="s">
        <v>86</v>
      </c>
      <c r="B42" s="95" t="s">
        <v>87</v>
      </c>
      <c r="C42" s="95">
        <v>14</v>
      </c>
      <c r="D42" s="95" t="s">
        <v>88</v>
      </c>
      <c r="E42" s="97">
        <v>18835</v>
      </c>
    </row>
    <row r="43" spans="1:5" ht="14.1" customHeight="1" x14ac:dyDescent="0.25">
      <c r="A43" s="98"/>
      <c r="B43" s="95"/>
      <c r="C43" s="95"/>
      <c r="D43" s="95"/>
      <c r="E43" s="97"/>
    </row>
    <row r="44" spans="1:5" ht="14.1" customHeight="1" x14ac:dyDescent="0.25">
      <c r="A44" s="98"/>
      <c r="B44" s="95"/>
      <c r="C44" s="95"/>
      <c r="D44" s="95"/>
      <c r="E44" s="97"/>
    </row>
    <row r="45" spans="1:5" ht="14.1" customHeight="1" x14ac:dyDescent="0.25">
      <c r="A45" s="109" t="s">
        <v>90</v>
      </c>
      <c r="B45" s="109"/>
      <c r="C45" s="109"/>
      <c r="D45" s="109"/>
      <c r="E45" s="109"/>
    </row>
    <row r="46" spans="1:5" ht="14.1" customHeight="1" x14ac:dyDescent="0.2">
      <c r="A46" s="98"/>
    </row>
    <row r="47" spans="1:5" ht="14.1" customHeight="1" x14ac:dyDescent="0.25">
      <c r="A47" s="99" t="s">
        <v>91</v>
      </c>
      <c r="C47" s="93" t="s">
        <v>78</v>
      </c>
      <c r="D47" s="93" t="s">
        <v>79</v>
      </c>
      <c r="E47" s="93" t="s">
        <v>80</v>
      </c>
    </row>
    <row r="48" spans="1:5" ht="14.1" customHeight="1" x14ac:dyDescent="0.25">
      <c r="A48" s="90" t="s">
        <v>92</v>
      </c>
      <c r="B48" s="94" t="s">
        <v>81</v>
      </c>
      <c r="C48" s="95">
        <v>4</v>
      </c>
      <c r="D48" s="96">
        <v>3500</v>
      </c>
      <c r="E48" s="96">
        <f>C48*D48</f>
        <v>14000</v>
      </c>
    </row>
    <row r="49" spans="1:5" ht="14.1" customHeight="1" x14ac:dyDescent="0.25">
      <c r="A49" s="90"/>
    </row>
    <row r="50" spans="1:5" ht="14.1" customHeight="1" x14ac:dyDescent="0.25">
      <c r="A50" s="90" t="s">
        <v>116</v>
      </c>
      <c r="B50" s="94" t="s">
        <v>81</v>
      </c>
      <c r="C50" s="95">
        <v>30</v>
      </c>
      <c r="D50" s="95">
        <v>225</v>
      </c>
      <c r="E50" s="97">
        <f>C50*D50</f>
        <v>6750</v>
      </c>
    </row>
    <row r="51" spans="1:5" ht="14.1" customHeight="1" x14ac:dyDescent="0.25">
      <c r="A51" s="90" t="s">
        <v>117</v>
      </c>
      <c r="B51" s="94" t="s">
        <v>81</v>
      </c>
      <c r="C51" s="95">
        <v>30</v>
      </c>
      <c r="D51" s="95">
        <v>450</v>
      </c>
      <c r="E51" s="97">
        <f>C51*D51</f>
        <v>13500</v>
      </c>
    </row>
    <row r="52" spans="1:5" ht="14.1" customHeight="1" x14ac:dyDescent="0.25">
      <c r="A52" s="90"/>
    </row>
    <row r="53" spans="1:5" ht="14.1" customHeight="1" x14ac:dyDescent="0.25">
      <c r="A53" s="99" t="s">
        <v>93</v>
      </c>
    </row>
    <row r="54" spans="1:5" ht="14.1" customHeight="1" x14ac:dyDescent="0.25">
      <c r="A54" s="90"/>
    </row>
    <row r="55" spans="1:5" ht="14.1" customHeight="1" x14ac:dyDescent="0.25">
      <c r="A55" s="92" t="s">
        <v>76</v>
      </c>
      <c r="B55" s="93" t="s">
        <v>77</v>
      </c>
      <c r="C55" s="93" t="s">
        <v>78</v>
      </c>
      <c r="D55" s="93" t="s">
        <v>79</v>
      </c>
      <c r="E55" s="93" t="s">
        <v>80</v>
      </c>
    </row>
    <row r="56" spans="1:5" ht="14.1" customHeight="1" x14ac:dyDescent="0.25">
      <c r="A56" s="90" t="s">
        <v>83</v>
      </c>
      <c r="B56" s="95" t="s">
        <v>39</v>
      </c>
      <c r="C56" s="95">
        <v>1</v>
      </c>
      <c r="D56" s="96">
        <v>4575</v>
      </c>
      <c r="E56" s="96">
        <f>C56*D56</f>
        <v>4575</v>
      </c>
    </row>
    <row r="57" spans="1:5" ht="14.1" customHeight="1" x14ac:dyDescent="0.25">
      <c r="A57" s="90" t="s">
        <v>118</v>
      </c>
      <c r="B57" s="95" t="s">
        <v>39</v>
      </c>
      <c r="C57" s="95">
        <v>1</v>
      </c>
      <c r="D57" s="97">
        <v>4575</v>
      </c>
      <c r="E57" s="97">
        <f>C57*D57</f>
        <v>4575</v>
      </c>
    </row>
    <row r="58" spans="1:5" ht="14.1" customHeight="1" x14ac:dyDescent="0.25">
      <c r="A58" s="98"/>
      <c r="E58" s="97"/>
    </row>
    <row r="59" spans="1:5" ht="14.1" customHeight="1" x14ac:dyDescent="0.25">
      <c r="A59" s="90" t="s">
        <v>84</v>
      </c>
      <c r="B59" s="95" t="s">
        <v>39</v>
      </c>
      <c r="C59" s="95">
        <v>2</v>
      </c>
      <c r="D59" s="97">
        <v>3615</v>
      </c>
      <c r="E59" s="97">
        <f>C59*D59</f>
        <v>7230</v>
      </c>
    </row>
    <row r="60" spans="1:5" ht="14.1" customHeight="1" x14ac:dyDescent="0.25">
      <c r="A60" s="90" t="s">
        <v>84</v>
      </c>
      <c r="B60" s="95" t="s">
        <v>43</v>
      </c>
      <c r="C60" s="95">
        <v>2</v>
      </c>
      <c r="D60" s="97">
        <v>18625</v>
      </c>
      <c r="E60" s="97">
        <f>C60*D60</f>
        <v>37250</v>
      </c>
    </row>
    <row r="61" spans="1:5" ht="14.1" customHeight="1" x14ac:dyDescent="0.25">
      <c r="A61" s="90" t="s">
        <v>84</v>
      </c>
      <c r="B61" s="95" t="s">
        <v>42</v>
      </c>
      <c r="C61" s="95">
        <v>2</v>
      </c>
      <c r="D61" s="97">
        <v>47170</v>
      </c>
      <c r="E61" s="97">
        <f>C61*D61</f>
        <v>94340</v>
      </c>
    </row>
    <row r="62" spans="1:5" ht="14.1" customHeight="1" x14ac:dyDescent="0.25">
      <c r="A62" s="98"/>
      <c r="E62" s="97"/>
    </row>
    <row r="63" spans="1:5" ht="14.1" customHeight="1" x14ac:dyDescent="0.25">
      <c r="A63" s="90" t="s">
        <v>85</v>
      </c>
      <c r="B63" s="95" t="s">
        <v>39</v>
      </c>
      <c r="C63" s="95">
        <v>8</v>
      </c>
      <c r="D63" s="97">
        <v>2385</v>
      </c>
      <c r="E63" s="97">
        <f>C63*D63</f>
        <v>19080</v>
      </c>
    </row>
    <row r="64" spans="1:5" ht="14.1" customHeight="1" x14ac:dyDescent="0.25">
      <c r="A64" s="90"/>
    </row>
    <row r="65" spans="1:5" ht="14.1" customHeight="1" x14ac:dyDescent="0.25">
      <c r="A65" s="98" t="s">
        <v>86</v>
      </c>
      <c r="B65" s="95" t="s">
        <v>87</v>
      </c>
      <c r="C65" s="95">
        <v>16</v>
      </c>
      <c r="D65" s="95" t="s">
        <v>88</v>
      </c>
      <c r="E65" s="97">
        <v>83590</v>
      </c>
    </row>
    <row r="66" spans="1:5" ht="14.1" customHeight="1" x14ac:dyDescent="0.2">
      <c r="A66" s="98"/>
    </row>
    <row r="67" spans="1:5" ht="14.1" customHeight="1" x14ac:dyDescent="0.25">
      <c r="A67" s="90" t="s">
        <v>94</v>
      </c>
      <c r="B67" s="94" t="s">
        <v>81</v>
      </c>
      <c r="C67" s="95">
        <v>1</v>
      </c>
      <c r="D67" s="97">
        <v>24965</v>
      </c>
      <c r="E67" s="97">
        <f>C67*D67</f>
        <v>24965</v>
      </c>
    </row>
    <row r="68" spans="1:5" ht="14.1" customHeight="1" x14ac:dyDescent="0.25">
      <c r="A68" s="90" t="s">
        <v>95</v>
      </c>
      <c r="B68" s="94" t="s">
        <v>81</v>
      </c>
      <c r="C68" s="95">
        <v>2</v>
      </c>
      <c r="D68" s="97">
        <v>37825</v>
      </c>
      <c r="E68" s="97">
        <f>C68*D68</f>
        <v>75650</v>
      </c>
    </row>
    <row r="69" spans="1:5" ht="14.1" customHeight="1" x14ac:dyDescent="0.2">
      <c r="A69" s="98"/>
    </row>
    <row r="70" spans="1:5" ht="14.1" customHeight="1" x14ac:dyDescent="0.2">
      <c r="A70" s="98"/>
    </row>
    <row r="71" spans="1:5" ht="14.1" customHeight="1" x14ac:dyDescent="0.25">
      <c r="A71" s="109" t="s">
        <v>125</v>
      </c>
      <c r="B71" s="109"/>
      <c r="C71" s="109"/>
      <c r="D71" s="109"/>
      <c r="E71" s="109"/>
    </row>
    <row r="72" spans="1:5" ht="14.1" customHeight="1" x14ac:dyDescent="0.25">
      <c r="A72" s="99"/>
    </row>
    <row r="73" spans="1:5" ht="14.1" customHeight="1" x14ac:dyDescent="0.25">
      <c r="A73" s="92" t="s">
        <v>96</v>
      </c>
      <c r="B73" s="93" t="s">
        <v>79</v>
      </c>
      <c r="C73" s="93" t="s">
        <v>97</v>
      </c>
      <c r="D73" s="100" t="s">
        <v>119</v>
      </c>
      <c r="E73" s="93" t="s">
        <v>34</v>
      </c>
    </row>
    <row r="74" spans="1:5" ht="14.1" customHeight="1" x14ac:dyDescent="0.25">
      <c r="A74" s="98" t="s">
        <v>98</v>
      </c>
      <c r="B74" s="96">
        <f>SUM(E6:E14)</f>
        <v>123820</v>
      </c>
      <c r="C74" s="96">
        <f>B74*0.3</f>
        <v>37146</v>
      </c>
      <c r="D74" s="96">
        <f>B74-C74</f>
        <v>86674</v>
      </c>
      <c r="E74" s="96">
        <f>D74*0.2</f>
        <v>17334.8</v>
      </c>
    </row>
    <row r="75" spans="1:5" ht="14.1" customHeight="1" x14ac:dyDescent="0.25">
      <c r="A75" s="90" t="s">
        <v>99</v>
      </c>
      <c r="B75" s="97">
        <f>SUM(E20:E29)</f>
        <v>239880</v>
      </c>
      <c r="C75" s="107">
        <f>B75*0.3</f>
        <v>71964</v>
      </c>
      <c r="D75" s="97">
        <f>B75-C75</f>
        <v>167916</v>
      </c>
      <c r="E75" s="97">
        <f>D75*0.2</f>
        <v>33583.200000000004</v>
      </c>
    </row>
    <row r="76" spans="1:5" ht="14.1" customHeight="1" x14ac:dyDescent="0.25">
      <c r="A76" s="90" t="s">
        <v>100</v>
      </c>
      <c r="B76" s="97">
        <f>SUM(E35:E42)</f>
        <v>58945</v>
      </c>
      <c r="C76" s="107">
        <f>B76*0.3</f>
        <v>17683.5</v>
      </c>
      <c r="D76" s="97">
        <f>B76-C76</f>
        <v>41261.5</v>
      </c>
      <c r="E76" s="97">
        <f>D76*0.2</f>
        <v>8252.3000000000011</v>
      </c>
    </row>
    <row r="77" spans="1:5" ht="14.1" customHeight="1" x14ac:dyDescent="0.25">
      <c r="A77" s="101" t="s">
        <v>101</v>
      </c>
      <c r="B77" s="102">
        <f>SUM(E48:E68)</f>
        <v>385505</v>
      </c>
      <c r="C77" s="102">
        <f>B77*0.3</f>
        <v>115651.5</v>
      </c>
      <c r="D77" s="102">
        <f>B77-C77</f>
        <v>269853.5</v>
      </c>
      <c r="E77" s="102">
        <f>D77*0.2</f>
        <v>53970.700000000004</v>
      </c>
    </row>
    <row r="78" spans="1:5" ht="14.1" customHeight="1" x14ac:dyDescent="0.25">
      <c r="A78" s="90" t="s">
        <v>102</v>
      </c>
      <c r="B78" s="96">
        <f>SUM(B74:B77)</f>
        <v>808150</v>
      </c>
      <c r="C78" s="96">
        <f>SUM(C74:C77)</f>
        <v>242445</v>
      </c>
      <c r="D78" s="96">
        <f>B78-C78</f>
        <v>565705</v>
      </c>
      <c r="E78" s="96">
        <f>SUM(E74:E77)</f>
        <v>113141</v>
      </c>
    </row>
    <row r="79" spans="1:5" ht="14.1" customHeight="1" x14ac:dyDescent="0.2">
      <c r="A79" s="98"/>
    </row>
    <row r="80" spans="1:5" ht="14.1" customHeight="1" x14ac:dyDescent="0.25">
      <c r="A80" s="92"/>
    </row>
    <row r="81" spans="1:5" ht="14.1" customHeight="1" x14ac:dyDescent="0.25">
      <c r="A81" s="109" t="s">
        <v>103</v>
      </c>
      <c r="B81" s="109"/>
      <c r="C81" s="109"/>
      <c r="D81" s="109"/>
      <c r="E81" s="109"/>
    </row>
    <row r="82" spans="1:5" ht="14.1" customHeight="1" x14ac:dyDescent="0.2">
      <c r="A82" s="98"/>
    </row>
    <row r="83" spans="1:5" ht="14.1" customHeight="1" x14ac:dyDescent="0.25">
      <c r="A83" s="98"/>
      <c r="B83" s="100" t="s">
        <v>104</v>
      </c>
      <c r="C83" s="100" t="s">
        <v>105</v>
      </c>
      <c r="D83" s="100" t="s">
        <v>52</v>
      </c>
    </row>
    <row r="84" spans="1:5" ht="14.1" customHeight="1" x14ac:dyDescent="0.25">
      <c r="A84" s="92" t="s">
        <v>130</v>
      </c>
      <c r="B84" s="93" t="s">
        <v>106</v>
      </c>
      <c r="C84" s="93" t="s">
        <v>107</v>
      </c>
      <c r="D84" s="93" t="s">
        <v>108</v>
      </c>
    </row>
    <row r="85" spans="1:5" ht="14.1" customHeight="1" x14ac:dyDescent="0.25">
      <c r="A85" s="90" t="s">
        <v>109</v>
      </c>
      <c r="B85" s="95">
        <v>8</v>
      </c>
      <c r="C85" s="96">
        <v>2500</v>
      </c>
      <c r="D85" s="96">
        <v>20000</v>
      </c>
    </row>
    <row r="86" spans="1:5" ht="14.1" customHeight="1" x14ac:dyDescent="0.25">
      <c r="A86" s="90" t="s">
        <v>110</v>
      </c>
      <c r="B86" s="95">
        <v>30</v>
      </c>
      <c r="C86" s="97">
        <v>2000</v>
      </c>
      <c r="D86" s="97">
        <v>60000</v>
      </c>
    </row>
    <row r="87" spans="1:5" ht="14.1" customHeight="1" x14ac:dyDescent="0.25">
      <c r="A87" s="90" t="s">
        <v>111</v>
      </c>
      <c r="B87" s="95">
        <v>6</v>
      </c>
      <c r="C87" s="97">
        <v>2500</v>
      </c>
      <c r="D87" s="97">
        <v>15000</v>
      </c>
    </row>
  </sheetData>
  <mergeCells count="6">
    <mergeCell ref="A3:E3"/>
    <mergeCell ref="A32:E32"/>
    <mergeCell ref="A81:E81"/>
    <mergeCell ref="A71:E71"/>
    <mergeCell ref="A45:E45"/>
    <mergeCell ref="A17:E17"/>
  </mergeCells>
  <printOptions horizontalCentered="1"/>
  <pageMargins left="0.75" right="0.75" top="1" bottom="1" header="0.5" footer="0.5"/>
  <pageSetup orientation="portrait" horizontalDpi="0" r:id="rId1"/>
  <headerFooter alignWithMargins="0">
    <oddHeader>&amp;C&amp;"Arial,Bold"&amp;14Enron Corporation
BMC Control-M License Fees</oddHeader>
    <oddFooter>&amp;L&amp;9BMC Software Confidential&amp;C&amp;10Page &amp;P of &amp;N&amp;R&amp;9Prices valid to 11/30/00</oddFooter>
  </headerFooter>
  <rowBreaks count="1" manualBreakCount="1">
    <brk id="42"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18" workbookViewId="0">
      <selection activeCell="D42" sqref="D42"/>
    </sheetView>
  </sheetViews>
  <sheetFormatPr defaultRowHeight="12.75" x14ac:dyDescent="0.2"/>
  <cols>
    <col min="1" max="1" width="37.7109375" style="89" customWidth="1"/>
    <col min="2" max="2" width="13.42578125" style="91" customWidth="1"/>
    <col min="3" max="3" width="11.42578125" style="91" customWidth="1"/>
    <col min="4" max="5" width="13.7109375" style="91" customWidth="1"/>
    <col min="6" max="16384" width="9.140625" style="89"/>
  </cols>
  <sheetData>
    <row r="1" spans="1:5" ht="14.1" customHeight="1" x14ac:dyDescent="0.25">
      <c r="A1" s="109" t="s">
        <v>120</v>
      </c>
      <c r="B1" s="109"/>
      <c r="C1" s="109"/>
      <c r="D1" s="109"/>
      <c r="E1" s="109"/>
    </row>
    <row r="2" spans="1:5" ht="14.1" customHeight="1" x14ac:dyDescent="0.25">
      <c r="A2" s="90"/>
    </row>
    <row r="3" spans="1:5" ht="14.1" customHeight="1" x14ac:dyDescent="0.25">
      <c r="A3" s="92" t="s">
        <v>76</v>
      </c>
      <c r="B3" s="93" t="s">
        <v>77</v>
      </c>
      <c r="C3" s="93" t="s">
        <v>78</v>
      </c>
      <c r="D3" s="93" t="s">
        <v>79</v>
      </c>
      <c r="E3" s="93" t="s">
        <v>80</v>
      </c>
    </row>
    <row r="4" spans="1:5" ht="14.1" customHeight="1" x14ac:dyDescent="0.25">
      <c r="A4" s="90" t="s">
        <v>121</v>
      </c>
      <c r="B4" s="94" t="s">
        <v>81</v>
      </c>
      <c r="C4" s="95">
        <v>1</v>
      </c>
      <c r="D4" s="96">
        <v>30000</v>
      </c>
      <c r="E4" s="96">
        <f>C4*D4</f>
        <v>30000</v>
      </c>
    </row>
    <row r="5" spans="1:5" ht="14.1" customHeight="1" x14ac:dyDescent="0.25">
      <c r="A5" s="90" t="s">
        <v>122</v>
      </c>
      <c r="B5" s="94" t="s">
        <v>81</v>
      </c>
      <c r="C5" s="95">
        <v>1</v>
      </c>
      <c r="D5" s="97">
        <v>30000</v>
      </c>
      <c r="E5" s="97">
        <f>C5*D5</f>
        <v>30000</v>
      </c>
    </row>
    <row r="6" spans="1:5" ht="14.1" customHeight="1" x14ac:dyDescent="0.25">
      <c r="A6" s="71" t="s">
        <v>59</v>
      </c>
      <c r="B6" s="94" t="s">
        <v>81</v>
      </c>
      <c r="C6" s="95">
        <v>1</v>
      </c>
      <c r="D6" s="97">
        <v>35000</v>
      </c>
      <c r="E6" s="97">
        <f>C6*D6</f>
        <v>35000</v>
      </c>
    </row>
    <row r="7" spans="1:5" ht="14.1" customHeight="1" x14ac:dyDescent="0.25">
      <c r="A7" s="71" t="s">
        <v>60</v>
      </c>
      <c r="B7" s="94" t="s">
        <v>81</v>
      </c>
      <c r="C7" s="95">
        <v>1</v>
      </c>
      <c r="D7" s="97">
        <v>25000</v>
      </c>
      <c r="E7" s="97">
        <f>C7*D7</f>
        <v>25000</v>
      </c>
    </row>
    <row r="8" spans="1:5" ht="14.1" customHeight="1" x14ac:dyDescent="0.25">
      <c r="A8" s="71" t="s">
        <v>61</v>
      </c>
      <c r="B8" s="94" t="s">
        <v>81</v>
      </c>
      <c r="C8" s="95">
        <v>1</v>
      </c>
      <c r="D8" s="97">
        <v>40000</v>
      </c>
      <c r="E8" s="97">
        <f>C8*D8</f>
        <v>40000</v>
      </c>
    </row>
    <row r="9" spans="1:5" ht="14.1" customHeight="1" x14ac:dyDescent="0.25">
      <c r="A9" s="90"/>
    </row>
    <row r="10" spans="1:5" ht="14.1" customHeight="1" x14ac:dyDescent="0.25">
      <c r="A10" s="90"/>
    </row>
    <row r="11" spans="1:5" ht="14.1" customHeight="1" x14ac:dyDescent="0.25">
      <c r="A11" s="109" t="s">
        <v>123</v>
      </c>
      <c r="B11" s="109"/>
      <c r="C11" s="109"/>
      <c r="D11" s="109"/>
      <c r="E11" s="109"/>
    </row>
    <row r="12" spans="1:5" ht="14.1" customHeight="1" x14ac:dyDescent="0.25">
      <c r="A12" s="90"/>
    </row>
    <row r="13" spans="1:5" ht="14.1" customHeight="1" x14ac:dyDescent="0.25">
      <c r="A13" s="92" t="s">
        <v>76</v>
      </c>
      <c r="B13" s="93" t="s">
        <v>77</v>
      </c>
      <c r="C13" s="93" t="s">
        <v>78</v>
      </c>
      <c r="D13" s="93" t="s">
        <v>79</v>
      </c>
      <c r="E13" s="93" t="s">
        <v>80</v>
      </c>
    </row>
    <row r="14" spans="1:5" ht="14.1" customHeight="1" x14ac:dyDescent="0.25">
      <c r="A14" s="71" t="s">
        <v>62</v>
      </c>
      <c r="B14" s="94" t="s">
        <v>81</v>
      </c>
      <c r="C14" s="95">
        <v>1</v>
      </c>
      <c r="D14" s="96">
        <v>34200</v>
      </c>
      <c r="E14" s="96">
        <f>C14*D14</f>
        <v>34200</v>
      </c>
    </row>
    <row r="15" spans="1:5" ht="14.1" customHeight="1" x14ac:dyDescent="0.25">
      <c r="A15" s="71" t="s">
        <v>63</v>
      </c>
      <c r="B15" s="94" t="s">
        <v>81</v>
      </c>
      <c r="C15" s="95">
        <v>1</v>
      </c>
      <c r="D15" s="97">
        <v>34200</v>
      </c>
      <c r="E15" s="97">
        <f>C15*D15</f>
        <v>34200</v>
      </c>
    </row>
    <row r="16" spans="1:5" ht="14.1" customHeight="1" x14ac:dyDescent="0.25">
      <c r="A16" s="71" t="s">
        <v>64</v>
      </c>
      <c r="B16" s="94" t="s">
        <v>81</v>
      </c>
      <c r="C16" s="95">
        <v>1</v>
      </c>
      <c r="D16" s="97">
        <v>34200</v>
      </c>
      <c r="E16" s="97">
        <f t="shared" ref="E16:E22" si="0">C16*D16</f>
        <v>34200</v>
      </c>
    </row>
    <row r="17" spans="1:5" ht="14.1" customHeight="1" x14ac:dyDescent="0.25">
      <c r="A17" s="71" t="s">
        <v>65</v>
      </c>
      <c r="B17" s="94" t="s">
        <v>81</v>
      </c>
      <c r="C17" s="95">
        <v>1</v>
      </c>
      <c r="D17" s="97">
        <v>34200</v>
      </c>
      <c r="E17" s="97">
        <f t="shared" si="0"/>
        <v>34200</v>
      </c>
    </row>
    <row r="18" spans="1:5" ht="14.1" customHeight="1" x14ac:dyDescent="0.25">
      <c r="A18" s="71" t="s">
        <v>66</v>
      </c>
      <c r="B18" s="94" t="s">
        <v>81</v>
      </c>
      <c r="C18" s="95">
        <v>1</v>
      </c>
      <c r="D18" s="97">
        <v>34200</v>
      </c>
      <c r="E18" s="97">
        <f t="shared" si="0"/>
        <v>34200</v>
      </c>
    </row>
    <row r="19" spans="1:5" ht="14.1" customHeight="1" x14ac:dyDescent="0.25">
      <c r="A19" s="71" t="s">
        <v>67</v>
      </c>
      <c r="B19" s="94" t="s">
        <v>81</v>
      </c>
      <c r="C19" s="95">
        <v>1</v>
      </c>
      <c r="D19" s="97">
        <v>34200</v>
      </c>
      <c r="E19" s="97">
        <f t="shared" si="0"/>
        <v>34200</v>
      </c>
    </row>
    <row r="20" spans="1:5" ht="14.1" customHeight="1" x14ac:dyDescent="0.25">
      <c r="A20" s="71" t="s">
        <v>68</v>
      </c>
      <c r="B20" s="94" t="s">
        <v>81</v>
      </c>
      <c r="C20" s="95">
        <v>1</v>
      </c>
      <c r="D20" s="97">
        <v>34200</v>
      </c>
      <c r="E20" s="97">
        <f t="shared" si="0"/>
        <v>34200</v>
      </c>
    </row>
    <row r="21" spans="1:5" ht="14.1" customHeight="1" x14ac:dyDescent="0.25">
      <c r="A21" s="71" t="s">
        <v>69</v>
      </c>
      <c r="B21" s="94" t="s">
        <v>81</v>
      </c>
      <c r="C21" s="95">
        <v>1</v>
      </c>
      <c r="D21" s="97">
        <v>34200</v>
      </c>
      <c r="E21" s="97">
        <f t="shared" si="0"/>
        <v>34200</v>
      </c>
    </row>
    <row r="22" spans="1:5" ht="14.1" customHeight="1" x14ac:dyDescent="0.25">
      <c r="A22" s="71" t="s">
        <v>70</v>
      </c>
      <c r="B22" s="94" t="s">
        <v>81</v>
      </c>
      <c r="C22" s="95">
        <v>1</v>
      </c>
      <c r="D22" s="97">
        <v>34200</v>
      </c>
      <c r="E22" s="97">
        <f t="shared" si="0"/>
        <v>34200</v>
      </c>
    </row>
    <row r="23" spans="1:5" ht="14.1" customHeight="1" x14ac:dyDescent="0.25">
      <c r="A23" s="90"/>
    </row>
    <row r="24" spans="1:5" ht="14.1" customHeight="1" x14ac:dyDescent="0.25">
      <c r="A24" s="90"/>
    </row>
    <row r="25" spans="1:5" ht="14.1" customHeight="1" x14ac:dyDescent="0.25">
      <c r="A25" s="109" t="s">
        <v>124</v>
      </c>
      <c r="B25" s="109"/>
      <c r="C25" s="109"/>
      <c r="D25" s="109"/>
      <c r="E25" s="109"/>
    </row>
    <row r="26" spans="1:5" ht="14.1" customHeight="1" x14ac:dyDescent="0.25">
      <c r="A26" s="90"/>
    </row>
    <row r="27" spans="1:5" ht="14.1" customHeight="1" x14ac:dyDescent="0.25">
      <c r="A27" s="92" t="s">
        <v>76</v>
      </c>
      <c r="B27" s="93" t="s">
        <v>77</v>
      </c>
      <c r="C27" s="93" t="s">
        <v>78</v>
      </c>
      <c r="D27" s="93" t="s">
        <v>79</v>
      </c>
      <c r="E27" s="93" t="s">
        <v>80</v>
      </c>
    </row>
    <row r="28" spans="1:5" ht="14.1" customHeight="1" x14ac:dyDescent="0.25">
      <c r="A28" s="71" t="s">
        <v>71</v>
      </c>
      <c r="B28" s="95" t="s">
        <v>38</v>
      </c>
      <c r="C28" s="103">
        <v>15000</v>
      </c>
      <c r="D28" s="104">
        <v>70</v>
      </c>
      <c r="E28" s="96">
        <f>C28*D28</f>
        <v>1050000</v>
      </c>
    </row>
    <row r="29" spans="1:5" ht="14.1" customHeight="1" x14ac:dyDescent="0.25">
      <c r="A29" s="71" t="s">
        <v>72</v>
      </c>
      <c r="B29" s="95" t="s">
        <v>38</v>
      </c>
      <c r="C29" s="103">
        <v>15000</v>
      </c>
      <c r="D29" s="105">
        <v>10</v>
      </c>
      <c r="E29" s="97">
        <f>C29*D29</f>
        <v>150000</v>
      </c>
    </row>
    <row r="30" spans="1:5" ht="14.1" customHeight="1" x14ac:dyDescent="0.25">
      <c r="A30" s="71" t="s">
        <v>73</v>
      </c>
      <c r="B30" s="95" t="s">
        <v>38</v>
      </c>
      <c r="C30" s="103">
        <v>15000</v>
      </c>
      <c r="D30" s="106">
        <v>20</v>
      </c>
      <c r="E30" s="97">
        <f>C30*D30</f>
        <v>300000</v>
      </c>
    </row>
    <row r="31" spans="1:5" ht="14.1" customHeight="1" x14ac:dyDescent="0.25">
      <c r="A31" s="71" t="s">
        <v>74</v>
      </c>
      <c r="B31" s="95" t="s">
        <v>38</v>
      </c>
      <c r="C31" s="103">
        <v>15000</v>
      </c>
      <c r="D31" s="105">
        <v>5</v>
      </c>
      <c r="E31" s="97">
        <f>C31*D31</f>
        <v>75000</v>
      </c>
    </row>
    <row r="32" spans="1:5" ht="14.1" customHeight="1" x14ac:dyDescent="0.25">
      <c r="A32" s="90"/>
      <c r="E32" s="97"/>
    </row>
    <row r="33" spans="1:5" ht="14.1" customHeight="1" x14ac:dyDescent="0.2">
      <c r="A33" s="98"/>
    </row>
    <row r="34" spans="1:5" ht="14.1" customHeight="1" x14ac:dyDescent="0.25">
      <c r="A34" s="109" t="s">
        <v>126</v>
      </c>
      <c r="B34" s="109"/>
      <c r="C34" s="109"/>
      <c r="D34" s="109"/>
      <c r="E34" s="109"/>
    </row>
    <row r="35" spans="1:5" ht="14.1" customHeight="1" x14ac:dyDescent="0.25">
      <c r="A35" s="99"/>
    </row>
    <row r="36" spans="1:5" ht="14.1" customHeight="1" x14ac:dyDescent="0.25">
      <c r="A36" s="92" t="s">
        <v>127</v>
      </c>
      <c r="B36" s="93" t="s">
        <v>79</v>
      </c>
      <c r="C36" s="93" t="s">
        <v>97</v>
      </c>
      <c r="D36" s="100" t="s">
        <v>119</v>
      </c>
      <c r="E36" s="93" t="s">
        <v>34</v>
      </c>
    </row>
    <row r="37" spans="1:5" ht="14.1" customHeight="1" x14ac:dyDescent="0.25">
      <c r="A37" s="90" t="s">
        <v>128</v>
      </c>
      <c r="B37" s="96">
        <f>SUM(E4:E8)</f>
        <v>160000</v>
      </c>
      <c r="C37" s="96">
        <f>B37*0.3</f>
        <v>48000</v>
      </c>
      <c r="D37" s="96">
        <f>B37-C37</f>
        <v>112000</v>
      </c>
      <c r="E37" s="96">
        <f>D37*0.2</f>
        <v>22400</v>
      </c>
    </row>
    <row r="38" spans="1:5" ht="14.1" customHeight="1" x14ac:dyDescent="0.25">
      <c r="A38" s="90" t="s">
        <v>129</v>
      </c>
      <c r="B38" s="97">
        <f>SUM(E14:E22)</f>
        <v>307800</v>
      </c>
      <c r="C38" s="107">
        <f>B38*0.3</f>
        <v>92340</v>
      </c>
      <c r="D38" s="97">
        <f>B38-C38</f>
        <v>215460</v>
      </c>
      <c r="E38" s="97">
        <f>D38*0.2</f>
        <v>43092</v>
      </c>
    </row>
    <row r="39" spans="1:5" ht="14.1" customHeight="1" x14ac:dyDescent="0.25">
      <c r="A39" s="101" t="s">
        <v>124</v>
      </c>
      <c r="B39" s="102">
        <f>SUM(E28:E31)</f>
        <v>1575000</v>
      </c>
      <c r="C39" s="108">
        <f>B39*0.3</f>
        <v>472500</v>
      </c>
      <c r="D39" s="102">
        <f>B39-C39</f>
        <v>1102500</v>
      </c>
      <c r="E39" s="102">
        <f>D39*0.2</f>
        <v>220500</v>
      </c>
    </row>
    <row r="40" spans="1:5" ht="14.1" customHeight="1" x14ac:dyDescent="0.25">
      <c r="A40" s="90" t="s">
        <v>102</v>
      </c>
      <c r="B40" s="96">
        <f>SUM(B37:B39)</f>
        <v>2042800</v>
      </c>
      <c r="C40" s="96">
        <f>SUM(C37:C39)</f>
        <v>612840</v>
      </c>
      <c r="D40" s="96">
        <f>B40-C40</f>
        <v>1429960</v>
      </c>
      <c r="E40" s="96">
        <f>SUM(E37:E39)</f>
        <v>285992</v>
      </c>
    </row>
    <row r="41" spans="1:5" ht="14.1" customHeight="1" x14ac:dyDescent="0.2">
      <c r="A41" s="98"/>
    </row>
    <row r="42" spans="1:5" ht="14.1" customHeight="1" x14ac:dyDescent="0.25">
      <c r="A42" s="92"/>
    </row>
    <row r="43" spans="1:5" ht="14.1" customHeight="1" x14ac:dyDescent="0.25">
      <c r="A43" s="109" t="s">
        <v>103</v>
      </c>
      <c r="B43" s="109"/>
      <c r="C43" s="109"/>
      <c r="D43" s="109"/>
      <c r="E43" s="109"/>
    </row>
    <row r="44" spans="1:5" ht="14.1" customHeight="1" x14ac:dyDescent="0.2">
      <c r="A44" s="98"/>
    </row>
    <row r="45" spans="1:5" ht="12.95" customHeight="1" x14ac:dyDescent="0.25">
      <c r="A45" s="98"/>
      <c r="B45" s="100" t="s">
        <v>104</v>
      </c>
      <c r="C45" s="100" t="s">
        <v>105</v>
      </c>
      <c r="D45" s="100" t="s">
        <v>52</v>
      </c>
    </row>
    <row r="46" spans="1:5" ht="12.95" customHeight="1" x14ac:dyDescent="0.25">
      <c r="A46" s="92" t="s">
        <v>130</v>
      </c>
      <c r="B46" s="93" t="s">
        <v>106</v>
      </c>
      <c r="C46" s="93" t="s">
        <v>107</v>
      </c>
      <c r="D46" s="93" t="s">
        <v>108</v>
      </c>
    </row>
    <row r="47" spans="1:5" ht="14.1" customHeight="1" x14ac:dyDescent="0.25">
      <c r="A47" s="90" t="s">
        <v>109</v>
      </c>
      <c r="B47" s="95">
        <v>20</v>
      </c>
      <c r="C47" s="96">
        <v>2500</v>
      </c>
      <c r="D47" s="96">
        <f>B47*C47</f>
        <v>50000</v>
      </c>
    </row>
    <row r="48" spans="1:5" ht="14.1" customHeight="1" x14ac:dyDescent="0.25">
      <c r="A48" s="90" t="s">
        <v>110</v>
      </c>
      <c r="B48" s="95">
        <v>80</v>
      </c>
      <c r="C48" s="97">
        <v>2000</v>
      </c>
      <c r="D48" s="97">
        <f>B48*C48</f>
        <v>160000</v>
      </c>
    </row>
    <row r="49" spans="1:4" ht="14.1" customHeight="1" x14ac:dyDescent="0.25">
      <c r="A49" s="90" t="s">
        <v>111</v>
      </c>
      <c r="B49" s="95">
        <v>10</v>
      </c>
      <c r="C49" s="97">
        <v>2500</v>
      </c>
      <c r="D49" s="97">
        <f>B49*C49</f>
        <v>25000</v>
      </c>
    </row>
  </sheetData>
  <mergeCells count="5">
    <mergeCell ref="A1:E1"/>
    <mergeCell ref="A25:E25"/>
    <mergeCell ref="A43:E43"/>
    <mergeCell ref="A34:E34"/>
    <mergeCell ref="A11:E11"/>
  </mergeCells>
  <printOptions horizontalCentered="1" verticalCentered="1"/>
  <pageMargins left="0.75" right="0.75" top="1" bottom="0.75" header="0.5" footer="0.5"/>
  <pageSetup orientation="portrait" horizontalDpi="0" r:id="rId1"/>
  <headerFooter alignWithMargins="0">
    <oddHeader>&amp;C&amp;"Arial,Bold"&amp;14Enron Corporation
BMC Control-SA License Fees</oddHeader>
    <oddFooter>&amp;L&amp;9BMC Software Confidential&amp;C&amp;10Page &amp;P of &amp;N&amp;R&amp;9Prices valid to 11/30/00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Control-M Order Form</vt:lpstr>
      <vt:lpstr>Control-SA Order Form</vt:lpstr>
      <vt:lpstr>CTM Licenses By Business</vt:lpstr>
      <vt:lpstr>CTSA Licenses By Type</vt:lpstr>
      <vt:lpstr>'CTM Licenses By Business'!Print_Area</vt:lpstr>
      <vt:lpstr>'CTSA Licenses By Type'!Print_Area</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Jan Havlíček</cp:lastModifiedBy>
  <cp:lastPrinted>2000-11-29T19:57:30Z</cp:lastPrinted>
  <dcterms:created xsi:type="dcterms:W3CDTF">2000-11-14T14:59:57Z</dcterms:created>
  <dcterms:modified xsi:type="dcterms:W3CDTF">2023-09-10T18:53:41Z</dcterms:modified>
</cp:coreProperties>
</file>