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5E1A76-039B-42F7-AF88-825DCF3189C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C13" i="1"/>
  <c r="D13" i="1"/>
  <c r="E13" i="1"/>
  <c r="F13" i="1"/>
  <c r="G13" i="1"/>
  <c r="H13" i="1"/>
  <c r="C14" i="1"/>
  <c r="D14" i="1"/>
  <c r="E14" i="1"/>
  <c r="F14" i="1"/>
  <c r="G14" i="1"/>
  <c r="H14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</calcChain>
</file>

<file path=xl/sharedStrings.xml><?xml version="1.0" encoding="utf-8"?>
<sst xmlns="http://schemas.openxmlformats.org/spreadsheetml/2006/main" count="44" uniqueCount="31">
  <si>
    <t>Unidad de</t>
  </si>
  <si>
    <t>Medida</t>
  </si>
  <si>
    <t>USD/MMBtu</t>
  </si>
  <si>
    <t>"</t>
  </si>
  <si>
    <t>Fuel (4.85%)</t>
  </si>
  <si>
    <t>Transporte Permian - Hueco (max. int.)</t>
  </si>
  <si>
    <t>Transporte Hueco - Frontera (firme fijo)</t>
  </si>
  <si>
    <t>Gas Research Institute (Fijo)</t>
  </si>
  <si>
    <t>Transporte Hueco - Frontera (uso)</t>
  </si>
  <si>
    <t>Gas Research Institute (uso)</t>
  </si>
  <si>
    <t>Annual Charge Adjustment (ACA)</t>
  </si>
  <si>
    <t>Subtotal Gas en frontera</t>
  </si>
  <si>
    <t>Gastos de Importación (0.25%)</t>
  </si>
  <si>
    <t>Transporte Frontera - Gloria de Dios</t>
  </si>
  <si>
    <t>Transporte Nacional</t>
  </si>
  <si>
    <t>Sub-Total PEMEX</t>
  </si>
  <si>
    <t>$/Gcal</t>
  </si>
  <si>
    <t>Tipo de cambio (15 dias ultimo mes DO)</t>
  </si>
  <si>
    <t>$/USD</t>
  </si>
  <si>
    <t>Tipo de cambio Netback y Transporte</t>
  </si>
  <si>
    <t>Mayo 2000</t>
  </si>
  <si>
    <t>Junio 2000</t>
  </si>
  <si>
    <t>Precio Cuenca Permian</t>
  </si>
  <si>
    <t>Concepto</t>
  </si>
  <si>
    <r>
      <t xml:space="preserve">Servicio </t>
    </r>
    <r>
      <rPr>
        <b/>
        <sz val="12"/>
        <rFont val="ElegaGarmnd BT"/>
        <family val="1"/>
      </rPr>
      <t>Base Variable</t>
    </r>
  </si>
  <si>
    <t>Equivale a =</t>
  </si>
  <si>
    <t>Julio 2000</t>
  </si>
  <si>
    <t>Agosto 2000</t>
  </si>
  <si>
    <t>Sept. 2000</t>
  </si>
  <si>
    <t>Oct. 2000</t>
  </si>
  <si>
    <r>
      <t xml:space="preserve">Cálculo del precio del Gas Natural para </t>
    </r>
    <r>
      <rPr>
        <b/>
        <sz val="16"/>
        <color indexed="10"/>
        <rFont val="ElegaGarmnd BT"/>
        <family val="1"/>
      </rPr>
      <t xml:space="preserve">Chihuahua </t>
    </r>
    <r>
      <rPr>
        <b/>
        <sz val="16"/>
        <rFont val="ElegaGarmnd BT"/>
        <family val="1"/>
      </rPr>
      <t>(en base variable mensual)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</si>
</sst>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_);_(@_)"/>
  </numFmts>
  <fonts count="7">
    <font>
      <sz val="12"/>
      <name val="ElegaGarmnd BT"/>
    </font>
    <font>
      <sz val="12"/>
      <name val="ElegaGarmnd BT"/>
    </font>
    <font>
      <b/>
      <sz val="16"/>
      <name val="ElegaGarmnd BT"/>
      <family val="1"/>
    </font>
    <font>
      <b/>
      <sz val="18"/>
      <color indexed="12"/>
      <name val="ElegaGarmnd BT"/>
      <family val="1"/>
    </font>
    <font>
      <b/>
      <sz val="16"/>
      <color indexed="10"/>
      <name val="ElegaGarmnd BT"/>
      <family val="1"/>
    </font>
    <font>
      <b/>
      <sz val="12"/>
      <name val="ElegaGarmnd BT"/>
      <family val="1"/>
    </font>
    <font>
      <sz val="12"/>
      <name val="ElegaGarmnd BT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1" xfId="0" applyFont="1" applyBorder="1" applyAlignment="1">
      <alignment horizontal="center"/>
    </xf>
    <xf numFmtId="0" fontId="6" fillId="0" borderId="6" xfId="0" applyFont="1" applyBorder="1"/>
    <xf numFmtId="164" fontId="6" fillId="0" borderId="1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6" fillId="0" borderId="9" xfId="1" applyNumberFormat="1" applyFont="1" applyBorder="1"/>
    <xf numFmtId="0" fontId="5" fillId="0" borderId="6" xfId="0" applyFont="1" applyBorder="1" applyAlignment="1">
      <alignment horizontal="right"/>
    </xf>
    <xf numFmtId="164" fontId="5" fillId="0" borderId="10" xfId="1" applyNumberFormat="1" applyFont="1" applyBorder="1"/>
    <xf numFmtId="164" fontId="5" fillId="0" borderId="11" xfId="1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6" fillId="0" borderId="13" xfId="0" quotePrefix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/>
    <xf numFmtId="2" fontId="6" fillId="0" borderId="5" xfId="0" applyNumberFormat="1" applyFont="1" applyBorder="1"/>
    <xf numFmtId="0" fontId="6" fillId="0" borderId="14" xfId="0" applyFont="1" applyBorder="1" applyAlignment="1">
      <alignment horizontal="right"/>
    </xf>
    <xf numFmtId="164" fontId="5" fillId="0" borderId="2" xfId="1" applyNumberFormat="1" applyFont="1" applyBorder="1"/>
    <xf numFmtId="164" fontId="5" fillId="0" borderId="3" xfId="1" applyNumberFormat="1" applyFont="1" applyBorder="1"/>
    <xf numFmtId="0" fontId="3" fillId="0" borderId="0" xfId="0" applyFont="1" applyAlignment="1">
      <alignment horizontal="center"/>
    </xf>
    <xf numFmtId="0" fontId="2" fillId="0" borderId="12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showGridLines="0" tabSelected="1" workbookViewId="0">
      <selection sqref="A1:D1"/>
    </sheetView>
  </sheetViews>
  <sheetFormatPr defaultRowHeight="15"/>
  <cols>
    <col min="1" max="1" width="38.109375" customWidth="1"/>
    <col min="2" max="2" width="15.44140625" customWidth="1"/>
    <col min="3" max="3" width="14.33203125" customWidth="1"/>
    <col min="4" max="7" width="13.109375" customWidth="1"/>
    <col min="8" max="8" width="12.6640625" customWidth="1"/>
  </cols>
  <sheetData>
    <row r="1" spans="1:8" ht="22.5">
      <c r="A1" s="27"/>
      <c r="B1" s="27"/>
      <c r="C1" s="27"/>
      <c r="D1" s="27"/>
    </row>
    <row r="2" spans="1:8" ht="21" thickBot="1">
      <c r="A2" s="28" t="s">
        <v>30</v>
      </c>
      <c r="B2" s="28"/>
      <c r="C2" s="28"/>
      <c r="D2" s="28"/>
      <c r="E2" s="28"/>
      <c r="F2" s="28"/>
      <c r="G2" s="28"/>
    </row>
    <row r="3" spans="1:8" ht="15.75">
      <c r="A3" s="4"/>
      <c r="B3" s="5" t="s">
        <v>0</v>
      </c>
      <c r="C3" s="4"/>
      <c r="D3" s="6"/>
      <c r="E3" s="6"/>
      <c r="F3" s="6"/>
      <c r="G3" s="6"/>
      <c r="H3" s="6"/>
    </row>
    <row r="4" spans="1:8" ht="16.5" thickBot="1">
      <c r="A4" s="2" t="s">
        <v>23</v>
      </c>
      <c r="B4" s="2" t="s">
        <v>1</v>
      </c>
      <c r="C4" s="2" t="s">
        <v>20</v>
      </c>
      <c r="D4" s="3" t="s">
        <v>21</v>
      </c>
      <c r="E4" s="19" t="s">
        <v>26</v>
      </c>
      <c r="F4" s="19" t="s">
        <v>27</v>
      </c>
      <c r="G4" s="19" t="s">
        <v>28</v>
      </c>
      <c r="H4" s="19" t="s">
        <v>29</v>
      </c>
    </row>
    <row r="5" spans="1:8" ht="15.75">
      <c r="A5" s="20" t="s">
        <v>22</v>
      </c>
      <c r="B5" s="21" t="s">
        <v>2</v>
      </c>
      <c r="C5" s="22">
        <v>2.87</v>
      </c>
      <c r="D5" s="23">
        <v>4.0999999999999996</v>
      </c>
      <c r="E5" s="23">
        <v>4.3499999999999996</v>
      </c>
      <c r="F5" s="23">
        <v>3.77</v>
      </c>
      <c r="G5" s="23">
        <v>4.5</v>
      </c>
      <c r="H5" s="23">
        <v>5.15</v>
      </c>
    </row>
    <row r="6" spans="1:8" ht="15.75">
      <c r="A6" s="8" t="s">
        <v>4</v>
      </c>
      <c r="B6" s="7" t="s">
        <v>3</v>
      </c>
      <c r="C6" s="9">
        <f t="shared" ref="C6:H6" si="0">+C5*0.0485</f>
        <v>0.13919500000000001</v>
      </c>
      <c r="D6" s="10">
        <f t="shared" si="0"/>
        <v>0.19885</v>
      </c>
      <c r="E6" s="10">
        <f t="shared" si="0"/>
        <v>0.210975</v>
      </c>
      <c r="F6" s="10">
        <f t="shared" si="0"/>
        <v>0.18284500000000001</v>
      </c>
      <c r="G6" s="10">
        <f t="shared" si="0"/>
        <v>0.21825</v>
      </c>
      <c r="H6" s="10">
        <f t="shared" si="0"/>
        <v>0.24977500000000002</v>
      </c>
    </row>
    <row r="7" spans="1:8" ht="15.75">
      <c r="A7" s="8" t="s">
        <v>5</v>
      </c>
      <c r="B7" s="7" t="s">
        <v>3</v>
      </c>
      <c r="C7" s="9">
        <v>0.15819</v>
      </c>
      <c r="D7" s="10">
        <v>0.15819</v>
      </c>
      <c r="E7" s="10">
        <v>0.15819</v>
      </c>
      <c r="F7" s="10">
        <v>0.15819</v>
      </c>
      <c r="G7" s="10">
        <v>0.15819</v>
      </c>
      <c r="H7" s="10">
        <v>0.15819</v>
      </c>
    </row>
    <row r="8" spans="1:8" ht="15.75">
      <c r="A8" s="8" t="s">
        <v>6</v>
      </c>
      <c r="B8" s="7" t="s">
        <v>3</v>
      </c>
      <c r="C8" s="9">
        <v>4.4499999999999998E-2</v>
      </c>
      <c r="D8" s="10">
        <v>4.4499999999999998E-2</v>
      </c>
      <c r="E8" s="10">
        <v>4.4499999999999998E-2</v>
      </c>
      <c r="F8" s="10">
        <v>4.4499999999999998E-2</v>
      </c>
      <c r="G8" s="10">
        <v>4.4499999999999998E-2</v>
      </c>
      <c r="H8" s="10">
        <v>4.4499999999999998E-2</v>
      </c>
    </row>
    <row r="9" spans="1:8" ht="15.75">
      <c r="A9" s="8" t="s">
        <v>7</v>
      </c>
      <c r="B9" s="7" t="s">
        <v>3</v>
      </c>
      <c r="C9" s="9">
        <v>8.5500000000000003E-3</v>
      </c>
      <c r="D9" s="10">
        <v>8.5500000000000003E-3</v>
      </c>
      <c r="E9" s="10">
        <v>8.5500000000000003E-3</v>
      </c>
      <c r="F9" s="10">
        <v>8.5500000000000003E-3</v>
      </c>
      <c r="G9" s="10">
        <v>8.5500000000000003E-3</v>
      </c>
      <c r="H9" s="10">
        <v>8.5500000000000003E-3</v>
      </c>
    </row>
    <row r="10" spans="1:8" ht="15.75">
      <c r="A10" s="8" t="s">
        <v>8</v>
      </c>
      <c r="B10" s="7" t="s">
        <v>3</v>
      </c>
      <c r="C10" s="9">
        <v>1E-4</v>
      </c>
      <c r="D10" s="10">
        <v>1E-4</v>
      </c>
      <c r="E10" s="10">
        <v>1E-4</v>
      </c>
      <c r="F10" s="10">
        <v>1E-4</v>
      </c>
      <c r="G10" s="10">
        <v>1E-4</v>
      </c>
      <c r="H10" s="10">
        <v>1E-4</v>
      </c>
    </row>
    <row r="11" spans="1:8" ht="15.75">
      <c r="A11" s="8" t="s">
        <v>9</v>
      </c>
      <c r="B11" s="7" t="s">
        <v>3</v>
      </c>
      <c r="C11" s="9">
        <v>7.4999999999999997E-3</v>
      </c>
      <c r="D11" s="10">
        <v>7.4999999999999997E-3</v>
      </c>
      <c r="E11" s="10">
        <v>7.4999999999999997E-3</v>
      </c>
      <c r="F11" s="10">
        <v>7.4999999999999997E-3</v>
      </c>
      <c r="G11" s="10">
        <v>7.4999999999999997E-3</v>
      </c>
      <c r="H11" s="10">
        <v>7.4999999999999997E-3</v>
      </c>
    </row>
    <row r="12" spans="1:8" ht="15.75">
      <c r="A12" s="8" t="s">
        <v>10</v>
      </c>
      <c r="B12" s="7" t="s">
        <v>3</v>
      </c>
      <c r="C12" s="11">
        <v>2.2000000000000001E-3</v>
      </c>
      <c r="D12" s="12">
        <v>2.2000000000000001E-3</v>
      </c>
      <c r="E12" s="12">
        <v>2.2000000000000001E-3</v>
      </c>
      <c r="F12" s="12">
        <v>2.2000000000000001E-3</v>
      </c>
      <c r="G12" s="12">
        <v>2.2000000000000001E-3</v>
      </c>
      <c r="H12" s="12">
        <v>2.2000000000000001E-3</v>
      </c>
    </row>
    <row r="13" spans="1:8" ht="16.5" thickBot="1">
      <c r="A13" s="13" t="s">
        <v>11</v>
      </c>
      <c r="B13" s="7" t="s">
        <v>3</v>
      </c>
      <c r="C13" s="14">
        <f t="shared" ref="C13:H13" si="1">+SUM(C5:C12)</f>
        <v>3.2302350000000004</v>
      </c>
      <c r="D13" s="15">
        <f t="shared" si="1"/>
        <v>4.5198900000000002</v>
      </c>
      <c r="E13" s="15">
        <f t="shared" si="1"/>
        <v>4.7820150000000003</v>
      </c>
      <c r="F13" s="15">
        <f t="shared" si="1"/>
        <v>4.1738850000000003</v>
      </c>
      <c r="G13" s="15">
        <f t="shared" si="1"/>
        <v>4.9392900000000006</v>
      </c>
      <c r="H13" s="15">
        <f t="shared" si="1"/>
        <v>5.6208150000000003</v>
      </c>
    </row>
    <row r="14" spans="1:8" ht="16.5" thickTop="1">
      <c r="A14" s="8" t="s">
        <v>12</v>
      </c>
      <c r="B14" s="7" t="s">
        <v>3</v>
      </c>
      <c r="C14" s="9">
        <f t="shared" ref="C14:H14" si="2">+C13*0.0025</f>
        <v>8.0755875000000019E-3</v>
      </c>
      <c r="D14" s="10">
        <f t="shared" si="2"/>
        <v>1.1299725E-2</v>
      </c>
      <c r="E14" s="10">
        <f t="shared" si="2"/>
        <v>1.1955037500000001E-2</v>
      </c>
      <c r="F14" s="10">
        <f t="shared" si="2"/>
        <v>1.04347125E-2</v>
      </c>
      <c r="G14" s="10">
        <f t="shared" si="2"/>
        <v>1.2348225000000003E-2</v>
      </c>
      <c r="H14" s="10">
        <f t="shared" si="2"/>
        <v>1.4052037500000001E-2</v>
      </c>
    </row>
    <row r="15" spans="1:8" ht="15.75">
      <c r="A15" s="8" t="s">
        <v>13</v>
      </c>
      <c r="B15" s="7" t="s">
        <v>3</v>
      </c>
      <c r="C15" s="9">
        <v>5.2999999999999999E-2</v>
      </c>
      <c r="D15" s="10">
        <v>5.2999999999999999E-2</v>
      </c>
      <c r="E15" s="10">
        <v>5.2999999999999999E-2</v>
      </c>
      <c r="F15" s="10">
        <v>5.2999999999999999E-2</v>
      </c>
      <c r="G15" s="10">
        <v>5.2999999999999999E-2</v>
      </c>
      <c r="H15" s="10">
        <v>5.2999999999999999E-2</v>
      </c>
    </row>
    <row r="16" spans="1:8" ht="15.75">
      <c r="A16" s="8" t="s">
        <v>14</v>
      </c>
      <c r="B16" s="7" t="s">
        <v>3</v>
      </c>
      <c r="C16" s="9">
        <f t="shared" ref="C16:H16" si="3">0.74416*0.252</f>
        <v>0.18752832000000003</v>
      </c>
      <c r="D16" s="10">
        <f t="shared" si="3"/>
        <v>0.18752832000000003</v>
      </c>
      <c r="E16" s="10">
        <f t="shared" si="3"/>
        <v>0.18752832000000003</v>
      </c>
      <c r="F16" s="10">
        <f t="shared" si="3"/>
        <v>0.18752832000000003</v>
      </c>
      <c r="G16" s="10">
        <f t="shared" si="3"/>
        <v>0.18752832000000003</v>
      </c>
      <c r="H16" s="10">
        <f t="shared" si="3"/>
        <v>0.18752832000000003</v>
      </c>
    </row>
    <row r="17" spans="1:8" ht="15.75">
      <c r="A17" s="8" t="s">
        <v>24</v>
      </c>
      <c r="B17" s="7" t="s">
        <v>3</v>
      </c>
      <c r="C17" s="11">
        <f t="shared" ref="C17:H17" si="4">0.06*4.17439*0.252</f>
        <v>6.3116776799999996E-2</v>
      </c>
      <c r="D17" s="12">
        <f t="shared" si="4"/>
        <v>6.3116776799999996E-2</v>
      </c>
      <c r="E17" s="12">
        <f t="shared" si="4"/>
        <v>6.3116776799999996E-2</v>
      </c>
      <c r="F17" s="12">
        <f t="shared" si="4"/>
        <v>6.3116776799999996E-2</v>
      </c>
      <c r="G17" s="12">
        <f t="shared" si="4"/>
        <v>6.3116776799999996E-2</v>
      </c>
      <c r="H17" s="12">
        <f t="shared" si="4"/>
        <v>6.3116776799999996E-2</v>
      </c>
    </row>
    <row r="18" spans="1:8" ht="16.5" thickBot="1">
      <c r="A18" s="13" t="s">
        <v>15</v>
      </c>
      <c r="B18" s="1" t="s">
        <v>2</v>
      </c>
      <c r="C18" s="14">
        <f t="shared" ref="C18:H18" si="5">SUM(C13:C17)</f>
        <v>3.5419556843000004</v>
      </c>
      <c r="D18" s="15">
        <f t="shared" si="5"/>
        <v>4.8348348218000003</v>
      </c>
      <c r="E18" s="15">
        <f t="shared" si="5"/>
        <v>5.0976151343000007</v>
      </c>
      <c r="F18" s="15">
        <f t="shared" si="5"/>
        <v>4.4879648093000011</v>
      </c>
      <c r="G18" s="15">
        <f t="shared" si="5"/>
        <v>5.2552833218000012</v>
      </c>
      <c r="H18" s="15">
        <f t="shared" si="5"/>
        <v>5.9385121343000007</v>
      </c>
    </row>
    <row r="19" spans="1:8" ht="17.25" thickTop="1" thickBot="1">
      <c r="A19" s="24" t="s">
        <v>25</v>
      </c>
      <c r="B19" s="2" t="s">
        <v>16</v>
      </c>
      <c r="C19" s="25">
        <f t="shared" ref="C19:H19" si="6">+(((SUM(C13:C15)+C17)*C20)/0.252)+((C16*C21)/0.252)</f>
        <v>132.20326693727853</v>
      </c>
      <c r="D19" s="26">
        <f t="shared" si="6"/>
        <v>183.17005045479164</v>
      </c>
      <c r="E19" s="26">
        <f t="shared" si="6"/>
        <v>200.3065407899106</v>
      </c>
      <c r="F19" s="26">
        <f t="shared" si="6"/>
        <v>167.20253923641835</v>
      </c>
      <c r="G19" s="26">
        <f t="shared" si="6"/>
        <v>192.66559433322297</v>
      </c>
      <c r="H19" s="26">
        <f t="shared" si="6"/>
        <v>220.68208380885315</v>
      </c>
    </row>
    <row r="20" spans="1:8" ht="15.75">
      <c r="A20" s="18" t="s">
        <v>17</v>
      </c>
      <c r="B20" s="17" t="s">
        <v>18</v>
      </c>
      <c r="C20" s="16">
        <v>9.4032999999999998</v>
      </c>
      <c r="D20" s="16">
        <v>9.5486000000000004</v>
      </c>
      <c r="E20" s="16">
        <v>9.9022000000000006</v>
      </c>
      <c r="F20" s="16">
        <v>9.3894000000000002</v>
      </c>
      <c r="G20" s="16">
        <v>9.2401</v>
      </c>
      <c r="H20" s="16">
        <v>9.3699999999999992</v>
      </c>
    </row>
    <row r="21" spans="1:8" ht="15.75">
      <c r="A21" s="18" t="s">
        <v>19</v>
      </c>
      <c r="B21" s="17" t="s">
        <v>18</v>
      </c>
      <c r="C21" s="16">
        <v>9.4520999999999997</v>
      </c>
      <c r="D21" s="16">
        <v>9.5109999999999992</v>
      </c>
      <c r="E21" s="16">
        <v>9.9002999999999997</v>
      </c>
      <c r="F21" s="16">
        <v>9.3666999999999998</v>
      </c>
      <c r="G21" s="16">
        <v>9.1995000000000005</v>
      </c>
      <c r="H21" s="16">
        <v>9.1995000000000005</v>
      </c>
    </row>
  </sheetData>
  <mergeCells count="2">
    <mergeCell ref="A1:D1"/>
    <mergeCell ref="A2:G2"/>
  </mergeCells>
  <pageMargins left="0.75" right="0.75" top="1" bottom="1" header="0.5" footer="0.5"/>
  <pageSetup scale="94" orientation="landscape" horizontalDpi="0" verticalDpi="36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Cementos de Chihuahua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J. Valles T.</dc:creator>
  <cp:lastModifiedBy>Jan Havlíček</cp:lastModifiedBy>
  <cp:lastPrinted>2000-10-28T14:44:28Z</cp:lastPrinted>
  <dcterms:created xsi:type="dcterms:W3CDTF">2000-06-10T15:25:07Z</dcterms:created>
  <dcterms:modified xsi:type="dcterms:W3CDTF">2023-09-11T02:07:16Z</dcterms:modified>
</cp:coreProperties>
</file>