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B26297-10BB-4138-A69B-4092D7F49557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AGA" sheetId="1793" r:id="rId2"/>
    <sheet name="Sheet1" sheetId="1794" r:id="rId3"/>
    <sheet name="Curvefetch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ga00">AGA!$I$4:$N$55</definedName>
    <definedName name="_AGA99">AGA!$B$4:$G$55</definedName>
    <definedName name="Count">Curvefetch!$A$4</definedName>
    <definedName name="CurveCode">Curvefetch!$B$4</definedName>
    <definedName name="CurveTable">Curvefetch!$E$1:$IV$7</definedName>
    <definedName name="CurveType">Curvefetch!$B$5</definedName>
    <definedName name="date00">AGA!$I$4:$I$55</definedName>
    <definedName name="date99">AGA!$B$4:$B$55</definedName>
    <definedName name="Dump">Curvefetch!$B$7</definedName>
    <definedName name="EffectiveDate">Curvefetch!$B$2</definedName>
    <definedName name="Month">Curvefetch!$B$3</definedName>
    <definedName name="_xlnm.Print_Area" localSheetId="0">Summary!$A$1:$L$98</definedName>
    <definedName name="RiskType">Curvefetch!$B$6</definedName>
    <definedName name="tdy_bom">Sheet1!$BM$8:$CM$69</definedName>
    <definedName name="tdy_bom_dat">Sheet1!$BL$8:$BL$69</definedName>
    <definedName name="ytdy_bom">Sheet1!$CP$8:$DP$69</definedName>
    <definedName name="ytdy_bom_dat">Sheet1!$CO$8:$CO$69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793" l="1"/>
  <c r="D1" i="1793"/>
  <c r="E1" i="1793"/>
  <c r="F1" i="1793"/>
  <c r="G1" i="1793"/>
  <c r="J1" i="1793"/>
  <c r="K1" i="1793"/>
  <c r="L1" i="1793"/>
  <c r="M1" i="1793"/>
  <c r="N1" i="1793"/>
  <c r="B3" i="1793"/>
  <c r="C3" i="1793"/>
  <c r="D3" i="1793"/>
  <c r="E3" i="1793"/>
  <c r="F3" i="1793"/>
  <c r="I3" i="1793"/>
  <c r="J3" i="1793"/>
  <c r="K3" i="1793"/>
  <c r="L3" i="1793"/>
  <c r="M3" i="1793"/>
  <c r="B4" i="1793"/>
  <c r="C4" i="1793"/>
  <c r="D4" i="1793"/>
  <c r="E4" i="1793"/>
  <c r="F4" i="1793"/>
  <c r="I4" i="1793"/>
  <c r="J4" i="1793"/>
  <c r="K4" i="1793"/>
  <c r="L4" i="1793"/>
  <c r="M4" i="1793"/>
  <c r="B5" i="1793"/>
  <c r="C5" i="1793"/>
  <c r="D5" i="1793"/>
  <c r="E5" i="1793"/>
  <c r="F5" i="1793"/>
  <c r="G5" i="1793"/>
  <c r="I5" i="1793"/>
  <c r="J5" i="1793"/>
  <c r="K5" i="1793"/>
  <c r="L5" i="1793"/>
  <c r="M5" i="1793"/>
  <c r="N5" i="1793"/>
  <c r="B6" i="1793"/>
  <c r="C6" i="1793"/>
  <c r="D6" i="1793"/>
  <c r="E6" i="1793"/>
  <c r="F6" i="1793"/>
  <c r="G6" i="1793"/>
  <c r="I6" i="1793"/>
  <c r="J6" i="1793"/>
  <c r="K6" i="1793"/>
  <c r="L6" i="1793"/>
  <c r="M6" i="1793"/>
  <c r="N6" i="1793"/>
  <c r="B7" i="1793"/>
  <c r="C7" i="1793"/>
  <c r="D7" i="1793"/>
  <c r="E7" i="1793"/>
  <c r="F7" i="1793"/>
  <c r="G7" i="1793"/>
  <c r="I7" i="1793"/>
  <c r="J7" i="1793"/>
  <c r="K7" i="1793"/>
  <c r="L7" i="1793"/>
  <c r="M7" i="1793"/>
  <c r="N7" i="1793"/>
  <c r="B8" i="1793"/>
  <c r="C8" i="1793"/>
  <c r="D8" i="1793"/>
  <c r="E8" i="1793"/>
  <c r="F8" i="1793"/>
  <c r="G8" i="1793"/>
  <c r="I8" i="1793"/>
  <c r="J8" i="1793"/>
  <c r="K8" i="1793"/>
  <c r="L8" i="1793"/>
  <c r="M8" i="1793"/>
  <c r="N8" i="1793"/>
  <c r="B9" i="1793"/>
  <c r="C9" i="1793"/>
  <c r="D9" i="1793"/>
  <c r="E9" i="1793"/>
  <c r="F9" i="1793"/>
  <c r="G9" i="1793"/>
  <c r="I9" i="1793"/>
  <c r="J9" i="1793"/>
  <c r="K9" i="1793"/>
  <c r="L9" i="1793"/>
  <c r="M9" i="1793"/>
  <c r="N9" i="1793"/>
  <c r="B10" i="1793"/>
  <c r="C10" i="1793"/>
  <c r="D10" i="1793"/>
  <c r="E10" i="1793"/>
  <c r="F10" i="1793"/>
  <c r="G10" i="1793"/>
  <c r="I10" i="1793"/>
  <c r="J10" i="1793"/>
  <c r="K10" i="1793"/>
  <c r="L10" i="1793"/>
  <c r="M10" i="1793"/>
  <c r="N10" i="1793"/>
  <c r="B11" i="1793"/>
  <c r="C11" i="1793"/>
  <c r="D11" i="1793"/>
  <c r="E11" i="1793"/>
  <c r="F11" i="1793"/>
  <c r="G11" i="1793"/>
  <c r="I11" i="1793"/>
  <c r="J11" i="1793"/>
  <c r="K11" i="1793"/>
  <c r="L11" i="1793"/>
  <c r="M11" i="1793"/>
  <c r="N11" i="1793"/>
  <c r="B12" i="1793"/>
  <c r="C12" i="1793"/>
  <c r="D12" i="1793"/>
  <c r="E12" i="1793"/>
  <c r="F12" i="1793"/>
  <c r="G12" i="1793"/>
  <c r="I12" i="1793"/>
  <c r="J12" i="1793"/>
  <c r="K12" i="1793"/>
  <c r="L12" i="1793"/>
  <c r="M12" i="1793"/>
  <c r="N12" i="1793"/>
  <c r="B13" i="1793"/>
  <c r="C13" i="1793"/>
  <c r="D13" i="1793"/>
  <c r="E13" i="1793"/>
  <c r="F13" i="1793"/>
  <c r="G13" i="1793"/>
  <c r="I13" i="1793"/>
  <c r="J13" i="1793"/>
  <c r="K13" i="1793"/>
  <c r="L13" i="1793"/>
  <c r="M13" i="1793"/>
  <c r="N13" i="1793"/>
  <c r="B14" i="1793"/>
  <c r="C14" i="1793"/>
  <c r="D14" i="1793"/>
  <c r="E14" i="1793"/>
  <c r="F14" i="1793"/>
  <c r="G14" i="1793"/>
  <c r="I14" i="1793"/>
  <c r="J14" i="1793"/>
  <c r="K14" i="1793"/>
  <c r="L14" i="1793"/>
  <c r="M14" i="1793"/>
  <c r="N14" i="1793"/>
  <c r="B15" i="1793"/>
  <c r="C15" i="1793"/>
  <c r="D15" i="1793"/>
  <c r="E15" i="1793"/>
  <c r="F15" i="1793"/>
  <c r="G15" i="1793"/>
  <c r="I15" i="1793"/>
  <c r="J15" i="1793"/>
  <c r="K15" i="1793"/>
  <c r="L15" i="1793"/>
  <c r="M15" i="1793"/>
  <c r="N15" i="1793"/>
  <c r="B16" i="1793"/>
  <c r="C16" i="1793"/>
  <c r="D16" i="1793"/>
  <c r="E16" i="1793"/>
  <c r="F16" i="1793"/>
  <c r="G16" i="1793"/>
  <c r="I16" i="1793"/>
  <c r="J16" i="1793"/>
  <c r="K16" i="1793"/>
  <c r="L16" i="1793"/>
  <c r="M16" i="1793"/>
  <c r="N16" i="1793"/>
  <c r="B17" i="1793"/>
  <c r="C17" i="1793"/>
  <c r="D17" i="1793"/>
  <c r="E17" i="1793"/>
  <c r="F17" i="1793"/>
  <c r="G17" i="1793"/>
  <c r="I17" i="1793"/>
  <c r="J17" i="1793"/>
  <c r="K17" i="1793"/>
  <c r="L17" i="1793"/>
  <c r="M17" i="1793"/>
  <c r="N17" i="1793"/>
  <c r="B18" i="1793"/>
  <c r="C18" i="1793"/>
  <c r="D18" i="1793"/>
  <c r="E18" i="1793"/>
  <c r="F18" i="1793"/>
  <c r="G18" i="1793"/>
  <c r="I18" i="1793"/>
  <c r="J18" i="1793"/>
  <c r="K18" i="1793"/>
  <c r="L18" i="1793"/>
  <c r="M18" i="1793"/>
  <c r="N18" i="1793"/>
  <c r="B19" i="1793"/>
  <c r="C19" i="1793"/>
  <c r="D19" i="1793"/>
  <c r="E19" i="1793"/>
  <c r="F19" i="1793"/>
  <c r="G19" i="1793"/>
  <c r="I19" i="1793"/>
  <c r="J19" i="1793"/>
  <c r="K19" i="1793"/>
  <c r="L19" i="1793"/>
  <c r="M19" i="1793"/>
  <c r="N19" i="1793"/>
  <c r="B20" i="1793"/>
  <c r="C20" i="1793"/>
  <c r="D20" i="1793"/>
  <c r="E20" i="1793"/>
  <c r="F20" i="1793"/>
  <c r="G20" i="1793"/>
  <c r="I20" i="1793"/>
  <c r="J20" i="1793"/>
  <c r="K20" i="1793"/>
  <c r="L20" i="1793"/>
  <c r="M20" i="1793"/>
  <c r="N20" i="1793"/>
  <c r="B21" i="1793"/>
  <c r="C21" i="1793"/>
  <c r="D21" i="1793"/>
  <c r="E21" i="1793"/>
  <c r="F21" i="1793"/>
  <c r="G21" i="1793"/>
  <c r="I21" i="1793"/>
  <c r="J21" i="1793"/>
  <c r="K21" i="1793"/>
  <c r="L21" i="1793"/>
  <c r="M21" i="1793"/>
  <c r="N21" i="1793"/>
  <c r="B22" i="1793"/>
  <c r="C22" i="1793"/>
  <c r="D22" i="1793"/>
  <c r="E22" i="1793"/>
  <c r="F22" i="1793"/>
  <c r="G22" i="1793"/>
  <c r="I22" i="1793"/>
  <c r="J22" i="1793"/>
  <c r="K22" i="1793"/>
  <c r="L22" i="1793"/>
  <c r="M22" i="1793"/>
  <c r="N22" i="1793"/>
  <c r="B23" i="1793"/>
  <c r="C23" i="1793"/>
  <c r="D23" i="1793"/>
  <c r="E23" i="1793"/>
  <c r="F23" i="1793"/>
  <c r="G23" i="1793"/>
  <c r="I23" i="1793"/>
  <c r="J23" i="1793"/>
  <c r="K23" i="1793"/>
  <c r="L23" i="1793"/>
  <c r="M23" i="1793"/>
  <c r="N23" i="1793"/>
  <c r="B24" i="1793"/>
  <c r="C24" i="1793"/>
  <c r="D24" i="1793"/>
  <c r="E24" i="1793"/>
  <c r="F24" i="1793"/>
  <c r="G24" i="1793"/>
  <c r="I24" i="1793"/>
  <c r="J24" i="1793"/>
  <c r="K24" i="1793"/>
  <c r="L24" i="1793"/>
  <c r="M24" i="1793"/>
  <c r="N24" i="1793"/>
  <c r="B25" i="1793"/>
  <c r="C25" i="1793"/>
  <c r="D25" i="1793"/>
  <c r="E25" i="1793"/>
  <c r="F25" i="1793"/>
  <c r="G25" i="1793"/>
  <c r="I25" i="1793"/>
  <c r="J25" i="1793"/>
  <c r="K25" i="1793"/>
  <c r="L25" i="1793"/>
  <c r="M25" i="1793"/>
  <c r="N25" i="1793"/>
  <c r="B26" i="1793"/>
  <c r="C26" i="1793"/>
  <c r="D26" i="1793"/>
  <c r="E26" i="1793"/>
  <c r="F26" i="1793"/>
  <c r="G26" i="1793"/>
  <c r="I26" i="1793"/>
  <c r="J26" i="1793"/>
  <c r="K26" i="1793"/>
  <c r="L26" i="1793"/>
  <c r="M26" i="1793"/>
  <c r="N26" i="1793"/>
  <c r="B27" i="1793"/>
  <c r="C27" i="1793"/>
  <c r="D27" i="1793"/>
  <c r="E27" i="1793"/>
  <c r="F27" i="1793"/>
  <c r="G27" i="1793"/>
  <c r="I27" i="1793"/>
  <c r="J27" i="1793"/>
  <c r="K27" i="1793"/>
  <c r="L27" i="1793"/>
  <c r="M27" i="1793"/>
  <c r="N27" i="1793"/>
  <c r="B28" i="1793"/>
  <c r="C28" i="1793"/>
  <c r="D28" i="1793"/>
  <c r="E28" i="1793"/>
  <c r="F28" i="1793"/>
  <c r="G28" i="1793"/>
  <c r="I28" i="1793"/>
  <c r="J28" i="1793"/>
  <c r="K28" i="1793"/>
  <c r="L28" i="1793"/>
  <c r="M28" i="1793"/>
  <c r="N28" i="1793"/>
  <c r="B29" i="1793"/>
  <c r="C29" i="1793"/>
  <c r="D29" i="1793"/>
  <c r="E29" i="1793"/>
  <c r="F29" i="1793"/>
  <c r="G29" i="1793"/>
  <c r="I29" i="1793"/>
  <c r="J29" i="1793"/>
  <c r="K29" i="1793"/>
  <c r="L29" i="1793"/>
  <c r="M29" i="1793"/>
  <c r="N29" i="1793"/>
  <c r="B30" i="1793"/>
  <c r="C30" i="1793"/>
  <c r="D30" i="1793"/>
  <c r="E30" i="1793"/>
  <c r="F30" i="1793"/>
  <c r="G30" i="1793"/>
  <c r="I30" i="1793"/>
  <c r="J30" i="1793"/>
  <c r="K30" i="1793"/>
  <c r="L30" i="1793"/>
  <c r="M30" i="1793"/>
  <c r="N30" i="1793"/>
  <c r="B31" i="1793"/>
  <c r="C31" i="1793"/>
  <c r="D31" i="1793"/>
  <c r="E31" i="1793"/>
  <c r="F31" i="1793"/>
  <c r="G31" i="1793"/>
  <c r="I31" i="1793"/>
  <c r="J31" i="1793"/>
  <c r="K31" i="1793"/>
  <c r="L31" i="1793"/>
  <c r="M31" i="1793"/>
  <c r="N31" i="1793"/>
  <c r="B32" i="1793"/>
  <c r="C32" i="1793"/>
  <c r="D32" i="1793"/>
  <c r="E32" i="1793"/>
  <c r="F32" i="1793"/>
  <c r="G32" i="1793"/>
  <c r="I32" i="1793"/>
  <c r="J32" i="1793"/>
  <c r="K32" i="1793"/>
  <c r="L32" i="1793"/>
  <c r="M32" i="1793"/>
  <c r="N32" i="1793"/>
  <c r="B33" i="1793"/>
  <c r="C33" i="1793"/>
  <c r="D33" i="1793"/>
  <c r="E33" i="1793"/>
  <c r="F33" i="1793"/>
  <c r="G33" i="1793"/>
  <c r="I33" i="1793"/>
  <c r="J33" i="1793"/>
  <c r="K33" i="1793"/>
  <c r="L33" i="1793"/>
  <c r="M33" i="1793"/>
  <c r="N33" i="1793"/>
  <c r="B34" i="1793"/>
  <c r="C34" i="1793"/>
  <c r="D34" i="1793"/>
  <c r="E34" i="1793"/>
  <c r="F34" i="1793"/>
  <c r="G34" i="1793"/>
  <c r="I34" i="1793"/>
  <c r="J34" i="1793"/>
  <c r="K34" i="1793"/>
  <c r="L34" i="1793"/>
  <c r="M34" i="1793"/>
  <c r="N34" i="1793"/>
  <c r="B35" i="1793"/>
  <c r="C35" i="1793"/>
  <c r="D35" i="1793"/>
  <c r="E35" i="1793"/>
  <c r="F35" i="1793"/>
  <c r="G35" i="1793"/>
  <c r="I35" i="1793"/>
  <c r="J35" i="1793"/>
  <c r="K35" i="1793"/>
  <c r="L35" i="1793"/>
  <c r="M35" i="1793"/>
  <c r="N35" i="1793"/>
  <c r="B36" i="1793"/>
  <c r="C36" i="1793"/>
  <c r="D36" i="1793"/>
  <c r="E36" i="1793"/>
  <c r="F36" i="1793"/>
  <c r="G36" i="1793"/>
  <c r="I36" i="1793"/>
  <c r="J36" i="1793"/>
  <c r="K36" i="1793"/>
  <c r="L36" i="1793"/>
  <c r="M36" i="1793"/>
  <c r="N36" i="1793"/>
  <c r="B37" i="1793"/>
  <c r="C37" i="1793"/>
  <c r="D37" i="1793"/>
  <c r="E37" i="1793"/>
  <c r="F37" i="1793"/>
  <c r="G37" i="1793"/>
  <c r="I37" i="1793"/>
  <c r="J37" i="1793"/>
  <c r="K37" i="1793"/>
  <c r="L37" i="1793"/>
  <c r="M37" i="1793"/>
  <c r="N37" i="1793"/>
  <c r="B38" i="1793"/>
  <c r="C38" i="1793"/>
  <c r="D38" i="1793"/>
  <c r="E38" i="1793"/>
  <c r="F38" i="1793"/>
  <c r="G38" i="1793"/>
  <c r="I38" i="1793"/>
  <c r="J38" i="1793"/>
  <c r="K38" i="1793"/>
  <c r="L38" i="1793"/>
  <c r="M38" i="1793"/>
  <c r="N38" i="1793"/>
  <c r="B39" i="1793"/>
  <c r="C39" i="1793"/>
  <c r="D39" i="1793"/>
  <c r="E39" i="1793"/>
  <c r="F39" i="1793"/>
  <c r="G39" i="1793"/>
  <c r="I39" i="1793"/>
  <c r="J39" i="1793"/>
  <c r="K39" i="1793"/>
  <c r="L39" i="1793"/>
  <c r="M39" i="1793"/>
  <c r="N39" i="1793"/>
  <c r="B40" i="1793"/>
  <c r="C40" i="1793"/>
  <c r="D40" i="1793"/>
  <c r="E40" i="1793"/>
  <c r="F40" i="1793"/>
  <c r="G40" i="1793"/>
  <c r="I40" i="1793"/>
  <c r="J40" i="1793"/>
  <c r="K40" i="1793"/>
  <c r="L40" i="1793"/>
  <c r="M40" i="1793"/>
  <c r="N40" i="1793"/>
  <c r="B41" i="1793"/>
  <c r="C41" i="1793"/>
  <c r="D41" i="1793"/>
  <c r="E41" i="1793"/>
  <c r="F41" i="1793"/>
  <c r="G41" i="1793"/>
  <c r="I41" i="1793"/>
  <c r="J41" i="1793"/>
  <c r="K41" i="1793"/>
  <c r="L41" i="1793"/>
  <c r="M41" i="1793"/>
  <c r="N41" i="1793"/>
  <c r="B42" i="1793"/>
  <c r="C42" i="1793"/>
  <c r="D42" i="1793"/>
  <c r="E42" i="1793"/>
  <c r="F42" i="1793"/>
  <c r="G42" i="1793"/>
  <c r="I42" i="1793"/>
  <c r="J42" i="1793"/>
  <c r="K42" i="1793"/>
  <c r="L42" i="1793"/>
  <c r="M42" i="1793"/>
  <c r="N42" i="1793"/>
  <c r="B43" i="1793"/>
  <c r="C43" i="1793"/>
  <c r="D43" i="1793"/>
  <c r="E43" i="1793"/>
  <c r="F43" i="1793"/>
  <c r="G43" i="1793"/>
  <c r="I43" i="1793"/>
  <c r="J43" i="1793"/>
  <c r="K43" i="1793"/>
  <c r="L43" i="1793"/>
  <c r="M43" i="1793"/>
  <c r="N43" i="1793"/>
  <c r="B44" i="1793"/>
  <c r="C44" i="1793"/>
  <c r="D44" i="1793"/>
  <c r="E44" i="1793"/>
  <c r="F44" i="1793"/>
  <c r="G44" i="1793"/>
  <c r="I44" i="1793"/>
  <c r="J44" i="1793"/>
  <c r="K44" i="1793"/>
  <c r="L44" i="1793"/>
  <c r="M44" i="1793"/>
  <c r="N44" i="1793"/>
  <c r="B45" i="1793"/>
  <c r="C45" i="1793"/>
  <c r="D45" i="1793"/>
  <c r="E45" i="1793"/>
  <c r="F45" i="1793"/>
  <c r="G45" i="1793"/>
  <c r="I45" i="1793"/>
  <c r="J45" i="1793"/>
  <c r="K45" i="1793"/>
  <c r="L45" i="1793"/>
  <c r="M45" i="1793"/>
  <c r="N45" i="1793"/>
  <c r="B46" i="1793"/>
  <c r="C46" i="1793"/>
  <c r="D46" i="1793"/>
  <c r="E46" i="1793"/>
  <c r="F46" i="1793"/>
  <c r="G46" i="1793"/>
  <c r="I46" i="1793"/>
  <c r="J46" i="1793"/>
  <c r="K46" i="1793"/>
  <c r="L46" i="1793"/>
  <c r="M46" i="1793"/>
  <c r="N46" i="1793"/>
  <c r="B47" i="1793"/>
  <c r="C47" i="1793"/>
  <c r="D47" i="1793"/>
  <c r="E47" i="1793"/>
  <c r="F47" i="1793"/>
  <c r="G47" i="1793"/>
  <c r="I47" i="1793"/>
  <c r="J47" i="1793"/>
  <c r="K47" i="1793"/>
  <c r="L47" i="1793"/>
  <c r="M47" i="1793"/>
  <c r="N47" i="1793"/>
  <c r="B48" i="1793"/>
  <c r="C48" i="1793"/>
  <c r="D48" i="1793"/>
  <c r="E48" i="1793"/>
  <c r="F48" i="1793"/>
  <c r="G48" i="1793"/>
  <c r="I48" i="1793"/>
  <c r="J48" i="1793"/>
  <c r="K48" i="1793"/>
  <c r="L48" i="1793"/>
  <c r="M48" i="1793"/>
  <c r="N48" i="1793"/>
  <c r="B49" i="1793"/>
  <c r="C49" i="1793"/>
  <c r="D49" i="1793"/>
  <c r="E49" i="1793"/>
  <c r="F49" i="1793"/>
  <c r="G49" i="1793"/>
  <c r="I49" i="1793"/>
  <c r="J49" i="1793"/>
  <c r="K49" i="1793"/>
  <c r="L49" i="1793"/>
  <c r="M49" i="1793"/>
  <c r="N49" i="1793"/>
  <c r="B50" i="1793"/>
  <c r="C50" i="1793"/>
  <c r="D50" i="1793"/>
  <c r="E50" i="1793"/>
  <c r="F50" i="1793"/>
  <c r="G50" i="1793"/>
  <c r="I50" i="1793"/>
  <c r="J50" i="1793"/>
  <c r="K50" i="1793"/>
  <c r="L50" i="1793"/>
  <c r="M50" i="1793"/>
  <c r="N50" i="1793"/>
  <c r="B51" i="1793"/>
  <c r="C51" i="1793"/>
  <c r="D51" i="1793"/>
  <c r="E51" i="1793"/>
  <c r="F51" i="1793"/>
  <c r="G51" i="1793"/>
  <c r="I51" i="1793"/>
  <c r="J51" i="1793"/>
  <c r="K51" i="1793"/>
  <c r="L51" i="1793"/>
  <c r="M51" i="1793"/>
  <c r="N51" i="1793"/>
  <c r="B52" i="1793"/>
  <c r="C52" i="1793"/>
  <c r="D52" i="1793"/>
  <c r="E52" i="1793"/>
  <c r="F52" i="1793"/>
  <c r="G52" i="1793"/>
  <c r="I52" i="1793"/>
  <c r="J52" i="1793"/>
  <c r="K52" i="1793"/>
  <c r="L52" i="1793"/>
  <c r="M52" i="1793"/>
  <c r="N52" i="1793"/>
  <c r="B53" i="1793"/>
  <c r="C53" i="1793"/>
  <c r="D53" i="1793"/>
  <c r="E53" i="1793"/>
  <c r="F53" i="1793"/>
  <c r="G53" i="1793"/>
  <c r="I53" i="1793"/>
  <c r="J53" i="1793"/>
  <c r="K53" i="1793"/>
  <c r="L53" i="1793"/>
  <c r="M53" i="1793"/>
  <c r="N53" i="1793"/>
  <c r="B54" i="1793"/>
  <c r="C54" i="1793"/>
  <c r="D54" i="1793"/>
  <c r="E54" i="1793"/>
  <c r="F54" i="1793"/>
  <c r="G54" i="1793"/>
  <c r="I54" i="1793"/>
  <c r="J54" i="1793"/>
  <c r="K54" i="1793"/>
  <c r="L54" i="1793"/>
  <c r="M54" i="1793"/>
  <c r="N54" i="1793"/>
  <c r="B55" i="1793"/>
  <c r="C55" i="1793"/>
  <c r="D55" i="1793"/>
  <c r="E55" i="1793"/>
  <c r="F55" i="1793"/>
  <c r="G55" i="1793"/>
  <c r="I55" i="1793"/>
  <c r="J55" i="1793"/>
  <c r="K55" i="1793"/>
  <c r="L55" i="1793"/>
  <c r="M55" i="1793"/>
  <c r="N55" i="179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B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B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B4" i="3"/>
  <c r="B5" i="3"/>
  <c r="B6" i="3"/>
  <c r="B7" i="3"/>
  <c r="BN1" i="1794"/>
  <c r="BO1" i="1794"/>
  <c r="BP1" i="1794"/>
  <c r="BQ1" i="1794"/>
  <c r="BR1" i="1794"/>
  <c r="BS1" i="1794"/>
  <c r="BT1" i="1794"/>
  <c r="BU1" i="1794"/>
  <c r="BV1" i="1794"/>
  <c r="BW1" i="1794"/>
  <c r="BX1" i="1794"/>
  <c r="BY1" i="1794"/>
  <c r="BZ1" i="1794"/>
  <c r="CA1" i="1794"/>
  <c r="CB1" i="1794"/>
  <c r="CC1" i="1794"/>
  <c r="CD1" i="1794"/>
  <c r="CE1" i="1794"/>
  <c r="CF1" i="1794"/>
  <c r="CG1" i="1794"/>
  <c r="CH1" i="1794"/>
  <c r="CI1" i="1794"/>
  <c r="CJ1" i="1794"/>
  <c r="CK1" i="1794"/>
  <c r="CL1" i="1794"/>
  <c r="CM1" i="1794"/>
  <c r="CQ1" i="1794"/>
  <c r="CR1" i="1794"/>
  <c r="CS1" i="1794"/>
  <c r="CT1" i="1794"/>
  <c r="CU1" i="1794"/>
  <c r="CV1" i="1794"/>
  <c r="CW1" i="1794"/>
  <c r="CX1" i="1794"/>
  <c r="CY1" i="1794"/>
  <c r="CZ1" i="1794"/>
  <c r="DA1" i="1794"/>
  <c r="DB1" i="1794"/>
  <c r="DC1" i="1794"/>
  <c r="DD1" i="1794"/>
  <c r="DE1" i="1794"/>
  <c r="DF1" i="1794"/>
  <c r="DG1" i="1794"/>
  <c r="DH1" i="1794"/>
  <c r="DI1" i="1794"/>
  <c r="DJ1" i="1794"/>
  <c r="DK1" i="1794"/>
  <c r="DL1" i="1794"/>
  <c r="DM1" i="1794"/>
  <c r="DN1" i="1794"/>
  <c r="DO1" i="1794"/>
  <c r="DP1" i="1794"/>
  <c r="D2" i="1794"/>
  <c r="E2" i="1794"/>
  <c r="F2" i="1794"/>
  <c r="G2" i="1794"/>
  <c r="H2" i="1794"/>
  <c r="I2" i="1794"/>
  <c r="J2" i="1794"/>
  <c r="K2" i="1794"/>
  <c r="L2" i="1794"/>
  <c r="M2" i="1794"/>
  <c r="N2" i="1794"/>
  <c r="O2" i="1794"/>
  <c r="P2" i="1794"/>
  <c r="Q2" i="1794"/>
  <c r="R2" i="1794"/>
  <c r="S2" i="1794"/>
  <c r="T2" i="1794"/>
  <c r="U2" i="1794"/>
  <c r="V2" i="1794"/>
  <c r="W2" i="1794"/>
  <c r="X2" i="1794"/>
  <c r="Y2" i="1794"/>
  <c r="Z2" i="1794"/>
  <c r="AA2" i="1794"/>
  <c r="AB2" i="1794"/>
  <c r="AC2" i="1794"/>
  <c r="AD2" i="1794"/>
  <c r="AE2" i="1794"/>
  <c r="AF2" i="1794"/>
  <c r="AG2" i="1794"/>
  <c r="AH2" i="1794"/>
  <c r="AI2" i="1794"/>
  <c r="AJ2" i="1794"/>
  <c r="AK2" i="1794"/>
  <c r="AL2" i="1794"/>
  <c r="AM2" i="1794"/>
  <c r="AN2" i="1794"/>
  <c r="AO2" i="1794"/>
  <c r="AP2" i="1794"/>
  <c r="AQ2" i="1794"/>
  <c r="AR2" i="1794"/>
  <c r="AS2" i="1794"/>
  <c r="AT2" i="1794"/>
  <c r="AU2" i="1794"/>
  <c r="AV2" i="1794"/>
  <c r="AW2" i="1794"/>
  <c r="AX2" i="1794"/>
  <c r="AY2" i="1794"/>
  <c r="AZ2" i="1794"/>
  <c r="BA2" i="1794"/>
  <c r="BB2" i="1794"/>
  <c r="BC2" i="1794"/>
  <c r="BD2" i="1794"/>
  <c r="BE2" i="1794"/>
  <c r="BF2" i="1794"/>
  <c r="BG2" i="1794"/>
  <c r="BH2" i="1794"/>
  <c r="BI2" i="1794"/>
  <c r="BK2" i="1794"/>
  <c r="BL2" i="1794"/>
  <c r="BM2" i="1794"/>
  <c r="BN2" i="1794"/>
  <c r="BO2" i="1794"/>
  <c r="BP2" i="1794"/>
  <c r="BQ2" i="1794"/>
  <c r="BR2" i="1794"/>
  <c r="BS2" i="1794"/>
  <c r="BT2" i="1794"/>
  <c r="BU2" i="1794"/>
  <c r="BV2" i="1794"/>
  <c r="BW2" i="1794"/>
  <c r="BX2" i="1794"/>
  <c r="BY2" i="1794"/>
  <c r="BZ2" i="1794"/>
  <c r="CA2" i="1794"/>
  <c r="CB2" i="1794"/>
  <c r="CC2" i="1794"/>
  <c r="CD2" i="1794"/>
  <c r="CE2" i="1794"/>
  <c r="CF2" i="1794"/>
  <c r="CG2" i="1794"/>
  <c r="CH2" i="1794"/>
  <c r="CI2" i="1794"/>
  <c r="CJ2" i="1794"/>
  <c r="CK2" i="1794"/>
  <c r="CL2" i="1794"/>
  <c r="CM2" i="1794"/>
  <c r="CN2" i="1794"/>
  <c r="CO2" i="1794"/>
  <c r="CP2" i="1794"/>
  <c r="CQ2" i="1794"/>
  <c r="CR2" i="1794"/>
  <c r="CS2" i="1794"/>
  <c r="CT2" i="1794"/>
  <c r="CU2" i="1794"/>
  <c r="CV2" i="1794"/>
  <c r="CW2" i="1794"/>
  <c r="CX2" i="1794"/>
  <c r="CY2" i="1794"/>
  <c r="CZ2" i="1794"/>
  <c r="DA2" i="1794"/>
  <c r="DB2" i="1794"/>
  <c r="DC2" i="1794"/>
  <c r="DD2" i="1794"/>
  <c r="DE2" i="1794"/>
  <c r="DF2" i="1794"/>
  <c r="DG2" i="1794"/>
  <c r="DH2" i="1794"/>
  <c r="DI2" i="1794"/>
  <c r="DJ2" i="1794"/>
  <c r="DK2" i="1794"/>
  <c r="DL2" i="1794"/>
  <c r="DM2" i="1794"/>
  <c r="DN2" i="1794"/>
  <c r="DO2" i="1794"/>
  <c r="DP2" i="1794"/>
  <c r="DQ2" i="1794"/>
  <c r="DR2" i="1794"/>
  <c r="DS2" i="1794"/>
  <c r="DT2" i="1794"/>
  <c r="DU2" i="1794"/>
  <c r="DV2" i="1794"/>
  <c r="DW2" i="1794"/>
  <c r="DX2" i="1794"/>
  <c r="DY2" i="1794"/>
  <c r="DZ2" i="1794"/>
  <c r="EA2" i="1794"/>
  <c r="EB2" i="1794"/>
  <c r="EC2" i="1794"/>
  <c r="ED2" i="1794"/>
  <c r="EE2" i="1794"/>
  <c r="EF2" i="1794"/>
  <c r="EG2" i="1794"/>
  <c r="EH2" i="1794"/>
  <c r="EI2" i="1794"/>
  <c r="EJ2" i="1794"/>
  <c r="EK2" i="1794"/>
  <c r="EL2" i="1794"/>
  <c r="EM2" i="1794"/>
  <c r="EN2" i="1794"/>
  <c r="EO2" i="1794"/>
  <c r="EP2" i="1794"/>
  <c r="EQ2" i="1794"/>
  <c r="ER2" i="1794"/>
  <c r="ES2" i="1794"/>
  <c r="ET2" i="1794"/>
  <c r="EU2" i="1794"/>
  <c r="EV2" i="1794"/>
  <c r="EW2" i="1794"/>
  <c r="EX2" i="1794"/>
  <c r="EY2" i="1794"/>
  <c r="EZ2" i="1794"/>
  <c r="FA2" i="1794"/>
  <c r="FB2" i="1794"/>
  <c r="FC2" i="1794"/>
  <c r="FD2" i="1794"/>
  <c r="FE2" i="1794"/>
  <c r="FF2" i="1794"/>
  <c r="FG2" i="1794"/>
  <c r="FH2" i="1794"/>
  <c r="FI2" i="1794"/>
  <c r="FJ2" i="1794"/>
  <c r="FK2" i="1794"/>
  <c r="FL2" i="1794"/>
  <c r="FM2" i="1794"/>
  <c r="FN2" i="1794"/>
  <c r="FO2" i="1794"/>
  <c r="FP2" i="1794"/>
  <c r="FQ2" i="1794"/>
  <c r="FR2" i="1794"/>
  <c r="FS2" i="1794"/>
  <c r="FT2" i="1794"/>
  <c r="FU2" i="1794"/>
  <c r="FV2" i="1794"/>
  <c r="FW2" i="1794"/>
  <c r="FX2" i="1794"/>
  <c r="FY2" i="1794"/>
  <c r="FZ2" i="1794"/>
  <c r="GA2" i="1794"/>
  <c r="GB2" i="1794"/>
  <c r="GC2" i="1794"/>
  <c r="GD2" i="1794"/>
  <c r="GE2" i="1794"/>
  <c r="GF2" i="1794"/>
  <c r="GG2" i="1794"/>
  <c r="GH2" i="1794"/>
  <c r="GI2" i="1794"/>
  <c r="GJ2" i="1794"/>
  <c r="GK2" i="1794"/>
  <c r="GL2" i="1794"/>
  <c r="GM2" i="1794"/>
  <c r="GN2" i="1794"/>
  <c r="GO2" i="1794"/>
  <c r="GP2" i="1794"/>
  <c r="GQ2" i="1794"/>
  <c r="GR2" i="1794"/>
  <c r="GS2" i="1794"/>
  <c r="GT2" i="1794"/>
  <c r="GU2" i="1794"/>
  <c r="GV2" i="1794"/>
  <c r="GW2" i="1794"/>
  <c r="GX2" i="1794"/>
  <c r="GY2" i="1794"/>
  <c r="GZ2" i="1794"/>
  <c r="HA2" i="1794"/>
  <c r="HB2" i="1794"/>
  <c r="HC2" i="1794"/>
  <c r="HD2" i="1794"/>
  <c r="HE2" i="1794"/>
  <c r="HF2" i="1794"/>
  <c r="HG2" i="1794"/>
  <c r="HH2" i="1794"/>
  <c r="HI2" i="1794"/>
  <c r="HJ2" i="1794"/>
  <c r="HK2" i="1794"/>
  <c r="HL2" i="1794"/>
  <c r="HM2" i="1794"/>
  <c r="HN2" i="1794"/>
  <c r="HO2" i="1794"/>
  <c r="HP2" i="1794"/>
  <c r="HQ2" i="1794"/>
  <c r="HR2" i="1794"/>
  <c r="HS2" i="1794"/>
  <c r="HT2" i="1794"/>
  <c r="HU2" i="1794"/>
  <c r="HV2" i="1794"/>
  <c r="HW2" i="1794"/>
  <c r="HX2" i="1794"/>
  <c r="HY2" i="1794"/>
  <c r="HZ2" i="1794"/>
  <c r="IA2" i="1794"/>
  <c r="IB2" i="1794"/>
  <c r="IC2" i="1794"/>
  <c r="ID2" i="1794"/>
  <c r="IE2" i="1794"/>
  <c r="IF2" i="1794"/>
  <c r="IG2" i="1794"/>
  <c r="IH2" i="1794"/>
  <c r="II2" i="1794"/>
  <c r="IJ2" i="1794"/>
  <c r="D3" i="1794"/>
  <c r="E3" i="1794"/>
  <c r="F3" i="1794"/>
  <c r="G3" i="1794"/>
  <c r="H3" i="1794"/>
  <c r="I3" i="1794"/>
  <c r="J3" i="1794"/>
  <c r="K3" i="1794"/>
  <c r="L3" i="1794"/>
  <c r="M3" i="1794"/>
  <c r="N3" i="1794"/>
  <c r="O3" i="1794"/>
  <c r="P3" i="1794"/>
  <c r="Q3" i="1794"/>
  <c r="R3" i="1794"/>
  <c r="S3" i="1794"/>
  <c r="T3" i="1794"/>
  <c r="U3" i="1794"/>
  <c r="V3" i="1794"/>
  <c r="W3" i="1794"/>
  <c r="X3" i="1794"/>
  <c r="Y3" i="1794"/>
  <c r="Z3" i="1794"/>
  <c r="AA3" i="1794"/>
  <c r="AB3" i="1794"/>
  <c r="AC3" i="1794"/>
  <c r="AD3" i="1794"/>
  <c r="AE3" i="1794"/>
  <c r="AF3" i="1794"/>
  <c r="AG3" i="1794"/>
  <c r="AH3" i="1794"/>
  <c r="AI3" i="1794"/>
  <c r="AJ3" i="1794"/>
  <c r="AK3" i="1794"/>
  <c r="AL3" i="1794"/>
  <c r="AM3" i="1794"/>
  <c r="AN3" i="1794"/>
  <c r="AO3" i="1794"/>
  <c r="AP3" i="1794"/>
  <c r="AQ3" i="1794"/>
  <c r="AR3" i="1794"/>
  <c r="AS3" i="1794"/>
  <c r="AT3" i="1794"/>
  <c r="AU3" i="1794"/>
  <c r="AV3" i="1794"/>
  <c r="AW3" i="1794"/>
  <c r="AX3" i="1794"/>
  <c r="AY3" i="1794"/>
  <c r="AZ3" i="1794"/>
  <c r="BA3" i="1794"/>
  <c r="BB3" i="1794"/>
  <c r="BC3" i="1794"/>
  <c r="BD3" i="1794"/>
  <c r="BE3" i="1794"/>
  <c r="BF3" i="1794"/>
  <c r="BG3" i="1794"/>
  <c r="BH3" i="1794"/>
  <c r="BI3" i="1794"/>
  <c r="BK3" i="1794"/>
  <c r="BL3" i="1794"/>
  <c r="BM3" i="1794"/>
  <c r="BN3" i="1794"/>
  <c r="BO3" i="1794"/>
  <c r="BP3" i="1794"/>
  <c r="BQ3" i="1794"/>
  <c r="BR3" i="1794"/>
  <c r="BS3" i="1794"/>
  <c r="BT3" i="1794"/>
  <c r="BU3" i="1794"/>
  <c r="BV3" i="1794"/>
  <c r="BW3" i="1794"/>
  <c r="BX3" i="1794"/>
  <c r="BY3" i="1794"/>
  <c r="BZ3" i="1794"/>
  <c r="CA3" i="1794"/>
  <c r="CB3" i="1794"/>
  <c r="CC3" i="1794"/>
  <c r="CD3" i="1794"/>
  <c r="CE3" i="1794"/>
  <c r="CF3" i="1794"/>
  <c r="CG3" i="1794"/>
  <c r="CH3" i="1794"/>
  <c r="CI3" i="1794"/>
  <c r="CJ3" i="1794"/>
  <c r="CK3" i="1794"/>
  <c r="CL3" i="1794"/>
  <c r="CM3" i="1794"/>
  <c r="CN3" i="1794"/>
  <c r="CO3" i="1794"/>
  <c r="CP3" i="1794"/>
  <c r="CQ3" i="1794"/>
  <c r="CR3" i="1794"/>
  <c r="CS3" i="1794"/>
  <c r="CT3" i="1794"/>
  <c r="CU3" i="1794"/>
  <c r="CV3" i="1794"/>
  <c r="CW3" i="1794"/>
  <c r="CX3" i="1794"/>
  <c r="CY3" i="1794"/>
  <c r="CZ3" i="1794"/>
  <c r="DA3" i="1794"/>
  <c r="DB3" i="1794"/>
  <c r="DC3" i="1794"/>
  <c r="DD3" i="1794"/>
  <c r="DE3" i="1794"/>
  <c r="DF3" i="1794"/>
  <c r="DG3" i="1794"/>
  <c r="DH3" i="1794"/>
  <c r="DI3" i="1794"/>
  <c r="DJ3" i="1794"/>
  <c r="DK3" i="1794"/>
  <c r="DL3" i="1794"/>
  <c r="DM3" i="1794"/>
  <c r="DN3" i="1794"/>
  <c r="DO3" i="1794"/>
  <c r="DP3" i="1794"/>
  <c r="DQ3" i="1794"/>
  <c r="DR3" i="1794"/>
  <c r="DS3" i="1794"/>
  <c r="DT3" i="1794"/>
  <c r="DU3" i="1794"/>
  <c r="DV3" i="1794"/>
  <c r="DW3" i="1794"/>
  <c r="DX3" i="1794"/>
  <c r="DY3" i="1794"/>
  <c r="DZ3" i="1794"/>
  <c r="EA3" i="1794"/>
  <c r="EB3" i="1794"/>
  <c r="EC3" i="1794"/>
  <c r="ED3" i="1794"/>
  <c r="EE3" i="1794"/>
  <c r="EF3" i="1794"/>
  <c r="EG3" i="1794"/>
  <c r="EH3" i="1794"/>
  <c r="EI3" i="1794"/>
  <c r="EJ3" i="1794"/>
  <c r="EK3" i="1794"/>
  <c r="EL3" i="1794"/>
  <c r="EM3" i="1794"/>
  <c r="EN3" i="1794"/>
  <c r="EO3" i="1794"/>
  <c r="EP3" i="1794"/>
  <c r="EQ3" i="1794"/>
  <c r="ER3" i="1794"/>
  <c r="ES3" i="1794"/>
  <c r="ET3" i="1794"/>
  <c r="EU3" i="1794"/>
  <c r="EV3" i="1794"/>
  <c r="EW3" i="1794"/>
  <c r="EX3" i="1794"/>
  <c r="EY3" i="1794"/>
  <c r="EZ3" i="1794"/>
  <c r="FA3" i="1794"/>
  <c r="FB3" i="1794"/>
  <c r="FC3" i="1794"/>
  <c r="FD3" i="1794"/>
  <c r="FE3" i="1794"/>
  <c r="FF3" i="1794"/>
  <c r="FG3" i="1794"/>
  <c r="FH3" i="1794"/>
  <c r="FI3" i="1794"/>
  <c r="FJ3" i="1794"/>
  <c r="FK3" i="1794"/>
  <c r="FL3" i="1794"/>
  <c r="FM3" i="1794"/>
  <c r="FN3" i="1794"/>
  <c r="FO3" i="1794"/>
  <c r="FP3" i="1794"/>
  <c r="FQ3" i="1794"/>
  <c r="FR3" i="1794"/>
  <c r="FS3" i="1794"/>
  <c r="FT3" i="1794"/>
  <c r="FU3" i="1794"/>
  <c r="FV3" i="1794"/>
  <c r="FW3" i="1794"/>
  <c r="FX3" i="1794"/>
  <c r="FY3" i="1794"/>
  <c r="FZ3" i="1794"/>
  <c r="GA3" i="1794"/>
  <c r="GB3" i="1794"/>
  <c r="GC3" i="1794"/>
  <c r="GD3" i="1794"/>
  <c r="GE3" i="1794"/>
  <c r="GF3" i="1794"/>
  <c r="GG3" i="1794"/>
  <c r="GH3" i="1794"/>
  <c r="GI3" i="1794"/>
  <c r="GJ3" i="1794"/>
  <c r="GK3" i="1794"/>
  <c r="GL3" i="1794"/>
  <c r="GM3" i="1794"/>
  <c r="GN3" i="1794"/>
  <c r="GO3" i="1794"/>
  <c r="GP3" i="1794"/>
  <c r="GQ3" i="1794"/>
  <c r="GR3" i="1794"/>
  <c r="GS3" i="1794"/>
  <c r="GT3" i="1794"/>
  <c r="GU3" i="1794"/>
  <c r="GV3" i="1794"/>
  <c r="GW3" i="1794"/>
  <c r="GX3" i="1794"/>
  <c r="GY3" i="1794"/>
  <c r="GZ3" i="1794"/>
  <c r="HA3" i="1794"/>
  <c r="HB3" i="1794"/>
  <c r="HC3" i="1794"/>
  <c r="HD3" i="1794"/>
  <c r="HE3" i="1794"/>
  <c r="HF3" i="1794"/>
  <c r="HG3" i="1794"/>
  <c r="HH3" i="1794"/>
  <c r="HI3" i="1794"/>
  <c r="HJ3" i="1794"/>
  <c r="HK3" i="1794"/>
  <c r="HL3" i="1794"/>
  <c r="HM3" i="1794"/>
  <c r="HN3" i="1794"/>
  <c r="HO3" i="1794"/>
  <c r="HP3" i="1794"/>
  <c r="HQ3" i="1794"/>
  <c r="HR3" i="1794"/>
  <c r="HS3" i="1794"/>
  <c r="HT3" i="1794"/>
  <c r="HU3" i="1794"/>
  <c r="HV3" i="1794"/>
  <c r="HW3" i="1794"/>
  <c r="HX3" i="1794"/>
  <c r="HY3" i="1794"/>
  <c r="HZ3" i="1794"/>
  <c r="IA3" i="1794"/>
  <c r="IB3" i="1794"/>
  <c r="IC3" i="1794"/>
  <c r="ID3" i="1794"/>
  <c r="IE3" i="1794"/>
  <c r="IF3" i="1794"/>
  <c r="IG3" i="1794"/>
  <c r="IH3" i="1794"/>
  <c r="II3" i="1794"/>
  <c r="IJ3" i="1794"/>
  <c r="D4" i="1794"/>
  <c r="E4" i="1794"/>
  <c r="F4" i="1794"/>
  <c r="G4" i="1794"/>
  <c r="H4" i="1794"/>
  <c r="I4" i="1794"/>
  <c r="J4" i="1794"/>
  <c r="K4" i="1794"/>
  <c r="L4" i="1794"/>
  <c r="M4" i="1794"/>
  <c r="N4" i="1794"/>
  <c r="O4" i="1794"/>
  <c r="P4" i="1794"/>
  <c r="Q4" i="1794"/>
  <c r="R4" i="1794"/>
  <c r="S4" i="1794"/>
  <c r="T4" i="1794"/>
  <c r="U4" i="1794"/>
  <c r="V4" i="1794"/>
  <c r="W4" i="1794"/>
  <c r="X4" i="1794"/>
  <c r="Y4" i="1794"/>
  <c r="Z4" i="1794"/>
  <c r="AA4" i="1794"/>
  <c r="AB4" i="1794"/>
  <c r="AC4" i="1794"/>
  <c r="AD4" i="1794"/>
  <c r="AE4" i="1794"/>
  <c r="AF4" i="1794"/>
  <c r="AG4" i="1794"/>
  <c r="AH4" i="1794"/>
  <c r="AI4" i="1794"/>
  <c r="AJ4" i="1794"/>
  <c r="AK4" i="1794"/>
  <c r="AL4" i="1794"/>
  <c r="AM4" i="1794"/>
  <c r="AN4" i="1794"/>
  <c r="AO4" i="1794"/>
  <c r="AP4" i="1794"/>
  <c r="AQ4" i="1794"/>
  <c r="AR4" i="1794"/>
  <c r="AS4" i="1794"/>
  <c r="AT4" i="1794"/>
  <c r="AU4" i="1794"/>
  <c r="AV4" i="1794"/>
  <c r="AW4" i="1794"/>
  <c r="AX4" i="1794"/>
  <c r="AY4" i="1794"/>
  <c r="AZ4" i="1794"/>
  <c r="BA4" i="1794"/>
  <c r="BB4" i="1794"/>
  <c r="BC4" i="1794"/>
  <c r="BD4" i="1794"/>
  <c r="BE4" i="1794"/>
  <c r="BF4" i="1794"/>
  <c r="BG4" i="1794"/>
  <c r="BH4" i="1794"/>
  <c r="BI4" i="1794"/>
  <c r="BK4" i="1794"/>
  <c r="BL4" i="1794"/>
  <c r="BM4" i="1794"/>
  <c r="BN4" i="1794"/>
  <c r="BO4" i="1794"/>
  <c r="BP4" i="1794"/>
  <c r="BQ4" i="1794"/>
  <c r="BR4" i="1794"/>
  <c r="BS4" i="1794"/>
  <c r="BT4" i="1794"/>
  <c r="BU4" i="1794"/>
  <c r="BV4" i="1794"/>
  <c r="BW4" i="1794"/>
  <c r="BX4" i="1794"/>
  <c r="BY4" i="1794"/>
  <c r="BZ4" i="1794"/>
  <c r="CA4" i="1794"/>
  <c r="CB4" i="1794"/>
  <c r="CC4" i="1794"/>
  <c r="CD4" i="1794"/>
  <c r="CE4" i="1794"/>
  <c r="CF4" i="1794"/>
  <c r="CG4" i="1794"/>
  <c r="CH4" i="1794"/>
  <c r="CI4" i="1794"/>
  <c r="CJ4" i="1794"/>
  <c r="CK4" i="1794"/>
  <c r="CL4" i="1794"/>
  <c r="CM4" i="1794"/>
  <c r="CN4" i="1794"/>
  <c r="CO4" i="1794"/>
  <c r="CP4" i="1794"/>
  <c r="CQ4" i="1794"/>
  <c r="CR4" i="1794"/>
  <c r="CS4" i="1794"/>
  <c r="CT4" i="1794"/>
  <c r="CU4" i="1794"/>
  <c r="CV4" i="1794"/>
  <c r="CW4" i="1794"/>
  <c r="CX4" i="1794"/>
  <c r="CY4" i="1794"/>
  <c r="CZ4" i="1794"/>
  <c r="DA4" i="1794"/>
  <c r="DB4" i="1794"/>
  <c r="DC4" i="1794"/>
  <c r="DD4" i="1794"/>
  <c r="DE4" i="1794"/>
  <c r="DF4" i="1794"/>
  <c r="DG4" i="1794"/>
  <c r="DH4" i="1794"/>
  <c r="DI4" i="1794"/>
  <c r="DJ4" i="1794"/>
  <c r="DK4" i="1794"/>
  <c r="DL4" i="1794"/>
  <c r="DM4" i="1794"/>
  <c r="DN4" i="1794"/>
  <c r="DO4" i="1794"/>
  <c r="DP4" i="1794"/>
  <c r="DQ4" i="1794"/>
  <c r="DR4" i="1794"/>
  <c r="DS4" i="1794"/>
  <c r="DT4" i="1794"/>
  <c r="DU4" i="1794"/>
  <c r="DV4" i="1794"/>
  <c r="DW4" i="1794"/>
  <c r="DX4" i="1794"/>
  <c r="DY4" i="1794"/>
  <c r="DZ4" i="1794"/>
  <c r="EA4" i="1794"/>
  <c r="EB4" i="1794"/>
  <c r="EC4" i="1794"/>
  <c r="ED4" i="1794"/>
  <c r="EE4" i="1794"/>
  <c r="EF4" i="1794"/>
  <c r="EG4" i="1794"/>
  <c r="EH4" i="1794"/>
  <c r="EI4" i="1794"/>
  <c r="EJ4" i="1794"/>
  <c r="EK4" i="1794"/>
  <c r="EL4" i="1794"/>
  <c r="EM4" i="1794"/>
  <c r="EN4" i="1794"/>
  <c r="EO4" i="1794"/>
  <c r="EP4" i="1794"/>
  <c r="EQ4" i="1794"/>
  <c r="ER4" i="1794"/>
  <c r="ES4" i="1794"/>
  <c r="ET4" i="1794"/>
  <c r="EU4" i="1794"/>
  <c r="EV4" i="1794"/>
  <c r="EW4" i="1794"/>
  <c r="EX4" i="1794"/>
  <c r="EY4" i="1794"/>
  <c r="EZ4" i="1794"/>
  <c r="FA4" i="1794"/>
  <c r="FB4" i="1794"/>
  <c r="FC4" i="1794"/>
  <c r="FD4" i="1794"/>
  <c r="FE4" i="1794"/>
  <c r="FF4" i="1794"/>
  <c r="FG4" i="1794"/>
  <c r="FH4" i="1794"/>
  <c r="FI4" i="1794"/>
  <c r="FJ4" i="1794"/>
  <c r="FK4" i="1794"/>
  <c r="FL4" i="1794"/>
  <c r="FM4" i="1794"/>
  <c r="FN4" i="1794"/>
  <c r="FO4" i="1794"/>
  <c r="FP4" i="1794"/>
  <c r="FQ4" i="1794"/>
  <c r="FR4" i="1794"/>
  <c r="FS4" i="1794"/>
  <c r="FT4" i="1794"/>
  <c r="FU4" i="1794"/>
  <c r="FV4" i="1794"/>
  <c r="FW4" i="1794"/>
  <c r="FX4" i="1794"/>
  <c r="FY4" i="1794"/>
  <c r="FZ4" i="1794"/>
  <c r="GA4" i="1794"/>
  <c r="GB4" i="1794"/>
  <c r="GC4" i="1794"/>
  <c r="GD4" i="1794"/>
  <c r="GE4" i="1794"/>
  <c r="GF4" i="1794"/>
  <c r="GG4" i="1794"/>
  <c r="GH4" i="1794"/>
  <c r="GI4" i="1794"/>
  <c r="GJ4" i="1794"/>
  <c r="GK4" i="1794"/>
  <c r="GL4" i="1794"/>
  <c r="GM4" i="1794"/>
  <c r="GN4" i="1794"/>
  <c r="GO4" i="1794"/>
  <c r="GP4" i="1794"/>
  <c r="GQ4" i="1794"/>
  <c r="GR4" i="1794"/>
  <c r="GS4" i="1794"/>
  <c r="GT4" i="1794"/>
  <c r="GU4" i="1794"/>
  <c r="GV4" i="1794"/>
  <c r="GW4" i="1794"/>
  <c r="GX4" i="1794"/>
  <c r="GY4" i="1794"/>
  <c r="GZ4" i="1794"/>
  <c r="HA4" i="1794"/>
  <c r="HB4" i="1794"/>
  <c r="HC4" i="1794"/>
  <c r="HD4" i="1794"/>
  <c r="HE4" i="1794"/>
  <c r="HF4" i="1794"/>
  <c r="HG4" i="1794"/>
  <c r="HH4" i="1794"/>
  <c r="HI4" i="1794"/>
  <c r="HJ4" i="1794"/>
  <c r="HK4" i="1794"/>
  <c r="HL4" i="1794"/>
  <c r="HM4" i="1794"/>
  <c r="HN4" i="1794"/>
  <c r="HO4" i="1794"/>
  <c r="HP4" i="1794"/>
  <c r="HQ4" i="1794"/>
  <c r="HR4" i="1794"/>
  <c r="HS4" i="1794"/>
  <c r="HT4" i="1794"/>
  <c r="HU4" i="1794"/>
  <c r="HV4" i="1794"/>
  <c r="HW4" i="1794"/>
  <c r="HX4" i="1794"/>
  <c r="HY4" i="1794"/>
  <c r="HZ4" i="1794"/>
  <c r="IA4" i="1794"/>
  <c r="IB4" i="1794"/>
  <c r="IC4" i="1794"/>
  <c r="ID4" i="1794"/>
  <c r="IE4" i="1794"/>
  <c r="IF4" i="1794"/>
  <c r="IG4" i="1794"/>
  <c r="IH4" i="1794"/>
  <c r="II4" i="1794"/>
  <c r="IJ4" i="1794"/>
  <c r="D5" i="1794"/>
  <c r="E5" i="1794"/>
  <c r="F5" i="1794"/>
  <c r="G5" i="1794"/>
  <c r="H5" i="1794"/>
  <c r="I5" i="1794"/>
  <c r="J5" i="1794"/>
  <c r="K5" i="1794"/>
  <c r="L5" i="1794"/>
  <c r="M5" i="1794"/>
  <c r="N5" i="1794"/>
  <c r="O5" i="1794"/>
  <c r="P5" i="1794"/>
  <c r="Q5" i="1794"/>
  <c r="R5" i="1794"/>
  <c r="S5" i="1794"/>
  <c r="T5" i="1794"/>
  <c r="U5" i="1794"/>
  <c r="V5" i="1794"/>
  <c r="W5" i="1794"/>
  <c r="X5" i="1794"/>
  <c r="Y5" i="1794"/>
  <c r="Z5" i="1794"/>
  <c r="AA5" i="1794"/>
  <c r="AB5" i="1794"/>
  <c r="AC5" i="1794"/>
  <c r="AD5" i="1794"/>
  <c r="AE5" i="1794"/>
  <c r="AF5" i="1794"/>
  <c r="AG5" i="1794"/>
  <c r="AH5" i="1794"/>
  <c r="AI5" i="1794"/>
  <c r="AJ5" i="1794"/>
  <c r="AK5" i="1794"/>
  <c r="AL5" i="1794"/>
  <c r="AM5" i="1794"/>
  <c r="AN5" i="1794"/>
  <c r="AO5" i="1794"/>
  <c r="AP5" i="1794"/>
  <c r="AQ5" i="1794"/>
  <c r="AR5" i="1794"/>
  <c r="AS5" i="1794"/>
  <c r="AT5" i="1794"/>
  <c r="AU5" i="1794"/>
  <c r="AV5" i="1794"/>
  <c r="AW5" i="1794"/>
  <c r="AX5" i="1794"/>
  <c r="AY5" i="1794"/>
  <c r="AZ5" i="1794"/>
  <c r="BA5" i="1794"/>
  <c r="BB5" i="1794"/>
  <c r="BC5" i="1794"/>
  <c r="BD5" i="1794"/>
  <c r="BE5" i="1794"/>
  <c r="BF5" i="1794"/>
  <c r="BG5" i="1794"/>
  <c r="BH5" i="1794"/>
  <c r="BI5" i="1794"/>
  <c r="BK5" i="1794"/>
  <c r="BL5" i="1794"/>
  <c r="BM5" i="1794"/>
  <c r="BN5" i="1794"/>
  <c r="BO5" i="1794"/>
  <c r="BP5" i="1794"/>
  <c r="BQ5" i="1794"/>
  <c r="BR5" i="1794"/>
  <c r="BS5" i="1794"/>
  <c r="BT5" i="1794"/>
  <c r="BU5" i="1794"/>
  <c r="BV5" i="1794"/>
  <c r="BW5" i="1794"/>
  <c r="BX5" i="1794"/>
  <c r="BY5" i="1794"/>
  <c r="BZ5" i="1794"/>
  <c r="CA5" i="1794"/>
  <c r="CB5" i="1794"/>
  <c r="CC5" i="1794"/>
  <c r="CD5" i="1794"/>
  <c r="CE5" i="1794"/>
  <c r="CF5" i="1794"/>
  <c r="CG5" i="1794"/>
  <c r="CH5" i="1794"/>
  <c r="CI5" i="1794"/>
  <c r="CJ5" i="1794"/>
  <c r="CK5" i="1794"/>
  <c r="CL5" i="1794"/>
  <c r="CM5" i="1794"/>
  <c r="CN5" i="1794"/>
  <c r="CO5" i="1794"/>
  <c r="CP5" i="1794"/>
  <c r="CQ5" i="1794"/>
  <c r="CR5" i="1794"/>
  <c r="CS5" i="1794"/>
  <c r="CT5" i="1794"/>
  <c r="CU5" i="1794"/>
  <c r="CV5" i="1794"/>
  <c r="CW5" i="1794"/>
  <c r="CX5" i="1794"/>
  <c r="CY5" i="1794"/>
  <c r="CZ5" i="1794"/>
  <c r="DA5" i="1794"/>
  <c r="DB5" i="1794"/>
  <c r="DC5" i="1794"/>
  <c r="DD5" i="1794"/>
  <c r="DE5" i="1794"/>
  <c r="DF5" i="1794"/>
  <c r="DG5" i="1794"/>
  <c r="DH5" i="1794"/>
  <c r="DI5" i="1794"/>
  <c r="DJ5" i="1794"/>
  <c r="DK5" i="1794"/>
  <c r="DL5" i="1794"/>
  <c r="DM5" i="1794"/>
  <c r="DN5" i="1794"/>
  <c r="DO5" i="1794"/>
  <c r="DP5" i="1794"/>
  <c r="DQ5" i="1794"/>
  <c r="DR5" i="1794"/>
  <c r="DS5" i="1794"/>
  <c r="DT5" i="1794"/>
  <c r="DU5" i="1794"/>
  <c r="DV5" i="1794"/>
  <c r="DW5" i="1794"/>
  <c r="DX5" i="1794"/>
  <c r="DY5" i="1794"/>
  <c r="DZ5" i="1794"/>
  <c r="EA5" i="1794"/>
  <c r="EB5" i="1794"/>
  <c r="EC5" i="1794"/>
  <c r="ED5" i="1794"/>
  <c r="EE5" i="1794"/>
  <c r="EF5" i="1794"/>
  <c r="EG5" i="1794"/>
  <c r="EH5" i="1794"/>
  <c r="EI5" i="1794"/>
  <c r="EJ5" i="1794"/>
  <c r="EK5" i="1794"/>
  <c r="EL5" i="1794"/>
  <c r="EM5" i="1794"/>
  <c r="EN5" i="1794"/>
  <c r="EO5" i="1794"/>
  <c r="EP5" i="1794"/>
  <c r="EQ5" i="1794"/>
  <c r="ER5" i="1794"/>
  <c r="ES5" i="1794"/>
  <c r="ET5" i="1794"/>
  <c r="EU5" i="1794"/>
  <c r="EV5" i="1794"/>
  <c r="EW5" i="1794"/>
  <c r="EX5" i="1794"/>
  <c r="EY5" i="1794"/>
  <c r="EZ5" i="1794"/>
  <c r="FA5" i="1794"/>
  <c r="FB5" i="1794"/>
  <c r="FC5" i="1794"/>
  <c r="FD5" i="1794"/>
  <c r="FE5" i="1794"/>
  <c r="FF5" i="1794"/>
  <c r="FG5" i="1794"/>
  <c r="FH5" i="1794"/>
  <c r="FI5" i="1794"/>
  <c r="FJ5" i="1794"/>
  <c r="FK5" i="1794"/>
  <c r="FL5" i="1794"/>
  <c r="FM5" i="1794"/>
  <c r="FN5" i="1794"/>
  <c r="FO5" i="1794"/>
  <c r="FP5" i="1794"/>
  <c r="FQ5" i="1794"/>
  <c r="FR5" i="1794"/>
  <c r="FS5" i="1794"/>
  <c r="FT5" i="1794"/>
  <c r="FU5" i="1794"/>
  <c r="FV5" i="1794"/>
  <c r="FW5" i="1794"/>
  <c r="FX5" i="1794"/>
  <c r="FY5" i="1794"/>
  <c r="FZ5" i="1794"/>
  <c r="GA5" i="1794"/>
  <c r="GB5" i="1794"/>
  <c r="GC5" i="1794"/>
  <c r="GD5" i="1794"/>
  <c r="GE5" i="1794"/>
  <c r="GF5" i="1794"/>
  <c r="GG5" i="1794"/>
  <c r="GH5" i="1794"/>
  <c r="GI5" i="1794"/>
  <c r="GJ5" i="1794"/>
  <c r="GK5" i="1794"/>
  <c r="GL5" i="1794"/>
  <c r="GM5" i="1794"/>
  <c r="GN5" i="1794"/>
  <c r="GO5" i="1794"/>
  <c r="GP5" i="1794"/>
  <c r="GQ5" i="1794"/>
  <c r="GR5" i="1794"/>
  <c r="GS5" i="1794"/>
  <c r="GT5" i="1794"/>
  <c r="GU5" i="1794"/>
  <c r="GV5" i="1794"/>
  <c r="GW5" i="1794"/>
  <c r="GX5" i="1794"/>
  <c r="GY5" i="1794"/>
  <c r="GZ5" i="1794"/>
  <c r="HA5" i="1794"/>
  <c r="HB5" i="1794"/>
  <c r="HC5" i="1794"/>
  <c r="HD5" i="1794"/>
  <c r="HE5" i="1794"/>
  <c r="HF5" i="1794"/>
  <c r="HG5" i="1794"/>
  <c r="HH5" i="1794"/>
  <c r="HI5" i="1794"/>
  <c r="HJ5" i="1794"/>
  <c r="HK5" i="1794"/>
  <c r="HL5" i="1794"/>
  <c r="HM5" i="1794"/>
  <c r="HN5" i="1794"/>
  <c r="HO5" i="1794"/>
  <c r="HP5" i="1794"/>
  <c r="HQ5" i="1794"/>
  <c r="HR5" i="1794"/>
  <c r="HS5" i="1794"/>
  <c r="HT5" i="1794"/>
  <c r="HU5" i="1794"/>
  <c r="HV5" i="1794"/>
  <c r="HW5" i="1794"/>
  <c r="HX5" i="1794"/>
  <c r="HY5" i="1794"/>
  <c r="HZ5" i="1794"/>
  <c r="IA5" i="1794"/>
  <c r="IB5" i="1794"/>
  <c r="IC5" i="1794"/>
  <c r="ID5" i="1794"/>
  <c r="IE5" i="1794"/>
  <c r="IF5" i="1794"/>
  <c r="IG5" i="1794"/>
  <c r="IH5" i="1794"/>
  <c r="II5" i="1794"/>
  <c r="IJ5" i="1794"/>
  <c r="D6" i="1794"/>
  <c r="E6" i="1794"/>
  <c r="F6" i="1794"/>
  <c r="G6" i="1794"/>
  <c r="H6" i="1794"/>
  <c r="I6" i="1794"/>
  <c r="J6" i="1794"/>
  <c r="K6" i="1794"/>
  <c r="L6" i="1794"/>
  <c r="M6" i="1794"/>
  <c r="N6" i="1794"/>
  <c r="O6" i="1794"/>
  <c r="P6" i="1794"/>
  <c r="Q6" i="1794"/>
  <c r="R6" i="1794"/>
  <c r="S6" i="1794"/>
  <c r="T6" i="1794"/>
  <c r="U6" i="1794"/>
  <c r="V6" i="1794"/>
  <c r="W6" i="1794"/>
  <c r="X6" i="1794"/>
  <c r="Y6" i="1794"/>
  <c r="Z6" i="1794"/>
  <c r="AA6" i="1794"/>
  <c r="AB6" i="1794"/>
  <c r="AC6" i="1794"/>
  <c r="AD6" i="1794"/>
  <c r="AE6" i="1794"/>
  <c r="AF6" i="1794"/>
  <c r="AG6" i="1794"/>
  <c r="AH6" i="1794"/>
  <c r="AI6" i="1794"/>
  <c r="AJ6" i="1794"/>
  <c r="AK6" i="1794"/>
  <c r="AL6" i="1794"/>
  <c r="AM6" i="1794"/>
  <c r="AN6" i="1794"/>
  <c r="AO6" i="1794"/>
  <c r="AP6" i="1794"/>
  <c r="AQ6" i="1794"/>
  <c r="AR6" i="1794"/>
  <c r="AS6" i="1794"/>
  <c r="AT6" i="1794"/>
  <c r="AU6" i="1794"/>
  <c r="AV6" i="1794"/>
  <c r="AW6" i="1794"/>
  <c r="AX6" i="1794"/>
  <c r="AY6" i="1794"/>
  <c r="AZ6" i="1794"/>
  <c r="BA6" i="1794"/>
  <c r="BB6" i="1794"/>
  <c r="BC6" i="1794"/>
  <c r="BD6" i="1794"/>
  <c r="BE6" i="1794"/>
  <c r="BF6" i="1794"/>
  <c r="BG6" i="1794"/>
  <c r="BH6" i="1794"/>
  <c r="BI6" i="1794"/>
  <c r="BK6" i="1794"/>
  <c r="BL6" i="1794"/>
  <c r="BM6" i="1794"/>
  <c r="BN6" i="1794"/>
  <c r="BO6" i="1794"/>
  <c r="BP6" i="1794"/>
  <c r="BQ6" i="1794"/>
  <c r="BR6" i="1794"/>
  <c r="BS6" i="1794"/>
  <c r="BT6" i="1794"/>
  <c r="BU6" i="1794"/>
  <c r="BV6" i="1794"/>
  <c r="BW6" i="1794"/>
  <c r="BX6" i="1794"/>
  <c r="BY6" i="1794"/>
  <c r="BZ6" i="1794"/>
  <c r="CA6" i="1794"/>
  <c r="CB6" i="1794"/>
  <c r="CC6" i="1794"/>
  <c r="CD6" i="1794"/>
  <c r="CE6" i="1794"/>
  <c r="CF6" i="1794"/>
  <c r="CG6" i="1794"/>
  <c r="CH6" i="1794"/>
  <c r="CI6" i="1794"/>
  <c r="CJ6" i="1794"/>
  <c r="CK6" i="1794"/>
  <c r="CL6" i="1794"/>
  <c r="CM6" i="1794"/>
  <c r="CN6" i="1794"/>
  <c r="CO6" i="1794"/>
  <c r="CP6" i="1794"/>
  <c r="CQ6" i="1794"/>
  <c r="CR6" i="1794"/>
  <c r="CS6" i="1794"/>
  <c r="CT6" i="1794"/>
  <c r="CU6" i="1794"/>
  <c r="CV6" i="1794"/>
  <c r="CW6" i="1794"/>
  <c r="CX6" i="1794"/>
  <c r="CY6" i="1794"/>
  <c r="CZ6" i="1794"/>
  <c r="DA6" i="1794"/>
  <c r="DB6" i="1794"/>
  <c r="DC6" i="1794"/>
  <c r="DD6" i="1794"/>
  <c r="DE6" i="1794"/>
  <c r="DF6" i="1794"/>
  <c r="DG6" i="1794"/>
  <c r="DH6" i="1794"/>
  <c r="DI6" i="1794"/>
  <c r="DJ6" i="1794"/>
  <c r="DK6" i="1794"/>
  <c r="DL6" i="1794"/>
  <c r="DM6" i="1794"/>
  <c r="DN6" i="1794"/>
  <c r="DO6" i="1794"/>
  <c r="DP6" i="1794"/>
  <c r="DQ6" i="1794"/>
  <c r="DR6" i="1794"/>
  <c r="DS6" i="1794"/>
  <c r="DT6" i="1794"/>
  <c r="DU6" i="1794"/>
  <c r="DV6" i="1794"/>
  <c r="DW6" i="1794"/>
  <c r="DX6" i="1794"/>
  <c r="DY6" i="1794"/>
  <c r="DZ6" i="1794"/>
  <c r="EA6" i="1794"/>
  <c r="EB6" i="1794"/>
  <c r="EC6" i="1794"/>
  <c r="ED6" i="1794"/>
  <c r="EE6" i="1794"/>
  <c r="EF6" i="1794"/>
  <c r="EG6" i="1794"/>
  <c r="EH6" i="1794"/>
  <c r="EI6" i="1794"/>
  <c r="EJ6" i="1794"/>
  <c r="EK6" i="1794"/>
  <c r="EL6" i="1794"/>
  <c r="EM6" i="1794"/>
  <c r="EN6" i="1794"/>
  <c r="EO6" i="1794"/>
  <c r="EP6" i="1794"/>
  <c r="EQ6" i="1794"/>
  <c r="ER6" i="1794"/>
  <c r="ES6" i="1794"/>
  <c r="ET6" i="1794"/>
  <c r="EU6" i="1794"/>
  <c r="EV6" i="1794"/>
  <c r="EW6" i="1794"/>
  <c r="EX6" i="1794"/>
  <c r="EY6" i="1794"/>
  <c r="EZ6" i="1794"/>
  <c r="FA6" i="1794"/>
  <c r="FB6" i="1794"/>
  <c r="FC6" i="1794"/>
  <c r="FD6" i="1794"/>
  <c r="FE6" i="1794"/>
  <c r="FF6" i="1794"/>
  <c r="FG6" i="1794"/>
  <c r="FH6" i="1794"/>
  <c r="FI6" i="1794"/>
  <c r="FJ6" i="1794"/>
  <c r="FK6" i="1794"/>
  <c r="FL6" i="1794"/>
  <c r="FM6" i="1794"/>
  <c r="FN6" i="1794"/>
  <c r="FO6" i="1794"/>
  <c r="FP6" i="1794"/>
  <c r="FQ6" i="1794"/>
  <c r="FR6" i="1794"/>
  <c r="FS6" i="1794"/>
  <c r="FT6" i="1794"/>
  <c r="FU6" i="1794"/>
  <c r="FV6" i="1794"/>
  <c r="FW6" i="1794"/>
  <c r="FX6" i="1794"/>
  <c r="FY6" i="1794"/>
  <c r="FZ6" i="1794"/>
  <c r="GA6" i="1794"/>
  <c r="GB6" i="1794"/>
  <c r="GC6" i="1794"/>
  <c r="GD6" i="1794"/>
  <c r="GE6" i="1794"/>
  <c r="GF6" i="1794"/>
  <c r="GG6" i="1794"/>
  <c r="GH6" i="1794"/>
  <c r="GI6" i="1794"/>
  <c r="GJ6" i="1794"/>
  <c r="GK6" i="1794"/>
  <c r="GL6" i="1794"/>
  <c r="GM6" i="1794"/>
  <c r="GN6" i="1794"/>
  <c r="GO6" i="1794"/>
  <c r="GP6" i="1794"/>
  <c r="GQ6" i="1794"/>
  <c r="GR6" i="1794"/>
  <c r="GS6" i="1794"/>
  <c r="GT6" i="1794"/>
  <c r="GU6" i="1794"/>
  <c r="GV6" i="1794"/>
  <c r="GW6" i="1794"/>
  <c r="GX6" i="1794"/>
  <c r="GY6" i="1794"/>
  <c r="GZ6" i="1794"/>
  <c r="HA6" i="1794"/>
  <c r="HB6" i="1794"/>
  <c r="HC6" i="1794"/>
  <c r="HD6" i="1794"/>
  <c r="HE6" i="1794"/>
  <c r="HF6" i="1794"/>
  <c r="HG6" i="1794"/>
  <c r="HH6" i="1794"/>
  <c r="HI6" i="1794"/>
  <c r="HJ6" i="1794"/>
  <c r="HK6" i="1794"/>
  <c r="HL6" i="1794"/>
  <c r="HM6" i="1794"/>
  <c r="HN6" i="1794"/>
  <c r="HO6" i="1794"/>
  <c r="HP6" i="1794"/>
  <c r="HQ6" i="1794"/>
  <c r="HR6" i="1794"/>
  <c r="HS6" i="1794"/>
  <c r="HT6" i="1794"/>
  <c r="HU6" i="1794"/>
  <c r="HV6" i="1794"/>
  <c r="HW6" i="1794"/>
  <c r="HX6" i="1794"/>
  <c r="HY6" i="1794"/>
  <c r="HZ6" i="1794"/>
  <c r="IA6" i="1794"/>
  <c r="IB6" i="1794"/>
  <c r="IC6" i="1794"/>
  <c r="ID6" i="1794"/>
  <c r="IE6" i="1794"/>
  <c r="IF6" i="1794"/>
  <c r="IG6" i="1794"/>
  <c r="IH6" i="1794"/>
  <c r="II6" i="1794"/>
  <c r="IJ6" i="1794"/>
  <c r="D7" i="1794"/>
  <c r="E7" i="1794"/>
  <c r="F7" i="1794"/>
  <c r="G7" i="1794"/>
  <c r="H7" i="1794"/>
  <c r="I7" i="1794"/>
  <c r="J7" i="1794"/>
  <c r="K7" i="1794"/>
  <c r="L7" i="1794"/>
  <c r="M7" i="1794"/>
  <c r="N7" i="1794"/>
  <c r="O7" i="1794"/>
  <c r="P7" i="1794"/>
  <c r="Q7" i="1794"/>
  <c r="R7" i="1794"/>
  <c r="S7" i="1794"/>
  <c r="T7" i="1794"/>
  <c r="U7" i="1794"/>
  <c r="V7" i="1794"/>
  <c r="W7" i="1794"/>
  <c r="X7" i="1794"/>
  <c r="Y7" i="1794"/>
  <c r="Z7" i="1794"/>
  <c r="AA7" i="1794"/>
  <c r="AB7" i="1794"/>
  <c r="AC7" i="1794"/>
  <c r="AD7" i="1794"/>
  <c r="AE7" i="1794"/>
  <c r="AF7" i="1794"/>
  <c r="AG7" i="1794"/>
  <c r="AH7" i="1794"/>
  <c r="AI7" i="1794"/>
  <c r="AJ7" i="1794"/>
  <c r="AK7" i="1794"/>
  <c r="AL7" i="1794"/>
  <c r="AM7" i="1794"/>
  <c r="AN7" i="1794"/>
  <c r="AO7" i="1794"/>
  <c r="AP7" i="1794"/>
  <c r="AQ7" i="1794"/>
  <c r="AR7" i="1794"/>
  <c r="AS7" i="1794"/>
  <c r="AT7" i="1794"/>
  <c r="AU7" i="1794"/>
  <c r="AV7" i="1794"/>
  <c r="AW7" i="1794"/>
  <c r="AX7" i="1794"/>
  <c r="AY7" i="1794"/>
  <c r="AZ7" i="1794"/>
  <c r="BA7" i="1794"/>
  <c r="BB7" i="1794"/>
  <c r="BC7" i="1794"/>
  <c r="BD7" i="1794"/>
  <c r="BE7" i="1794"/>
  <c r="BF7" i="1794"/>
  <c r="BG7" i="1794"/>
  <c r="BH7" i="1794"/>
  <c r="BI7" i="1794"/>
  <c r="BK7" i="1794"/>
  <c r="BL7" i="1794"/>
  <c r="BM7" i="1794"/>
  <c r="BN7" i="1794"/>
  <c r="BO7" i="1794"/>
  <c r="BP7" i="1794"/>
  <c r="BQ7" i="1794"/>
  <c r="BR7" i="1794"/>
  <c r="BS7" i="1794"/>
  <c r="BT7" i="1794"/>
  <c r="BU7" i="1794"/>
  <c r="BV7" i="1794"/>
  <c r="BW7" i="1794"/>
  <c r="BX7" i="1794"/>
  <c r="BY7" i="1794"/>
  <c r="BZ7" i="1794"/>
  <c r="CA7" i="1794"/>
  <c r="CB7" i="1794"/>
  <c r="CC7" i="1794"/>
  <c r="CD7" i="1794"/>
  <c r="CE7" i="1794"/>
  <c r="CF7" i="1794"/>
  <c r="CG7" i="1794"/>
  <c r="CH7" i="1794"/>
  <c r="CI7" i="1794"/>
  <c r="CJ7" i="1794"/>
  <c r="CK7" i="1794"/>
  <c r="CL7" i="1794"/>
  <c r="CM7" i="1794"/>
  <c r="CN7" i="1794"/>
  <c r="CO7" i="1794"/>
  <c r="CP7" i="1794"/>
  <c r="CQ7" i="1794"/>
  <c r="CR7" i="1794"/>
  <c r="CS7" i="1794"/>
  <c r="CT7" i="1794"/>
  <c r="CU7" i="1794"/>
  <c r="CV7" i="1794"/>
  <c r="CW7" i="1794"/>
  <c r="CX7" i="1794"/>
  <c r="CY7" i="1794"/>
  <c r="CZ7" i="1794"/>
  <c r="DA7" i="1794"/>
  <c r="DB7" i="1794"/>
  <c r="DC7" i="1794"/>
  <c r="DD7" i="1794"/>
  <c r="DE7" i="1794"/>
  <c r="DF7" i="1794"/>
  <c r="DG7" i="1794"/>
  <c r="DH7" i="1794"/>
  <c r="DI7" i="1794"/>
  <c r="DJ7" i="1794"/>
  <c r="DK7" i="1794"/>
  <c r="DL7" i="1794"/>
  <c r="DM7" i="1794"/>
  <c r="DN7" i="1794"/>
  <c r="DO7" i="1794"/>
  <c r="DP7" i="1794"/>
  <c r="DQ7" i="1794"/>
  <c r="DR7" i="1794"/>
  <c r="DS7" i="1794"/>
  <c r="DT7" i="1794"/>
  <c r="DU7" i="1794"/>
  <c r="DV7" i="1794"/>
  <c r="DW7" i="1794"/>
  <c r="DX7" i="1794"/>
  <c r="DY7" i="1794"/>
  <c r="DZ7" i="1794"/>
  <c r="EA7" i="1794"/>
  <c r="EB7" i="1794"/>
  <c r="EC7" i="1794"/>
  <c r="ED7" i="1794"/>
  <c r="EE7" i="1794"/>
  <c r="EF7" i="1794"/>
  <c r="EG7" i="1794"/>
  <c r="EH7" i="1794"/>
  <c r="EI7" i="1794"/>
  <c r="EJ7" i="1794"/>
  <c r="EK7" i="1794"/>
  <c r="EL7" i="1794"/>
  <c r="EM7" i="1794"/>
  <c r="EN7" i="1794"/>
  <c r="EO7" i="1794"/>
  <c r="EP7" i="1794"/>
  <c r="EQ7" i="1794"/>
  <c r="ER7" i="1794"/>
  <c r="ES7" i="1794"/>
  <c r="ET7" i="1794"/>
  <c r="EU7" i="1794"/>
  <c r="EV7" i="1794"/>
  <c r="EW7" i="1794"/>
  <c r="EX7" i="1794"/>
  <c r="EY7" i="1794"/>
  <c r="EZ7" i="1794"/>
  <c r="FA7" i="1794"/>
  <c r="FB7" i="1794"/>
  <c r="FC7" i="1794"/>
  <c r="FD7" i="1794"/>
  <c r="FE7" i="1794"/>
  <c r="FF7" i="1794"/>
  <c r="FG7" i="1794"/>
  <c r="FH7" i="1794"/>
  <c r="FI7" i="1794"/>
  <c r="FJ7" i="1794"/>
  <c r="FK7" i="1794"/>
  <c r="FL7" i="1794"/>
  <c r="FM7" i="1794"/>
  <c r="FN7" i="1794"/>
  <c r="FO7" i="1794"/>
  <c r="FP7" i="1794"/>
  <c r="FQ7" i="1794"/>
  <c r="FR7" i="1794"/>
  <c r="FS7" i="1794"/>
  <c r="FT7" i="1794"/>
  <c r="FU7" i="1794"/>
  <c r="FV7" i="1794"/>
  <c r="FW7" i="1794"/>
  <c r="FX7" i="1794"/>
  <c r="FY7" i="1794"/>
  <c r="FZ7" i="1794"/>
  <c r="GA7" i="1794"/>
  <c r="GB7" i="1794"/>
  <c r="GC7" i="1794"/>
  <c r="GD7" i="1794"/>
  <c r="GE7" i="1794"/>
  <c r="GF7" i="1794"/>
  <c r="GG7" i="1794"/>
  <c r="GH7" i="1794"/>
  <c r="GI7" i="1794"/>
  <c r="GJ7" i="1794"/>
  <c r="GK7" i="1794"/>
  <c r="GL7" i="1794"/>
  <c r="GM7" i="1794"/>
  <c r="GN7" i="1794"/>
  <c r="GO7" i="1794"/>
  <c r="GP7" i="1794"/>
  <c r="GQ7" i="1794"/>
  <c r="GR7" i="1794"/>
  <c r="GS7" i="1794"/>
  <c r="GT7" i="1794"/>
  <c r="GU7" i="1794"/>
  <c r="GV7" i="1794"/>
  <c r="GW7" i="1794"/>
  <c r="GX7" i="1794"/>
  <c r="GY7" i="1794"/>
  <c r="GZ7" i="1794"/>
  <c r="HA7" i="1794"/>
  <c r="HB7" i="1794"/>
  <c r="HC7" i="1794"/>
  <c r="HD7" i="1794"/>
  <c r="HE7" i="1794"/>
  <c r="HF7" i="1794"/>
  <c r="HG7" i="1794"/>
  <c r="HH7" i="1794"/>
  <c r="HI7" i="1794"/>
  <c r="HJ7" i="1794"/>
  <c r="HK7" i="1794"/>
  <c r="HL7" i="1794"/>
  <c r="HM7" i="1794"/>
  <c r="HN7" i="1794"/>
  <c r="HO7" i="1794"/>
  <c r="HP7" i="1794"/>
  <c r="HQ7" i="1794"/>
  <c r="HR7" i="1794"/>
  <c r="HS7" i="1794"/>
  <c r="HT7" i="1794"/>
  <c r="HU7" i="1794"/>
  <c r="HV7" i="1794"/>
  <c r="HW7" i="1794"/>
  <c r="HX7" i="1794"/>
  <c r="HY7" i="1794"/>
  <c r="HZ7" i="1794"/>
  <c r="IA7" i="1794"/>
  <c r="IB7" i="1794"/>
  <c r="IC7" i="1794"/>
  <c r="ID7" i="1794"/>
  <c r="IE7" i="1794"/>
  <c r="IF7" i="1794"/>
  <c r="IG7" i="1794"/>
  <c r="IH7" i="1794"/>
  <c r="II7" i="1794"/>
  <c r="IJ7" i="1794"/>
  <c r="D8" i="1794"/>
  <c r="E8" i="1794"/>
  <c r="F8" i="1794"/>
  <c r="G8" i="1794"/>
  <c r="H8" i="1794"/>
  <c r="I8" i="1794"/>
  <c r="J8" i="1794"/>
  <c r="K8" i="1794"/>
  <c r="L8" i="1794"/>
  <c r="M8" i="1794"/>
  <c r="N8" i="1794"/>
  <c r="O8" i="1794"/>
  <c r="P8" i="1794"/>
  <c r="Q8" i="1794"/>
  <c r="R8" i="1794"/>
  <c r="S8" i="1794"/>
  <c r="T8" i="1794"/>
  <c r="U8" i="1794"/>
  <c r="V8" i="1794"/>
  <c r="W8" i="1794"/>
  <c r="X8" i="1794"/>
  <c r="Y8" i="1794"/>
  <c r="Z8" i="1794"/>
  <c r="AA8" i="1794"/>
  <c r="AB8" i="1794"/>
  <c r="AC8" i="1794"/>
  <c r="AD8" i="1794"/>
  <c r="AE8" i="1794"/>
  <c r="AF8" i="1794"/>
  <c r="AG8" i="1794"/>
  <c r="AH8" i="1794"/>
  <c r="AI8" i="1794"/>
  <c r="AJ8" i="1794"/>
  <c r="AK8" i="1794"/>
  <c r="AL8" i="1794"/>
  <c r="AM8" i="1794"/>
  <c r="AN8" i="1794"/>
  <c r="AO8" i="1794"/>
  <c r="AP8" i="1794"/>
  <c r="AQ8" i="1794"/>
  <c r="AR8" i="1794"/>
  <c r="AS8" i="1794"/>
  <c r="AT8" i="1794"/>
  <c r="AU8" i="1794"/>
  <c r="AV8" i="1794"/>
  <c r="AW8" i="1794"/>
  <c r="AX8" i="1794"/>
  <c r="AY8" i="1794"/>
  <c r="AZ8" i="1794"/>
  <c r="BA8" i="1794"/>
  <c r="BB8" i="1794"/>
  <c r="BC8" i="1794"/>
  <c r="BD8" i="1794"/>
  <c r="BE8" i="1794"/>
  <c r="BF8" i="1794"/>
  <c r="BG8" i="1794"/>
  <c r="BH8" i="1794"/>
  <c r="BI8" i="1794"/>
  <c r="BK8" i="1794"/>
  <c r="BL8" i="1794"/>
  <c r="BM8" i="1794"/>
  <c r="BN8" i="1794"/>
  <c r="BO8" i="1794"/>
  <c r="BP8" i="1794"/>
  <c r="BQ8" i="1794"/>
  <c r="BR8" i="1794"/>
  <c r="BS8" i="1794"/>
  <c r="BT8" i="1794"/>
  <c r="BU8" i="1794"/>
  <c r="BV8" i="1794"/>
  <c r="BW8" i="1794"/>
  <c r="BX8" i="1794"/>
  <c r="BY8" i="1794"/>
  <c r="BZ8" i="1794"/>
  <c r="CA8" i="1794"/>
  <c r="CB8" i="1794"/>
  <c r="CC8" i="1794"/>
  <c r="CD8" i="1794"/>
  <c r="CE8" i="1794"/>
  <c r="CF8" i="1794"/>
  <c r="CG8" i="1794"/>
  <c r="CH8" i="1794"/>
  <c r="CI8" i="1794"/>
  <c r="CJ8" i="1794"/>
  <c r="CK8" i="1794"/>
  <c r="CL8" i="1794"/>
  <c r="CM8" i="1794"/>
  <c r="CN8" i="1794"/>
  <c r="CO8" i="1794"/>
  <c r="CP8" i="1794"/>
  <c r="CQ8" i="1794"/>
  <c r="CR8" i="1794"/>
  <c r="CS8" i="1794"/>
  <c r="CT8" i="1794"/>
  <c r="CU8" i="1794"/>
  <c r="CV8" i="1794"/>
  <c r="CW8" i="1794"/>
  <c r="CX8" i="1794"/>
  <c r="CY8" i="1794"/>
  <c r="CZ8" i="1794"/>
  <c r="DA8" i="1794"/>
  <c r="DB8" i="1794"/>
  <c r="DC8" i="1794"/>
  <c r="DD8" i="1794"/>
  <c r="DE8" i="1794"/>
  <c r="DF8" i="1794"/>
  <c r="DG8" i="1794"/>
  <c r="DH8" i="1794"/>
  <c r="DI8" i="1794"/>
  <c r="DJ8" i="1794"/>
  <c r="DK8" i="1794"/>
  <c r="DL8" i="1794"/>
  <c r="DM8" i="1794"/>
  <c r="DN8" i="1794"/>
  <c r="DO8" i="1794"/>
  <c r="DP8" i="1794"/>
  <c r="DQ8" i="1794"/>
  <c r="DR8" i="1794"/>
  <c r="DS8" i="1794"/>
  <c r="DT8" i="1794"/>
  <c r="DU8" i="1794"/>
  <c r="DV8" i="1794"/>
  <c r="DW8" i="1794"/>
  <c r="DX8" i="1794"/>
  <c r="DY8" i="1794"/>
  <c r="DZ8" i="1794"/>
  <c r="EA8" i="1794"/>
  <c r="EB8" i="1794"/>
  <c r="EC8" i="1794"/>
  <c r="ED8" i="1794"/>
  <c r="EE8" i="1794"/>
  <c r="EF8" i="1794"/>
  <c r="EG8" i="1794"/>
  <c r="EH8" i="1794"/>
  <c r="EI8" i="1794"/>
  <c r="EJ8" i="1794"/>
  <c r="EK8" i="1794"/>
  <c r="EL8" i="1794"/>
  <c r="EM8" i="1794"/>
  <c r="EN8" i="1794"/>
  <c r="EO8" i="1794"/>
  <c r="EP8" i="1794"/>
  <c r="EQ8" i="1794"/>
  <c r="ER8" i="1794"/>
  <c r="ES8" i="1794"/>
  <c r="ET8" i="1794"/>
  <c r="EU8" i="1794"/>
  <c r="EV8" i="1794"/>
  <c r="EW8" i="1794"/>
  <c r="EX8" i="1794"/>
  <c r="EY8" i="1794"/>
  <c r="EZ8" i="1794"/>
  <c r="FA8" i="1794"/>
  <c r="FB8" i="1794"/>
  <c r="FC8" i="1794"/>
  <c r="FD8" i="1794"/>
  <c r="FE8" i="1794"/>
  <c r="FF8" i="1794"/>
  <c r="FG8" i="1794"/>
  <c r="FH8" i="1794"/>
  <c r="FI8" i="1794"/>
  <c r="FJ8" i="1794"/>
  <c r="FK8" i="1794"/>
  <c r="FL8" i="1794"/>
  <c r="FM8" i="1794"/>
  <c r="FN8" i="1794"/>
  <c r="FO8" i="1794"/>
  <c r="FP8" i="1794"/>
  <c r="FQ8" i="1794"/>
  <c r="FR8" i="1794"/>
  <c r="FS8" i="1794"/>
  <c r="FT8" i="1794"/>
  <c r="FU8" i="1794"/>
  <c r="FV8" i="1794"/>
  <c r="FW8" i="1794"/>
  <c r="FX8" i="1794"/>
  <c r="FY8" i="1794"/>
  <c r="FZ8" i="1794"/>
  <c r="GA8" i="1794"/>
  <c r="GB8" i="1794"/>
  <c r="GC8" i="1794"/>
  <c r="GD8" i="1794"/>
  <c r="GE8" i="1794"/>
  <c r="GF8" i="1794"/>
  <c r="GG8" i="1794"/>
  <c r="GH8" i="1794"/>
  <c r="GI8" i="1794"/>
  <c r="GJ8" i="1794"/>
  <c r="GK8" i="1794"/>
  <c r="GL8" i="1794"/>
  <c r="GM8" i="1794"/>
  <c r="GN8" i="1794"/>
  <c r="GO8" i="1794"/>
  <c r="GP8" i="1794"/>
  <c r="GQ8" i="1794"/>
  <c r="GR8" i="1794"/>
  <c r="GS8" i="1794"/>
  <c r="GT8" i="1794"/>
  <c r="GU8" i="1794"/>
  <c r="GV8" i="1794"/>
  <c r="GW8" i="1794"/>
  <c r="GX8" i="1794"/>
  <c r="GY8" i="1794"/>
  <c r="GZ8" i="1794"/>
  <c r="HA8" i="1794"/>
  <c r="HB8" i="1794"/>
  <c r="HC8" i="1794"/>
  <c r="HD8" i="1794"/>
  <c r="HE8" i="1794"/>
  <c r="HF8" i="1794"/>
  <c r="HG8" i="1794"/>
  <c r="HH8" i="1794"/>
  <c r="HI8" i="1794"/>
  <c r="HJ8" i="1794"/>
  <c r="HK8" i="1794"/>
  <c r="HL8" i="1794"/>
  <c r="HM8" i="1794"/>
  <c r="HN8" i="1794"/>
  <c r="HO8" i="1794"/>
  <c r="HP8" i="1794"/>
  <c r="HQ8" i="1794"/>
  <c r="HR8" i="1794"/>
  <c r="HS8" i="1794"/>
  <c r="HT8" i="1794"/>
  <c r="HU8" i="1794"/>
  <c r="HV8" i="1794"/>
  <c r="HW8" i="1794"/>
  <c r="HX8" i="1794"/>
  <c r="HY8" i="1794"/>
  <c r="HZ8" i="1794"/>
  <c r="IA8" i="1794"/>
  <c r="IB8" i="1794"/>
  <c r="IC8" i="1794"/>
  <c r="ID8" i="1794"/>
  <c r="IE8" i="1794"/>
  <c r="IF8" i="1794"/>
  <c r="IG8" i="1794"/>
  <c r="IH8" i="1794"/>
  <c r="II8" i="1794"/>
  <c r="IJ8" i="1794"/>
  <c r="BL9" i="1794"/>
  <c r="BM9" i="1794"/>
  <c r="BN9" i="1794"/>
  <c r="BO9" i="1794"/>
  <c r="BP9" i="1794"/>
  <c r="BQ9" i="1794"/>
  <c r="BR9" i="1794"/>
  <c r="BS9" i="1794"/>
  <c r="BT9" i="1794"/>
  <c r="BU9" i="1794"/>
  <c r="BV9" i="1794"/>
  <c r="BW9" i="1794"/>
  <c r="BX9" i="1794"/>
  <c r="BY9" i="1794"/>
  <c r="BZ9" i="1794"/>
  <c r="CA9" i="1794"/>
  <c r="CB9" i="1794"/>
  <c r="CC9" i="1794"/>
  <c r="CD9" i="1794"/>
  <c r="CE9" i="1794"/>
  <c r="CF9" i="1794"/>
  <c r="CG9" i="1794"/>
  <c r="CH9" i="1794"/>
  <c r="CI9" i="1794"/>
  <c r="CJ9" i="1794"/>
  <c r="CK9" i="1794"/>
  <c r="CL9" i="1794"/>
  <c r="CM9" i="1794"/>
  <c r="CN9" i="1794"/>
  <c r="CO9" i="1794"/>
  <c r="CP9" i="1794"/>
  <c r="CQ9" i="1794"/>
  <c r="CR9" i="1794"/>
  <c r="CS9" i="1794"/>
  <c r="CT9" i="1794"/>
  <c r="CU9" i="1794"/>
  <c r="CV9" i="1794"/>
  <c r="CW9" i="1794"/>
  <c r="CX9" i="1794"/>
  <c r="CY9" i="1794"/>
  <c r="CZ9" i="1794"/>
  <c r="DA9" i="1794"/>
  <c r="DB9" i="1794"/>
  <c r="DC9" i="1794"/>
  <c r="DD9" i="1794"/>
  <c r="DE9" i="1794"/>
  <c r="DF9" i="1794"/>
  <c r="DG9" i="1794"/>
  <c r="DH9" i="1794"/>
  <c r="DI9" i="1794"/>
  <c r="DJ9" i="1794"/>
  <c r="DK9" i="1794"/>
  <c r="DL9" i="1794"/>
  <c r="DM9" i="1794"/>
  <c r="DN9" i="1794"/>
  <c r="DO9" i="1794"/>
  <c r="DP9" i="1794"/>
  <c r="DQ9" i="1794"/>
  <c r="DR9" i="1794"/>
  <c r="DS9" i="1794"/>
  <c r="DT9" i="1794"/>
  <c r="DU9" i="1794"/>
  <c r="DV9" i="1794"/>
  <c r="DW9" i="1794"/>
  <c r="DX9" i="1794"/>
  <c r="DY9" i="1794"/>
  <c r="DZ9" i="1794"/>
  <c r="EA9" i="1794"/>
  <c r="EB9" i="1794"/>
  <c r="EC9" i="1794"/>
  <c r="ED9" i="1794"/>
  <c r="EE9" i="1794"/>
  <c r="EF9" i="1794"/>
  <c r="EG9" i="1794"/>
  <c r="EH9" i="1794"/>
  <c r="EI9" i="1794"/>
  <c r="EJ9" i="1794"/>
  <c r="EK9" i="1794"/>
  <c r="EL9" i="1794"/>
  <c r="EM9" i="1794"/>
  <c r="EN9" i="1794"/>
  <c r="EO9" i="1794"/>
  <c r="EP9" i="1794"/>
  <c r="EQ9" i="1794"/>
  <c r="ER9" i="1794"/>
  <c r="ES9" i="1794"/>
  <c r="ET9" i="1794"/>
  <c r="EU9" i="1794"/>
  <c r="EV9" i="1794"/>
  <c r="EW9" i="1794"/>
  <c r="EX9" i="1794"/>
  <c r="EY9" i="1794"/>
  <c r="EZ9" i="1794"/>
  <c r="FA9" i="1794"/>
  <c r="FB9" i="1794"/>
  <c r="FC9" i="1794"/>
  <c r="FD9" i="1794"/>
  <c r="FE9" i="1794"/>
  <c r="FF9" i="1794"/>
  <c r="FG9" i="1794"/>
  <c r="FH9" i="1794"/>
  <c r="FI9" i="1794"/>
  <c r="FJ9" i="1794"/>
  <c r="FK9" i="1794"/>
  <c r="FL9" i="1794"/>
  <c r="FM9" i="1794"/>
  <c r="FN9" i="1794"/>
  <c r="FO9" i="1794"/>
  <c r="FP9" i="1794"/>
  <c r="FQ9" i="1794"/>
  <c r="FR9" i="1794"/>
  <c r="FS9" i="1794"/>
  <c r="FT9" i="1794"/>
  <c r="FU9" i="1794"/>
  <c r="FV9" i="1794"/>
  <c r="FW9" i="1794"/>
  <c r="FX9" i="1794"/>
  <c r="FY9" i="1794"/>
  <c r="FZ9" i="1794"/>
  <c r="GA9" i="1794"/>
  <c r="GB9" i="1794"/>
  <c r="GC9" i="1794"/>
  <c r="GD9" i="1794"/>
  <c r="GE9" i="1794"/>
  <c r="GF9" i="1794"/>
  <c r="GG9" i="1794"/>
  <c r="GH9" i="1794"/>
  <c r="GI9" i="1794"/>
  <c r="GJ9" i="1794"/>
  <c r="GK9" i="1794"/>
  <c r="GL9" i="1794"/>
  <c r="GM9" i="1794"/>
  <c r="GN9" i="1794"/>
  <c r="GO9" i="1794"/>
  <c r="GP9" i="1794"/>
  <c r="GQ9" i="1794"/>
  <c r="GR9" i="1794"/>
  <c r="GS9" i="1794"/>
  <c r="GT9" i="1794"/>
  <c r="GU9" i="1794"/>
  <c r="GV9" i="1794"/>
  <c r="GW9" i="1794"/>
  <c r="GX9" i="1794"/>
  <c r="GY9" i="1794"/>
  <c r="GZ9" i="1794"/>
  <c r="HA9" i="1794"/>
  <c r="HB9" i="1794"/>
  <c r="HC9" i="1794"/>
  <c r="HD9" i="1794"/>
  <c r="HE9" i="1794"/>
  <c r="HF9" i="1794"/>
  <c r="HG9" i="1794"/>
  <c r="HH9" i="1794"/>
  <c r="HI9" i="1794"/>
  <c r="HJ9" i="1794"/>
  <c r="HK9" i="1794"/>
  <c r="HL9" i="1794"/>
  <c r="HM9" i="1794"/>
  <c r="HN9" i="1794"/>
  <c r="HO9" i="1794"/>
  <c r="HP9" i="1794"/>
  <c r="HQ9" i="1794"/>
  <c r="HR9" i="1794"/>
  <c r="HS9" i="1794"/>
  <c r="HT9" i="1794"/>
  <c r="HU9" i="1794"/>
  <c r="HV9" i="1794"/>
  <c r="HW9" i="1794"/>
  <c r="HX9" i="1794"/>
  <c r="HY9" i="1794"/>
  <c r="HZ9" i="1794"/>
  <c r="IA9" i="1794"/>
  <c r="IB9" i="1794"/>
  <c r="IC9" i="1794"/>
  <c r="ID9" i="1794"/>
  <c r="IE9" i="1794"/>
  <c r="F10" i="1794"/>
  <c r="G10" i="1794"/>
  <c r="H10" i="1794"/>
  <c r="I10" i="1794"/>
  <c r="J10" i="1794"/>
  <c r="K10" i="1794"/>
  <c r="L10" i="1794"/>
  <c r="M10" i="1794"/>
  <c r="N10" i="1794"/>
  <c r="O10" i="1794"/>
  <c r="P10" i="1794"/>
  <c r="Q10" i="1794"/>
  <c r="R10" i="1794"/>
  <c r="S10" i="1794"/>
  <c r="T10" i="1794"/>
  <c r="U10" i="1794"/>
  <c r="V10" i="1794"/>
  <c r="W10" i="1794"/>
  <c r="X10" i="1794"/>
  <c r="Y10" i="1794"/>
  <c r="Z10" i="1794"/>
  <c r="AA10" i="1794"/>
  <c r="AB10" i="1794"/>
  <c r="AC10" i="1794"/>
  <c r="AD10" i="1794"/>
  <c r="AE10" i="1794"/>
  <c r="AF10" i="1794"/>
  <c r="AG10" i="1794"/>
  <c r="AH10" i="1794"/>
  <c r="AI10" i="1794"/>
  <c r="AJ10" i="1794"/>
  <c r="AK10" i="1794"/>
  <c r="AL10" i="1794"/>
  <c r="AM10" i="1794"/>
  <c r="AN10" i="1794"/>
  <c r="AO10" i="1794"/>
  <c r="AP10" i="1794"/>
  <c r="AQ10" i="1794"/>
  <c r="AR10" i="1794"/>
  <c r="AS10" i="1794"/>
  <c r="AT10" i="1794"/>
  <c r="AU10" i="1794"/>
  <c r="AV10" i="1794"/>
  <c r="AW10" i="1794"/>
  <c r="AX10" i="1794"/>
  <c r="AY10" i="1794"/>
  <c r="AZ10" i="1794"/>
  <c r="BA10" i="1794"/>
  <c r="BB10" i="1794"/>
  <c r="BC10" i="1794"/>
  <c r="BD10" i="1794"/>
  <c r="BE10" i="1794"/>
  <c r="BF10" i="1794"/>
  <c r="BG10" i="1794"/>
  <c r="BH10" i="1794"/>
  <c r="BI10" i="1794"/>
  <c r="BL10" i="1794"/>
  <c r="BM10" i="1794"/>
  <c r="BN10" i="1794"/>
  <c r="BO10" i="1794"/>
  <c r="BP10" i="1794"/>
  <c r="BQ10" i="1794"/>
  <c r="BR10" i="1794"/>
  <c r="BS10" i="1794"/>
  <c r="BT10" i="1794"/>
  <c r="BU10" i="1794"/>
  <c r="BV10" i="1794"/>
  <c r="BW10" i="1794"/>
  <c r="BX10" i="1794"/>
  <c r="BY10" i="1794"/>
  <c r="BZ10" i="1794"/>
  <c r="CA10" i="1794"/>
  <c r="CB10" i="1794"/>
  <c r="CC10" i="1794"/>
  <c r="CD10" i="1794"/>
  <c r="CE10" i="1794"/>
  <c r="CF10" i="1794"/>
  <c r="CG10" i="1794"/>
  <c r="CH10" i="1794"/>
  <c r="CI10" i="1794"/>
  <c r="CJ10" i="1794"/>
  <c r="CK10" i="1794"/>
  <c r="CL10" i="1794"/>
  <c r="CM10" i="1794"/>
  <c r="CN10" i="1794"/>
  <c r="CO10" i="1794"/>
  <c r="CP10" i="1794"/>
  <c r="CQ10" i="1794"/>
  <c r="CR10" i="1794"/>
  <c r="CS10" i="1794"/>
  <c r="CT10" i="1794"/>
  <c r="CU10" i="1794"/>
  <c r="CV10" i="1794"/>
  <c r="CW10" i="1794"/>
  <c r="CX10" i="1794"/>
  <c r="CY10" i="1794"/>
  <c r="CZ10" i="1794"/>
  <c r="DA10" i="1794"/>
  <c r="DB10" i="1794"/>
  <c r="DC10" i="1794"/>
  <c r="DD10" i="1794"/>
  <c r="DE10" i="1794"/>
  <c r="DF10" i="1794"/>
  <c r="DG10" i="1794"/>
  <c r="DH10" i="1794"/>
  <c r="DI10" i="1794"/>
  <c r="DJ10" i="1794"/>
  <c r="DK10" i="1794"/>
  <c r="DL10" i="1794"/>
  <c r="DM10" i="1794"/>
  <c r="DN10" i="1794"/>
  <c r="DO10" i="1794"/>
  <c r="DP10" i="1794"/>
  <c r="DQ10" i="1794"/>
  <c r="DR10" i="1794"/>
  <c r="DS10" i="1794"/>
  <c r="DT10" i="1794"/>
  <c r="DU10" i="1794"/>
  <c r="DV10" i="1794"/>
  <c r="DW10" i="1794"/>
  <c r="DX10" i="1794"/>
  <c r="DY10" i="1794"/>
  <c r="DZ10" i="1794"/>
  <c r="EA10" i="1794"/>
  <c r="EB10" i="1794"/>
  <c r="EC10" i="1794"/>
  <c r="ED10" i="1794"/>
  <c r="EE10" i="1794"/>
  <c r="EF10" i="1794"/>
  <c r="EG10" i="1794"/>
  <c r="EH10" i="1794"/>
  <c r="EI10" i="1794"/>
  <c r="EJ10" i="1794"/>
  <c r="EK10" i="1794"/>
  <c r="EL10" i="1794"/>
  <c r="EM10" i="1794"/>
  <c r="EN10" i="1794"/>
  <c r="EO10" i="1794"/>
  <c r="EP10" i="1794"/>
  <c r="EQ10" i="1794"/>
  <c r="ER10" i="1794"/>
  <c r="ES10" i="1794"/>
  <c r="ET10" i="1794"/>
  <c r="EU10" i="1794"/>
  <c r="EV10" i="1794"/>
  <c r="EW10" i="1794"/>
  <c r="EX10" i="1794"/>
  <c r="EY10" i="1794"/>
  <c r="EZ10" i="1794"/>
  <c r="FA10" i="1794"/>
  <c r="FB10" i="1794"/>
  <c r="FC10" i="1794"/>
  <c r="FD10" i="1794"/>
  <c r="FE10" i="1794"/>
  <c r="FF10" i="1794"/>
  <c r="FG10" i="1794"/>
  <c r="FH10" i="1794"/>
  <c r="FI10" i="1794"/>
  <c r="FJ10" i="1794"/>
  <c r="FK10" i="1794"/>
  <c r="FL10" i="1794"/>
  <c r="FM10" i="1794"/>
  <c r="FN10" i="1794"/>
  <c r="FO10" i="1794"/>
  <c r="FP10" i="1794"/>
  <c r="FQ10" i="1794"/>
  <c r="FR10" i="1794"/>
  <c r="FS10" i="1794"/>
  <c r="FT10" i="1794"/>
  <c r="FU10" i="1794"/>
  <c r="FV10" i="1794"/>
  <c r="FW10" i="1794"/>
  <c r="FX10" i="1794"/>
  <c r="FY10" i="1794"/>
  <c r="FZ10" i="1794"/>
  <c r="GA10" i="1794"/>
  <c r="GB10" i="1794"/>
  <c r="GC10" i="1794"/>
  <c r="GD10" i="1794"/>
  <c r="GE10" i="1794"/>
  <c r="GF10" i="1794"/>
  <c r="GG10" i="1794"/>
  <c r="GH10" i="1794"/>
  <c r="GI10" i="1794"/>
  <c r="GJ10" i="1794"/>
  <c r="GK10" i="1794"/>
  <c r="GL10" i="1794"/>
  <c r="GM10" i="1794"/>
  <c r="GN10" i="1794"/>
  <c r="GO10" i="1794"/>
  <c r="GP10" i="1794"/>
  <c r="GQ10" i="1794"/>
  <c r="GR10" i="1794"/>
  <c r="GS10" i="1794"/>
  <c r="GT10" i="1794"/>
  <c r="GU10" i="1794"/>
  <c r="GV10" i="1794"/>
  <c r="GW10" i="1794"/>
  <c r="GX10" i="1794"/>
  <c r="GY10" i="1794"/>
  <c r="GZ10" i="1794"/>
  <c r="HA10" i="1794"/>
  <c r="HB10" i="1794"/>
  <c r="HC10" i="1794"/>
  <c r="HD10" i="1794"/>
  <c r="HE10" i="1794"/>
  <c r="HF10" i="1794"/>
  <c r="HG10" i="1794"/>
  <c r="HH10" i="1794"/>
  <c r="HI10" i="1794"/>
  <c r="HJ10" i="1794"/>
  <c r="HK10" i="1794"/>
  <c r="HL10" i="1794"/>
  <c r="HM10" i="1794"/>
  <c r="HN10" i="1794"/>
  <c r="HO10" i="1794"/>
  <c r="HP10" i="1794"/>
  <c r="HQ10" i="1794"/>
  <c r="HR10" i="1794"/>
  <c r="HS10" i="1794"/>
  <c r="HT10" i="1794"/>
  <c r="HU10" i="1794"/>
  <c r="HV10" i="1794"/>
  <c r="HW10" i="1794"/>
  <c r="HX10" i="1794"/>
  <c r="HY10" i="1794"/>
  <c r="HZ10" i="1794"/>
  <c r="IA10" i="1794"/>
  <c r="IB10" i="1794"/>
  <c r="IC10" i="1794"/>
  <c r="ID10" i="1794"/>
  <c r="IE10" i="1794"/>
  <c r="BL11" i="1794"/>
  <c r="BM11" i="1794"/>
  <c r="BN11" i="1794"/>
  <c r="BO11" i="1794"/>
  <c r="BP11" i="1794"/>
  <c r="BQ11" i="1794"/>
  <c r="BR11" i="1794"/>
  <c r="BS11" i="1794"/>
  <c r="BT11" i="1794"/>
  <c r="BU11" i="1794"/>
  <c r="BV11" i="1794"/>
  <c r="BW11" i="1794"/>
  <c r="BX11" i="1794"/>
  <c r="BY11" i="1794"/>
  <c r="BZ11" i="1794"/>
  <c r="CA11" i="1794"/>
  <c r="CB11" i="1794"/>
  <c r="CC11" i="1794"/>
  <c r="CD11" i="1794"/>
  <c r="CE11" i="1794"/>
  <c r="CF11" i="1794"/>
  <c r="CG11" i="1794"/>
  <c r="CH11" i="1794"/>
  <c r="CI11" i="1794"/>
  <c r="CJ11" i="1794"/>
  <c r="CK11" i="1794"/>
  <c r="CL11" i="1794"/>
  <c r="CM11" i="1794"/>
  <c r="CN11" i="1794"/>
  <c r="CO11" i="1794"/>
  <c r="CP11" i="1794"/>
  <c r="CQ11" i="1794"/>
  <c r="CR11" i="1794"/>
  <c r="CS11" i="1794"/>
  <c r="CT11" i="1794"/>
  <c r="CU11" i="1794"/>
  <c r="CV11" i="1794"/>
  <c r="CW11" i="1794"/>
  <c r="CX11" i="1794"/>
  <c r="CY11" i="1794"/>
  <c r="CZ11" i="1794"/>
  <c r="DA11" i="1794"/>
  <c r="DB11" i="1794"/>
  <c r="DC11" i="1794"/>
  <c r="DD11" i="1794"/>
  <c r="DE11" i="1794"/>
  <c r="DF11" i="1794"/>
  <c r="DG11" i="1794"/>
  <c r="DH11" i="1794"/>
  <c r="DI11" i="1794"/>
  <c r="DJ11" i="1794"/>
  <c r="DK11" i="1794"/>
  <c r="DL11" i="1794"/>
  <c r="DM11" i="1794"/>
  <c r="DN11" i="1794"/>
  <c r="DO11" i="1794"/>
  <c r="DP11" i="1794"/>
  <c r="DQ11" i="1794"/>
  <c r="DR11" i="1794"/>
  <c r="DS11" i="1794"/>
  <c r="DT11" i="1794"/>
  <c r="DU11" i="1794"/>
  <c r="DV11" i="1794"/>
  <c r="DW11" i="1794"/>
  <c r="DX11" i="1794"/>
  <c r="DY11" i="1794"/>
  <c r="DZ11" i="1794"/>
  <c r="EA11" i="1794"/>
  <c r="EB11" i="1794"/>
  <c r="EC11" i="1794"/>
  <c r="ED11" i="1794"/>
  <c r="EE11" i="1794"/>
  <c r="EF11" i="1794"/>
  <c r="EG11" i="1794"/>
  <c r="EH11" i="1794"/>
  <c r="EI11" i="1794"/>
  <c r="EJ11" i="1794"/>
  <c r="EK11" i="1794"/>
  <c r="EL11" i="1794"/>
  <c r="EM11" i="1794"/>
  <c r="EN11" i="1794"/>
  <c r="EO11" i="1794"/>
  <c r="EP11" i="1794"/>
  <c r="EQ11" i="1794"/>
  <c r="ER11" i="1794"/>
  <c r="ES11" i="1794"/>
  <c r="ET11" i="1794"/>
  <c r="EU11" i="1794"/>
  <c r="EV11" i="1794"/>
  <c r="EW11" i="1794"/>
  <c r="EX11" i="1794"/>
  <c r="EY11" i="1794"/>
  <c r="EZ11" i="1794"/>
  <c r="FA11" i="1794"/>
  <c r="FB11" i="1794"/>
  <c r="FC11" i="1794"/>
  <c r="FD11" i="1794"/>
  <c r="FE11" i="1794"/>
  <c r="FF11" i="1794"/>
  <c r="FG11" i="1794"/>
  <c r="FH11" i="1794"/>
  <c r="FI11" i="1794"/>
  <c r="FJ11" i="1794"/>
  <c r="FK11" i="1794"/>
  <c r="FL11" i="1794"/>
  <c r="FM11" i="1794"/>
  <c r="FN11" i="1794"/>
  <c r="FO11" i="1794"/>
  <c r="FP11" i="1794"/>
  <c r="FQ11" i="1794"/>
  <c r="FR11" i="1794"/>
  <c r="FS11" i="1794"/>
  <c r="FT11" i="1794"/>
  <c r="FU11" i="1794"/>
  <c r="FV11" i="1794"/>
  <c r="FW11" i="1794"/>
  <c r="FX11" i="1794"/>
  <c r="FY11" i="1794"/>
  <c r="FZ11" i="1794"/>
  <c r="GA11" i="1794"/>
  <c r="GB11" i="1794"/>
  <c r="GC11" i="1794"/>
  <c r="GD11" i="1794"/>
  <c r="GE11" i="1794"/>
  <c r="GF11" i="1794"/>
  <c r="GG11" i="1794"/>
  <c r="GH11" i="1794"/>
  <c r="GI11" i="1794"/>
  <c r="GJ11" i="1794"/>
  <c r="GK11" i="1794"/>
  <c r="GL11" i="1794"/>
  <c r="GM11" i="1794"/>
  <c r="GN11" i="1794"/>
  <c r="GO11" i="1794"/>
  <c r="GP11" i="1794"/>
  <c r="GQ11" i="1794"/>
  <c r="GR11" i="1794"/>
  <c r="GS11" i="1794"/>
  <c r="GT11" i="1794"/>
  <c r="GU11" i="1794"/>
  <c r="GV11" i="1794"/>
  <c r="GW11" i="1794"/>
  <c r="GX11" i="1794"/>
  <c r="GY11" i="1794"/>
  <c r="GZ11" i="1794"/>
  <c r="HA11" i="1794"/>
  <c r="HB11" i="1794"/>
  <c r="HC11" i="1794"/>
  <c r="HD11" i="1794"/>
  <c r="HE11" i="1794"/>
  <c r="HF11" i="1794"/>
  <c r="HG11" i="1794"/>
  <c r="HH11" i="1794"/>
  <c r="HI11" i="1794"/>
  <c r="HJ11" i="1794"/>
  <c r="HK11" i="1794"/>
  <c r="HL11" i="1794"/>
  <c r="HM11" i="1794"/>
  <c r="HN11" i="1794"/>
  <c r="HO11" i="1794"/>
  <c r="HP11" i="1794"/>
  <c r="HQ11" i="1794"/>
  <c r="HR11" i="1794"/>
  <c r="HS11" i="1794"/>
  <c r="HT11" i="1794"/>
  <c r="HU11" i="1794"/>
  <c r="HV11" i="1794"/>
  <c r="HW11" i="1794"/>
  <c r="HX11" i="1794"/>
  <c r="HY11" i="1794"/>
  <c r="HZ11" i="1794"/>
  <c r="IA11" i="1794"/>
  <c r="IB11" i="1794"/>
  <c r="IC11" i="1794"/>
  <c r="ID11" i="1794"/>
  <c r="IE11" i="1794"/>
  <c r="F12" i="1794"/>
  <c r="G12" i="1794"/>
  <c r="H12" i="1794"/>
  <c r="I12" i="1794"/>
  <c r="J12" i="1794"/>
  <c r="K12" i="1794"/>
  <c r="L12" i="1794"/>
  <c r="M12" i="1794"/>
  <c r="N12" i="1794"/>
  <c r="O12" i="1794"/>
  <c r="P12" i="1794"/>
  <c r="Q12" i="1794"/>
  <c r="R12" i="1794"/>
  <c r="S12" i="1794"/>
  <c r="T12" i="1794"/>
  <c r="U12" i="1794"/>
  <c r="V12" i="1794"/>
  <c r="W12" i="1794"/>
  <c r="X12" i="1794"/>
  <c r="Y12" i="1794"/>
  <c r="Z12" i="1794"/>
  <c r="AA12" i="1794"/>
  <c r="AB12" i="1794"/>
  <c r="AC12" i="1794"/>
  <c r="AD12" i="1794"/>
  <c r="AE12" i="1794"/>
  <c r="AF12" i="1794"/>
  <c r="AG12" i="1794"/>
  <c r="AH12" i="1794"/>
  <c r="AI12" i="1794"/>
  <c r="AJ12" i="1794"/>
  <c r="AK12" i="1794"/>
  <c r="AL12" i="1794"/>
  <c r="AM12" i="1794"/>
  <c r="AN12" i="1794"/>
  <c r="AO12" i="1794"/>
  <c r="AP12" i="1794"/>
  <c r="AQ12" i="1794"/>
  <c r="AR12" i="1794"/>
  <c r="AS12" i="1794"/>
  <c r="AT12" i="1794"/>
  <c r="AU12" i="1794"/>
  <c r="AV12" i="1794"/>
  <c r="AW12" i="1794"/>
  <c r="AX12" i="1794"/>
  <c r="AY12" i="1794"/>
  <c r="AZ12" i="1794"/>
  <c r="BA12" i="1794"/>
  <c r="BB12" i="1794"/>
  <c r="BC12" i="1794"/>
  <c r="BD12" i="1794"/>
  <c r="BE12" i="1794"/>
  <c r="BF12" i="1794"/>
  <c r="BG12" i="1794"/>
  <c r="BH12" i="1794"/>
  <c r="BI12" i="1794"/>
  <c r="BL12" i="1794"/>
  <c r="BM12" i="1794"/>
  <c r="BN12" i="1794"/>
  <c r="BO12" i="1794"/>
  <c r="BP12" i="1794"/>
  <c r="BQ12" i="1794"/>
  <c r="BR12" i="1794"/>
  <c r="BS12" i="1794"/>
  <c r="BT12" i="1794"/>
  <c r="BU12" i="1794"/>
  <c r="BV12" i="1794"/>
  <c r="BW12" i="1794"/>
  <c r="BX12" i="1794"/>
  <c r="BY12" i="1794"/>
  <c r="BZ12" i="1794"/>
  <c r="CA12" i="1794"/>
  <c r="CB12" i="1794"/>
  <c r="CC12" i="1794"/>
  <c r="CD12" i="1794"/>
  <c r="CE12" i="1794"/>
  <c r="CF12" i="1794"/>
  <c r="CG12" i="1794"/>
  <c r="CH12" i="1794"/>
  <c r="CI12" i="1794"/>
  <c r="CJ12" i="1794"/>
  <c r="CK12" i="1794"/>
  <c r="CL12" i="1794"/>
  <c r="CM12" i="1794"/>
  <c r="CN12" i="1794"/>
  <c r="CO12" i="1794"/>
  <c r="CP12" i="1794"/>
  <c r="CQ12" i="1794"/>
  <c r="CR12" i="1794"/>
  <c r="CS12" i="1794"/>
  <c r="CT12" i="1794"/>
  <c r="CU12" i="1794"/>
  <c r="CV12" i="1794"/>
  <c r="CW12" i="1794"/>
  <c r="CX12" i="1794"/>
  <c r="CY12" i="1794"/>
  <c r="CZ12" i="1794"/>
  <c r="DA12" i="1794"/>
  <c r="DB12" i="1794"/>
  <c r="DC12" i="1794"/>
  <c r="DD12" i="1794"/>
  <c r="DE12" i="1794"/>
  <c r="DF12" i="1794"/>
  <c r="DG12" i="1794"/>
  <c r="DH12" i="1794"/>
  <c r="DI12" i="1794"/>
  <c r="DJ12" i="1794"/>
  <c r="DK12" i="1794"/>
  <c r="DL12" i="1794"/>
  <c r="DM12" i="1794"/>
  <c r="DN12" i="1794"/>
  <c r="DO12" i="1794"/>
  <c r="DP12" i="1794"/>
  <c r="DQ12" i="1794"/>
  <c r="DR12" i="1794"/>
  <c r="DS12" i="1794"/>
  <c r="DT12" i="1794"/>
  <c r="DU12" i="1794"/>
  <c r="DV12" i="1794"/>
  <c r="DW12" i="1794"/>
  <c r="DX12" i="1794"/>
  <c r="DY12" i="1794"/>
  <c r="DZ12" i="1794"/>
  <c r="EA12" i="1794"/>
  <c r="EB12" i="1794"/>
  <c r="EC12" i="1794"/>
  <c r="ED12" i="1794"/>
  <c r="EE12" i="1794"/>
  <c r="EF12" i="1794"/>
  <c r="EG12" i="1794"/>
  <c r="EH12" i="1794"/>
  <c r="EI12" i="1794"/>
  <c r="EJ12" i="1794"/>
  <c r="EK12" i="1794"/>
  <c r="EL12" i="1794"/>
  <c r="EM12" i="1794"/>
  <c r="EN12" i="1794"/>
  <c r="EO12" i="1794"/>
  <c r="EP12" i="1794"/>
  <c r="EQ12" i="1794"/>
  <c r="ER12" i="1794"/>
  <c r="ES12" i="1794"/>
  <c r="ET12" i="1794"/>
  <c r="EU12" i="1794"/>
  <c r="EV12" i="1794"/>
  <c r="EW12" i="1794"/>
  <c r="EX12" i="1794"/>
  <c r="EY12" i="1794"/>
  <c r="EZ12" i="1794"/>
  <c r="FA12" i="1794"/>
  <c r="FB12" i="1794"/>
  <c r="FC12" i="1794"/>
  <c r="FD12" i="1794"/>
  <c r="FE12" i="1794"/>
  <c r="FF12" i="1794"/>
  <c r="FG12" i="1794"/>
  <c r="FH12" i="1794"/>
  <c r="FI12" i="1794"/>
  <c r="FJ12" i="1794"/>
  <c r="FK12" i="1794"/>
  <c r="FL12" i="1794"/>
  <c r="FM12" i="1794"/>
  <c r="FN12" i="1794"/>
  <c r="FO12" i="1794"/>
  <c r="FP12" i="1794"/>
  <c r="FQ12" i="1794"/>
  <c r="FR12" i="1794"/>
  <c r="FS12" i="1794"/>
  <c r="FT12" i="1794"/>
  <c r="FU12" i="1794"/>
  <c r="FV12" i="1794"/>
  <c r="FW12" i="1794"/>
  <c r="FX12" i="1794"/>
  <c r="FY12" i="1794"/>
  <c r="FZ12" i="1794"/>
  <c r="GA12" i="1794"/>
  <c r="GB12" i="1794"/>
  <c r="GC12" i="1794"/>
  <c r="GD12" i="1794"/>
  <c r="GE12" i="1794"/>
  <c r="GF12" i="1794"/>
  <c r="GG12" i="1794"/>
  <c r="GH12" i="1794"/>
  <c r="GI12" i="1794"/>
  <c r="GJ12" i="1794"/>
  <c r="GK12" i="1794"/>
  <c r="GL12" i="1794"/>
  <c r="GM12" i="1794"/>
  <c r="GN12" i="1794"/>
  <c r="GO12" i="1794"/>
  <c r="GP12" i="1794"/>
  <c r="GQ12" i="1794"/>
  <c r="GR12" i="1794"/>
  <c r="GS12" i="1794"/>
  <c r="GT12" i="1794"/>
  <c r="GU12" i="1794"/>
  <c r="GV12" i="1794"/>
  <c r="GW12" i="1794"/>
  <c r="GX12" i="1794"/>
  <c r="GY12" i="1794"/>
  <c r="GZ12" i="1794"/>
  <c r="HA12" i="1794"/>
  <c r="HB12" i="1794"/>
  <c r="HC12" i="1794"/>
  <c r="HD12" i="1794"/>
  <c r="HE12" i="1794"/>
  <c r="HF12" i="1794"/>
  <c r="HG12" i="1794"/>
  <c r="HH12" i="1794"/>
  <c r="HI12" i="1794"/>
  <c r="HJ12" i="1794"/>
  <c r="HK12" i="1794"/>
  <c r="HL12" i="1794"/>
  <c r="HM12" i="1794"/>
  <c r="HN12" i="1794"/>
  <c r="HO12" i="1794"/>
  <c r="HP12" i="1794"/>
  <c r="HQ12" i="1794"/>
  <c r="HR12" i="1794"/>
  <c r="HS12" i="1794"/>
  <c r="HT12" i="1794"/>
  <c r="HU12" i="1794"/>
  <c r="HV12" i="1794"/>
  <c r="HW12" i="1794"/>
  <c r="HX12" i="1794"/>
  <c r="HY12" i="1794"/>
  <c r="HZ12" i="1794"/>
  <c r="IA12" i="1794"/>
  <c r="IB12" i="1794"/>
  <c r="IC12" i="1794"/>
  <c r="ID12" i="1794"/>
  <c r="IE12" i="1794"/>
  <c r="BL13" i="1794"/>
  <c r="BM13" i="1794"/>
  <c r="BN13" i="1794"/>
  <c r="BO13" i="1794"/>
  <c r="BP13" i="1794"/>
  <c r="BQ13" i="1794"/>
  <c r="BR13" i="1794"/>
  <c r="BS13" i="1794"/>
  <c r="BT13" i="1794"/>
  <c r="BU13" i="1794"/>
  <c r="BV13" i="1794"/>
  <c r="BW13" i="1794"/>
  <c r="BX13" i="1794"/>
  <c r="BY13" i="1794"/>
  <c r="BZ13" i="1794"/>
  <c r="CA13" i="1794"/>
  <c r="CB13" i="1794"/>
  <c r="CC13" i="1794"/>
  <c r="CD13" i="1794"/>
  <c r="CE13" i="1794"/>
  <c r="CF13" i="1794"/>
  <c r="CG13" i="1794"/>
  <c r="CH13" i="1794"/>
  <c r="CI13" i="1794"/>
  <c r="CJ13" i="1794"/>
  <c r="CK13" i="1794"/>
  <c r="CL13" i="1794"/>
  <c r="CM13" i="1794"/>
  <c r="CN13" i="1794"/>
  <c r="CO13" i="1794"/>
  <c r="CP13" i="1794"/>
  <c r="CQ13" i="1794"/>
  <c r="CR13" i="1794"/>
  <c r="CS13" i="1794"/>
  <c r="CT13" i="1794"/>
  <c r="CU13" i="1794"/>
  <c r="CV13" i="1794"/>
  <c r="CW13" i="1794"/>
  <c r="CX13" i="1794"/>
  <c r="CY13" i="1794"/>
  <c r="CZ13" i="1794"/>
  <c r="DA13" i="1794"/>
  <c r="DB13" i="1794"/>
  <c r="DC13" i="1794"/>
  <c r="DD13" i="1794"/>
  <c r="DE13" i="1794"/>
  <c r="DF13" i="1794"/>
  <c r="DG13" i="1794"/>
  <c r="DH13" i="1794"/>
  <c r="DI13" i="1794"/>
  <c r="DJ13" i="1794"/>
  <c r="DK13" i="1794"/>
  <c r="DL13" i="1794"/>
  <c r="DM13" i="1794"/>
  <c r="DN13" i="1794"/>
  <c r="DO13" i="1794"/>
  <c r="DP13" i="1794"/>
  <c r="DQ13" i="1794"/>
  <c r="DR13" i="1794"/>
  <c r="DS13" i="1794"/>
  <c r="DT13" i="1794"/>
  <c r="DU13" i="1794"/>
  <c r="DV13" i="1794"/>
  <c r="DW13" i="1794"/>
  <c r="DX13" i="1794"/>
  <c r="DY13" i="1794"/>
  <c r="DZ13" i="1794"/>
  <c r="EA13" i="1794"/>
  <c r="EB13" i="1794"/>
  <c r="EC13" i="1794"/>
  <c r="ED13" i="1794"/>
  <c r="EE13" i="1794"/>
  <c r="EF13" i="1794"/>
  <c r="EG13" i="1794"/>
  <c r="EH13" i="1794"/>
  <c r="EI13" i="1794"/>
  <c r="EJ13" i="1794"/>
  <c r="EK13" i="1794"/>
  <c r="EL13" i="1794"/>
  <c r="EM13" i="1794"/>
  <c r="EN13" i="1794"/>
  <c r="EO13" i="1794"/>
  <c r="EP13" i="1794"/>
  <c r="EQ13" i="1794"/>
  <c r="ER13" i="1794"/>
  <c r="ES13" i="1794"/>
  <c r="ET13" i="1794"/>
  <c r="EU13" i="1794"/>
  <c r="EV13" i="1794"/>
  <c r="EW13" i="1794"/>
  <c r="EX13" i="1794"/>
  <c r="EY13" i="1794"/>
  <c r="EZ13" i="1794"/>
  <c r="FA13" i="1794"/>
  <c r="FB13" i="1794"/>
  <c r="FC13" i="1794"/>
  <c r="FD13" i="1794"/>
  <c r="FE13" i="1794"/>
  <c r="FF13" i="1794"/>
  <c r="FG13" i="1794"/>
  <c r="FH13" i="1794"/>
  <c r="FI13" i="1794"/>
  <c r="FJ13" i="1794"/>
  <c r="FK13" i="1794"/>
  <c r="FL13" i="1794"/>
  <c r="FM13" i="1794"/>
  <c r="FN13" i="1794"/>
  <c r="FO13" i="1794"/>
  <c r="FP13" i="1794"/>
  <c r="FQ13" i="1794"/>
  <c r="FR13" i="1794"/>
  <c r="FS13" i="1794"/>
  <c r="FT13" i="1794"/>
  <c r="FU13" i="1794"/>
  <c r="FV13" i="1794"/>
  <c r="FW13" i="1794"/>
  <c r="FX13" i="1794"/>
  <c r="FY13" i="1794"/>
  <c r="FZ13" i="1794"/>
  <c r="GA13" i="1794"/>
  <c r="GB13" i="1794"/>
  <c r="GC13" i="1794"/>
  <c r="GD13" i="1794"/>
  <c r="GE13" i="1794"/>
  <c r="GF13" i="1794"/>
  <c r="GG13" i="1794"/>
  <c r="GH13" i="1794"/>
  <c r="GI13" i="1794"/>
  <c r="GJ13" i="1794"/>
  <c r="GK13" i="1794"/>
  <c r="GL13" i="1794"/>
  <c r="GM13" i="1794"/>
  <c r="GN13" i="1794"/>
  <c r="GO13" i="1794"/>
  <c r="GP13" i="1794"/>
  <c r="GQ13" i="1794"/>
  <c r="GR13" i="1794"/>
  <c r="GS13" i="1794"/>
  <c r="GT13" i="1794"/>
  <c r="GU13" i="1794"/>
  <c r="GV13" i="1794"/>
  <c r="GW13" i="1794"/>
  <c r="GX13" i="1794"/>
  <c r="GY13" i="1794"/>
  <c r="GZ13" i="1794"/>
  <c r="HA13" i="1794"/>
  <c r="HB13" i="1794"/>
  <c r="HC13" i="1794"/>
  <c r="HD13" i="1794"/>
  <c r="HE13" i="1794"/>
  <c r="HF13" i="1794"/>
  <c r="HG13" i="1794"/>
  <c r="HH13" i="1794"/>
  <c r="HI13" i="1794"/>
  <c r="HJ13" i="1794"/>
  <c r="HK13" i="1794"/>
  <c r="HL13" i="1794"/>
  <c r="HM13" i="1794"/>
  <c r="HN13" i="1794"/>
  <c r="HO13" i="1794"/>
  <c r="HP13" i="1794"/>
  <c r="HQ13" i="1794"/>
  <c r="HR13" i="1794"/>
  <c r="HS13" i="1794"/>
  <c r="HT13" i="1794"/>
  <c r="HU13" i="1794"/>
  <c r="HV13" i="1794"/>
  <c r="HW13" i="1794"/>
  <c r="HX13" i="1794"/>
  <c r="HY13" i="1794"/>
  <c r="HZ13" i="1794"/>
  <c r="IA13" i="1794"/>
  <c r="IB13" i="1794"/>
  <c r="IC13" i="1794"/>
  <c r="ID13" i="1794"/>
  <c r="IE13" i="1794"/>
  <c r="AJ14" i="1794"/>
  <c r="AK14" i="1794"/>
  <c r="AL14" i="1794"/>
  <c r="AM14" i="1794"/>
  <c r="AN14" i="1794"/>
  <c r="AO14" i="1794"/>
  <c r="AP14" i="1794"/>
  <c r="AQ14" i="1794"/>
  <c r="AR14" i="1794"/>
  <c r="AS14" i="1794"/>
  <c r="AT14" i="1794"/>
  <c r="AU14" i="1794"/>
  <c r="AV14" i="1794"/>
  <c r="AW14" i="1794"/>
  <c r="AX14" i="1794"/>
  <c r="AY14" i="1794"/>
  <c r="AZ14" i="1794"/>
  <c r="BA14" i="1794"/>
  <c r="BB14" i="1794"/>
  <c r="BC14" i="1794"/>
  <c r="BD14" i="1794"/>
  <c r="BE14" i="1794"/>
  <c r="BF14" i="1794"/>
  <c r="BG14" i="1794"/>
  <c r="BH14" i="1794"/>
  <c r="BI14" i="1794"/>
  <c r="BL14" i="1794"/>
  <c r="BM14" i="1794"/>
  <c r="BN14" i="1794"/>
  <c r="BO14" i="1794"/>
  <c r="BP14" i="1794"/>
  <c r="BQ14" i="1794"/>
  <c r="BR14" i="1794"/>
  <c r="BS14" i="1794"/>
  <c r="BT14" i="1794"/>
  <c r="BU14" i="1794"/>
  <c r="BV14" i="1794"/>
  <c r="BW14" i="1794"/>
  <c r="BX14" i="1794"/>
  <c r="BY14" i="1794"/>
  <c r="BZ14" i="1794"/>
  <c r="CA14" i="1794"/>
  <c r="CB14" i="1794"/>
  <c r="CC14" i="1794"/>
  <c r="CD14" i="1794"/>
  <c r="CE14" i="1794"/>
  <c r="CF14" i="1794"/>
  <c r="CG14" i="1794"/>
  <c r="CH14" i="1794"/>
  <c r="CI14" i="1794"/>
  <c r="CJ14" i="1794"/>
  <c r="CK14" i="1794"/>
  <c r="CL14" i="1794"/>
  <c r="CM14" i="1794"/>
  <c r="CN14" i="1794"/>
  <c r="CO14" i="1794"/>
  <c r="CP14" i="1794"/>
  <c r="CQ14" i="1794"/>
  <c r="CR14" i="1794"/>
  <c r="CS14" i="1794"/>
  <c r="CT14" i="1794"/>
  <c r="CU14" i="1794"/>
  <c r="CV14" i="1794"/>
  <c r="CW14" i="1794"/>
  <c r="CX14" i="1794"/>
  <c r="CY14" i="1794"/>
  <c r="CZ14" i="1794"/>
  <c r="DA14" i="1794"/>
  <c r="DB14" i="1794"/>
  <c r="DC14" i="1794"/>
  <c r="DD14" i="1794"/>
  <c r="DE14" i="1794"/>
  <c r="DF14" i="1794"/>
  <c r="DG14" i="1794"/>
  <c r="DH14" i="1794"/>
  <c r="DI14" i="1794"/>
  <c r="DJ14" i="1794"/>
  <c r="DK14" i="1794"/>
  <c r="DL14" i="1794"/>
  <c r="DM14" i="1794"/>
  <c r="DN14" i="1794"/>
  <c r="DO14" i="1794"/>
  <c r="DP14" i="1794"/>
  <c r="DQ14" i="1794"/>
  <c r="DR14" i="1794"/>
  <c r="DS14" i="1794"/>
  <c r="DT14" i="1794"/>
  <c r="DU14" i="1794"/>
  <c r="DV14" i="1794"/>
  <c r="DW14" i="1794"/>
  <c r="DX14" i="1794"/>
  <c r="DY14" i="1794"/>
  <c r="DZ14" i="1794"/>
  <c r="EA14" i="1794"/>
  <c r="EB14" i="1794"/>
  <c r="EC14" i="1794"/>
  <c r="ED14" i="1794"/>
  <c r="EE14" i="1794"/>
  <c r="EF14" i="1794"/>
  <c r="EG14" i="1794"/>
  <c r="EH14" i="1794"/>
  <c r="EI14" i="1794"/>
  <c r="EJ14" i="1794"/>
  <c r="EK14" i="1794"/>
  <c r="EL14" i="1794"/>
  <c r="EM14" i="1794"/>
  <c r="EN14" i="1794"/>
  <c r="EO14" i="1794"/>
  <c r="EP14" i="1794"/>
  <c r="EQ14" i="1794"/>
  <c r="ER14" i="1794"/>
  <c r="ES14" i="1794"/>
  <c r="ET14" i="1794"/>
  <c r="EU14" i="1794"/>
  <c r="EV14" i="1794"/>
  <c r="EW14" i="1794"/>
  <c r="EX14" i="1794"/>
  <c r="EY14" i="1794"/>
  <c r="EZ14" i="1794"/>
  <c r="FA14" i="1794"/>
  <c r="FB14" i="1794"/>
  <c r="FC14" i="1794"/>
  <c r="FD14" i="1794"/>
  <c r="FE14" i="1794"/>
  <c r="FF14" i="1794"/>
  <c r="FG14" i="1794"/>
  <c r="FH14" i="1794"/>
  <c r="FI14" i="1794"/>
  <c r="FJ14" i="1794"/>
  <c r="FK14" i="1794"/>
  <c r="FL14" i="1794"/>
  <c r="FM14" i="1794"/>
  <c r="FN14" i="1794"/>
  <c r="FO14" i="1794"/>
  <c r="FP14" i="1794"/>
  <c r="FQ14" i="1794"/>
  <c r="FR14" i="1794"/>
  <c r="FS14" i="1794"/>
  <c r="FT14" i="1794"/>
  <c r="FU14" i="1794"/>
  <c r="FV14" i="1794"/>
  <c r="FW14" i="1794"/>
  <c r="FX14" i="1794"/>
  <c r="FY14" i="1794"/>
  <c r="FZ14" i="1794"/>
  <c r="GA14" i="1794"/>
  <c r="GB14" i="1794"/>
  <c r="GC14" i="1794"/>
  <c r="GD14" i="1794"/>
  <c r="GE14" i="1794"/>
  <c r="GF14" i="1794"/>
  <c r="GG14" i="1794"/>
  <c r="GH14" i="1794"/>
  <c r="GI14" i="1794"/>
  <c r="GJ14" i="1794"/>
  <c r="GK14" i="1794"/>
  <c r="GL14" i="1794"/>
  <c r="GM14" i="1794"/>
  <c r="GN14" i="1794"/>
  <c r="GO14" i="1794"/>
  <c r="GP14" i="1794"/>
  <c r="GQ14" i="1794"/>
  <c r="GR14" i="1794"/>
  <c r="GS14" i="1794"/>
  <c r="GT14" i="1794"/>
  <c r="GU14" i="1794"/>
  <c r="GV14" i="1794"/>
  <c r="GW14" i="1794"/>
  <c r="GX14" i="1794"/>
  <c r="GY14" i="1794"/>
  <c r="GZ14" i="1794"/>
  <c r="HA14" i="1794"/>
  <c r="HB14" i="1794"/>
  <c r="HC14" i="1794"/>
  <c r="HD14" i="1794"/>
  <c r="HE14" i="1794"/>
  <c r="HF14" i="1794"/>
  <c r="HG14" i="1794"/>
  <c r="HH14" i="1794"/>
  <c r="HI14" i="1794"/>
  <c r="HJ14" i="1794"/>
  <c r="HK14" i="1794"/>
  <c r="HL14" i="1794"/>
  <c r="HM14" i="1794"/>
  <c r="HN14" i="1794"/>
  <c r="HO14" i="1794"/>
  <c r="HP14" i="1794"/>
  <c r="HQ14" i="1794"/>
  <c r="HR14" i="1794"/>
  <c r="HS14" i="1794"/>
  <c r="HT14" i="1794"/>
  <c r="HU14" i="1794"/>
  <c r="HV14" i="1794"/>
  <c r="HW14" i="1794"/>
  <c r="HX14" i="1794"/>
  <c r="HY14" i="1794"/>
  <c r="HZ14" i="1794"/>
  <c r="IA14" i="1794"/>
  <c r="IB14" i="1794"/>
  <c r="IC14" i="1794"/>
  <c r="ID14" i="1794"/>
  <c r="IE14" i="1794"/>
  <c r="BL15" i="1794"/>
  <c r="BM15" i="1794"/>
  <c r="BN15" i="1794"/>
  <c r="BO15" i="1794"/>
  <c r="BP15" i="1794"/>
  <c r="BQ15" i="1794"/>
  <c r="BR15" i="1794"/>
  <c r="BS15" i="1794"/>
  <c r="BT15" i="1794"/>
  <c r="BU15" i="1794"/>
  <c r="BV15" i="1794"/>
  <c r="BW15" i="1794"/>
  <c r="BX15" i="1794"/>
  <c r="BY15" i="1794"/>
  <c r="BZ15" i="1794"/>
  <c r="CA15" i="1794"/>
  <c r="CB15" i="1794"/>
  <c r="CC15" i="1794"/>
  <c r="CD15" i="1794"/>
  <c r="CE15" i="1794"/>
  <c r="CF15" i="1794"/>
  <c r="CG15" i="1794"/>
  <c r="CH15" i="1794"/>
  <c r="CI15" i="1794"/>
  <c r="CJ15" i="1794"/>
  <c r="CK15" i="1794"/>
  <c r="CL15" i="1794"/>
  <c r="CM15" i="1794"/>
  <c r="CN15" i="1794"/>
  <c r="CO15" i="1794"/>
  <c r="CP15" i="1794"/>
  <c r="CQ15" i="1794"/>
  <c r="CR15" i="1794"/>
  <c r="CS15" i="1794"/>
  <c r="CT15" i="1794"/>
  <c r="CU15" i="1794"/>
  <c r="CV15" i="1794"/>
  <c r="CW15" i="1794"/>
  <c r="CX15" i="1794"/>
  <c r="CY15" i="1794"/>
  <c r="CZ15" i="1794"/>
  <c r="DA15" i="1794"/>
  <c r="DB15" i="1794"/>
  <c r="DC15" i="1794"/>
  <c r="DD15" i="1794"/>
  <c r="DE15" i="1794"/>
  <c r="DF15" i="1794"/>
  <c r="DG15" i="1794"/>
  <c r="DH15" i="1794"/>
  <c r="DI15" i="1794"/>
  <c r="DJ15" i="1794"/>
  <c r="DK15" i="1794"/>
  <c r="DL15" i="1794"/>
  <c r="DM15" i="1794"/>
  <c r="DN15" i="1794"/>
  <c r="DO15" i="1794"/>
  <c r="DP15" i="1794"/>
  <c r="DQ15" i="1794"/>
  <c r="DR15" i="1794"/>
  <c r="DS15" i="1794"/>
  <c r="DT15" i="1794"/>
  <c r="DU15" i="1794"/>
  <c r="DV15" i="1794"/>
  <c r="DW15" i="1794"/>
  <c r="DX15" i="1794"/>
  <c r="DY15" i="1794"/>
  <c r="DZ15" i="1794"/>
  <c r="EA15" i="1794"/>
  <c r="EB15" i="1794"/>
  <c r="EC15" i="1794"/>
  <c r="ED15" i="1794"/>
  <c r="EE15" i="1794"/>
  <c r="EF15" i="1794"/>
  <c r="EG15" i="1794"/>
  <c r="EH15" i="1794"/>
  <c r="EI15" i="1794"/>
  <c r="EJ15" i="1794"/>
  <c r="EK15" i="1794"/>
  <c r="EL15" i="1794"/>
  <c r="EM15" i="1794"/>
  <c r="EN15" i="1794"/>
  <c r="EO15" i="1794"/>
  <c r="EP15" i="1794"/>
  <c r="EQ15" i="1794"/>
  <c r="ER15" i="1794"/>
  <c r="ES15" i="1794"/>
  <c r="ET15" i="1794"/>
  <c r="EU15" i="1794"/>
  <c r="EV15" i="1794"/>
  <c r="EW15" i="1794"/>
  <c r="EX15" i="1794"/>
  <c r="EY15" i="1794"/>
  <c r="EZ15" i="1794"/>
  <c r="FA15" i="1794"/>
  <c r="FB15" i="1794"/>
  <c r="FC15" i="1794"/>
  <c r="FD15" i="1794"/>
  <c r="FE15" i="1794"/>
  <c r="FF15" i="1794"/>
  <c r="FG15" i="1794"/>
  <c r="FH15" i="1794"/>
  <c r="FI15" i="1794"/>
  <c r="FJ15" i="1794"/>
  <c r="FK15" i="1794"/>
  <c r="FL15" i="1794"/>
  <c r="FM15" i="1794"/>
  <c r="FN15" i="1794"/>
  <c r="FO15" i="1794"/>
  <c r="FP15" i="1794"/>
  <c r="FQ15" i="1794"/>
  <c r="FR15" i="1794"/>
  <c r="FS15" i="1794"/>
  <c r="FT15" i="1794"/>
  <c r="FU15" i="1794"/>
  <c r="FV15" i="1794"/>
  <c r="FW15" i="1794"/>
  <c r="FX15" i="1794"/>
  <c r="FY15" i="1794"/>
  <c r="FZ15" i="1794"/>
  <c r="GA15" i="1794"/>
  <c r="GB15" i="1794"/>
  <c r="GC15" i="1794"/>
  <c r="GD15" i="1794"/>
  <c r="GE15" i="1794"/>
  <c r="GF15" i="1794"/>
  <c r="GG15" i="1794"/>
  <c r="GH15" i="1794"/>
  <c r="GI15" i="1794"/>
  <c r="GJ15" i="1794"/>
  <c r="GK15" i="1794"/>
  <c r="GL15" i="1794"/>
  <c r="GM15" i="1794"/>
  <c r="GN15" i="1794"/>
  <c r="GO15" i="1794"/>
  <c r="GP15" i="1794"/>
  <c r="GQ15" i="1794"/>
  <c r="GR15" i="1794"/>
  <c r="GS15" i="1794"/>
  <c r="GT15" i="1794"/>
  <c r="GU15" i="1794"/>
  <c r="GV15" i="1794"/>
  <c r="GW15" i="1794"/>
  <c r="GX15" i="1794"/>
  <c r="GY15" i="1794"/>
  <c r="GZ15" i="1794"/>
  <c r="HA15" i="1794"/>
  <c r="HB15" i="1794"/>
  <c r="HC15" i="1794"/>
  <c r="HD15" i="1794"/>
  <c r="HE15" i="1794"/>
  <c r="HF15" i="1794"/>
  <c r="HG15" i="1794"/>
  <c r="HH15" i="1794"/>
  <c r="HI15" i="1794"/>
  <c r="HJ15" i="1794"/>
  <c r="HK15" i="1794"/>
  <c r="HL15" i="1794"/>
  <c r="HM15" i="1794"/>
  <c r="HN15" i="1794"/>
  <c r="HO15" i="1794"/>
  <c r="HP15" i="1794"/>
  <c r="HQ15" i="1794"/>
  <c r="HR15" i="1794"/>
  <c r="HS15" i="1794"/>
  <c r="HT15" i="1794"/>
  <c r="HU15" i="1794"/>
  <c r="HV15" i="1794"/>
  <c r="HW15" i="1794"/>
  <c r="HX15" i="1794"/>
  <c r="HY15" i="1794"/>
  <c r="HZ15" i="1794"/>
  <c r="IA15" i="1794"/>
  <c r="IB15" i="1794"/>
  <c r="IC15" i="1794"/>
  <c r="ID15" i="1794"/>
  <c r="IE15" i="1794"/>
  <c r="BL16" i="1794"/>
  <c r="BM16" i="1794"/>
  <c r="BN16" i="1794"/>
  <c r="BO16" i="1794"/>
  <c r="BP16" i="1794"/>
  <c r="BQ16" i="1794"/>
  <c r="BR16" i="1794"/>
  <c r="BS16" i="1794"/>
  <c r="BT16" i="1794"/>
  <c r="BU16" i="1794"/>
  <c r="BV16" i="1794"/>
  <c r="BW16" i="1794"/>
  <c r="BX16" i="1794"/>
  <c r="BY16" i="1794"/>
  <c r="BZ16" i="1794"/>
  <c r="CA16" i="1794"/>
  <c r="CB16" i="1794"/>
  <c r="CC16" i="1794"/>
  <c r="CD16" i="1794"/>
  <c r="CE16" i="1794"/>
  <c r="CF16" i="1794"/>
  <c r="CG16" i="1794"/>
  <c r="CH16" i="1794"/>
  <c r="CI16" i="1794"/>
  <c r="CJ16" i="1794"/>
  <c r="CK16" i="1794"/>
  <c r="CL16" i="1794"/>
  <c r="CM16" i="1794"/>
  <c r="CN16" i="1794"/>
  <c r="CO16" i="1794"/>
  <c r="CP16" i="1794"/>
  <c r="CQ16" i="1794"/>
  <c r="CR16" i="1794"/>
  <c r="CS16" i="1794"/>
  <c r="CT16" i="1794"/>
  <c r="CU16" i="1794"/>
  <c r="CV16" i="1794"/>
  <c r="CW16" i="1794"/>
  <c r="CX16" i="1794"/>
  <c r="CY16" i="1794"/>
  <c r="CZ16" i="1794"/>
  <c r="DA16" i="1794"/>
  <c r="DB16" i="1794"/>
  <c r="DC16" i="1794"/>
  <c r="DD16" i="1794"/>
  <c r="DE16" i="1794"/>
  <c r="DF16" i="1794"/>
  <c r="DG16" i="1794"/>
  <c r="DH16" i="1794"/>
  <c r="DI16" i="1794"/>
  <c r="DJ16" i="1794"/>
  <c r="DK16" i="1794"/>
  <c r="DL16" i="1794"/>
  <c r="DM16" i="1794"/>
  <c r="DN16" i="1794"/>
  <c r="DO16" i="1794"/>
  <c r="DP16" i="1794"/>
  <c r="DQ16" i="1794"/>
  <c r="DR16" i="1794"/>
  <c r="DS16" i="1794"/>
  <c r="DT16" i="1794"/>
  <c r="DU16" i="1794"/>
  <c r="DV16" i="1794"/>
  <c r="DW16" i="1794"/>
  <c r="DX16" i="1794"/>
  <c r="DY16" i="1794"/>
  <c r="DZ16" i="1794"/>
  <c r="EA16" i="1794"/>
  <c r="EB16" i="1794"/>
  <c r="EC16" i="1794"/>
  <c r="ED16" i="1794"/>
  <c r="EE16" i="1794"/>
  <c r="EF16" i="1794"/>
  <c r="EG16" i="1794"/>
  <c r="EH16" i="1794"/>
  <c r="EI16" i="1794"/>
  <c r="EJ16" i="1794"/>
  <c r="EK16" i="1794"/>
  <c r="EL16" i="1794"/>
  <c r="EM16" i="1794"/>
  <c r="EN16" i="1794"/>
  <c r="EO16" i="1794"/>
  <c r="EP16" i="1794"/>
  <c r="EQ16" i="1794"/>
  <c r="ER16" i="1794"/>
  <c r="ES16" i="1794"/>
  <c r="ET16" i="1794"/>
  <c r="EU16" i="1794"/>
  <c r="EV16" i="1794"/>
  <c r="EW16" i="1794"/>
  <c r="EX16" i="1794"/>
  <c r="EY16" i="1794"/>
  <c r="EZ16" i="1794"/>
  <c r="FA16" i="1794"/>
  <c r="FB16" i="1794"/>
  <c r="FC16" i="1794"/>
  <c r="FD16" i="1794"/>
  <c r="FE16" i="1794"/>
  <c r="FF16" i="1794"/>
  <c r="FG16" i="1794"/>
  <c r="FH16" i="1794"/>
  <c r="FI16" i="1794"/>
  <c r="FJ16" i="1794"/>
  <c r="FK16" i="1794"/>
  <c r="FL16" i="1794"/>
  <c r="FM16" i="1794"/>
  <c r="FN16" i="1794"/>
  <c r="FO16" i="1794"/>
  <c r="FP16" i="1794"/>
  <c r="FQ16" i="1794"/>
  <c r="FR16" i="1794"/>
  <c r="FS16" i="1794"/>
  <c r="FT16" i="1794"/>
  <c r="FU16" i="1794"/>
  <c r="FV16" i="1794"/>
  <c r="FW16" i="1794"/>
  <c r="FX16" i="1794"/>
  <c r="FY16" i="1794"/>
  <c r="FZ16" i="1794"/>
  <c r="GA16" i="1794"/>
  <c r="GB16" i="1794"/>
  <c r="GC16" i="1794"/>
  <c r="GD16" i="1794"/>
  <c r="GE16" i="1794"/>
  <c r="GF16" i="1794"/>
  <c r="GG16" i="1794"/>
  <c r="GH16" i="1794"/>
  <c r="GI16" i="1794"/>
  <c r="GJ16" i="1794"/>
  <c r="GK16" i="1794"/>
  <c r="GL16" i="1794"/>
  <c r="GM16" i="1794"/>
  <c r="GN16" i="1794"/>
  <c r="GO16" i="1794"/>
  <c r="GP16" i="1794"/>
  <c r="GQ16" i="1794"/>
  <c r="GR16" i="1794"/>
  <c r="GS16" i="1794"/>
  <c r="GT16" i="1794"/>
  <c r="GU16" i="1794"/>
  <c r="GV16" i="1794"/>
  <c r="GW16" i="1794"/>
  <c r="GX16" i="1794"/>
  <c r="GY16" i="1794"/>
  <c r="GZ16" i="1794"/>
  <c r="HA16" i="1794"/>
  <c r="HB16" i="1794"/>
  <c r="HC16" i="1794"/>
  <c r="HD16" i="1794"/>
  <c r="HE16" i="1794"/>
  <c r="HF16" i="1794"/>
  <c r="HG16" i="1794"/>
  <c r="HH16" i="1794"/>
  <c r="HI16" i="1794"/>
  <c r="HJ16" i="1794"/>
  <c r="HK16" i="1794"/>
  <c r="HL16" i="1794"/>
  <c r="HM16" i="1794"/>
  <c r="HN16" i="1794"/>
  <c r="HO16" i="1794"/>
  <c r="HP16" i="1794"/>
  <c r="HQ16" i="1794"/>
  <c r="HR16" i="1794"/>
  <c r="HS16" i="1794"/>
  <c r="HT16" i="1794"/>
  <c r="HU16" i="1794"/>
  <c r="HV16" i="1794"/>
  <c r="HW16" i="1794"/>
  <c r="HX16" i="1794"/>
  <c r="HY16" i="1794"/>
  <c r="HZ16" i="1794"/>
  <c r="IA16" i="1794"/>
  <c r="IB16" i="1794"/>
  <c r="IC16" i="1794"/>
  <c r="ID16" i="1794"/>
  <c r="IE16" i="1794"/>
  <c r="BL17" i="1794"/>
  <c r="BM17" i="1794"/>
  <c r="BN17" i="1794"/>
  <c r="BO17" i="1794"/>
  <c r="BP17" i="1794"/>
  <c r="BQ17" i="1794"/>
  <c r="BR17" i="1794"/>
  <c r="BS17" i="1794"/>
  <c r="BT17" i="1794"/>
  <c r="BU17" i="1794"/>
  <c r="BV17" i="1794"/>
  <c r="BW17" i="1794"/>
  <c r="BX17" i="1794"/>
  <c r="BY17" i="1794"/>
  <c r="BZ17" i="1794"/>
  <c r="CA17" i="1794"/>
  <c r="CB17" i="1794"/>
  <c r="CC17" i="1794"/>
  <c r="CD17" i="1794"/>
  <c r="CE17" i="1794"/>
  <c r="CF17" i="1794"/>
  <c r="CG17" i="1794"/>
  <c r="CH17" i="1794"/>
  <c r="CI17" i="1794"/>
  <c r="CJ17" i="1794"/>
  <c r="CK17" i="1794"/>
  <c r="CL17" i="1794"/>
  <c r="CM17" i="1794"/>
  <c r="CN17" i="1794"/>
  <c r="CO17" i="1794"/>
  <c r="CP17" i="1794"/>
  <c r="CQ17" i="1794"/>
  <c r="CR17" i="1794"/>
  <c r="CS17" i="1794"/>
  <c r="CT17" i="1794"/>
  <c r="CU17" i="1794"/>
  <c r="CV17" i="1794"/>
  <c r="CW17" i="1794"/>
  <c r="CX17" i="1794"/>
  <c r="CY17" i="1794"/>
  <c r="CZ17" i="1794"/>
  <c r="DA17" i="1794"/>
  <c r="DB17" i="1794"/>
  <c r="DC17" i="1794"/>
  <c r="DD17" i="1794"/>
  <c r="DE17" i="1794"/>
  <c r="DF17" i="1794"/>
  <c r="DG17" i="1794"/>
  <c r="DH17" i="1794"/>
  <c r="DI17" i="1794"/>
  <c r="DJ17" i="1794"/>
  <c r="DK17" i="1794"/>
  <c r="DL17" i="1794"/>
  <c r="DM17" i="1794"/>
  <c r="DN17" i="1794"/>
  <c r="DO17" i="1794"/>
  <c r="DP17" i="1794"/>
  <c r="DQ17" i="1794"/>
  <c r="DR17" i="1794"/>
  <c r="DS17" i="1794"/>
  <c r="DT17" i="1794"/>
  <c r="DU17" i="1794"/>
  <c r="DV17" i="1794"/>
  <c r="DW17" i="1794"/>
  <c r="DX17" i="1794"/>
  <c r="DY17" i="1794"/>
  <c r="DZ17" i="1794"/>
  <c r="EA17" i="1794"/>
  <c r="EB17" i="1794"/>
  <c r="EC17" i="1794"/>
  <c r="ED17" i="1794"/>
  <c r="EE17" i="1794"/>
  <c r="EF17" i="1794"/>
  <c r="EG17" i="1794"/>
  <c r="EH17" i="1794"/>
  <c r="EI17" i="1794"/>
  <c r="EJ17" i="1794"/>
  <c r="EK17" i="1794"/>
  <c r="EL17" i="1794"/>
  <c r="EM17" i="1794"/>
  <c r="EN17" i="1794"/>
  <c r="EO17" i="1794"/>
  <c r="EP17" i="1794"/>
  <c r="EQ17" i="1794"/>
  <c r="ER17" i="1794"/>
  <c r="ES17" i="1794"/>
  <c r="ET17" i="1794"/>
  <c r="EU17" i="1794"/>
  <c r="EV17" i="1794"/>
  <c r="EW17" i="1794"/>
  <c r="EX17" i="1794"/>
  <c r="EY17" i="1794"/>
  <c r="EZ17" i="1794"/>
  <c r="FA17" i="1794"/>
  <c r="FB17" i="1794"/>
  <c r="FC17" i="1794"/>
  <c r="FD17" i="1794"/>
  <c r="FE17" i="1794"/>
  <c r="FF17" i="1794"/>
  <c r="FG17" i="1794"/>
  <c r="FH17" i="1794"/>
  <c r="FI17" i="1794"/>
  <c r="FJ17" i="1794"/>
  <c r="FK17" i="1794"/>
  <c r="FL17" i="1794"/>
  <c r="FM17" i="1794"/>
  <c r="FN17" i="1794"/>
  <c r="FO17" i="1794"/>
  <c r="FP17" i="1794"/>
  <c r="FQ17" i="1794"/>
  <c r="FR17" i="1794"/>
  <c r="FS17" i="1794"/>
  <c r="FT17" i="1794"/>
  <c r="FU17" i="1794"/>
  <c r="FV17" i="1794"/>
  <c r="FW17" i="1794"/>
  <c r="FX17" i="1794"/>
  <c r="FY17" i="1794"/>
  <c r="FZ17" i="1794"/>
  <c r="GA17" i="1794"/>
  <c r="GB17" i="1794"/>
  <c r="GC17" i="1794"/>
  <c r="GD17" i="1794"/>
  <c r="GE17" i="1794"/>
  <c r="GF17" i="1794"/>
  <c r="GG17" i="1794"/>
  <c r="GH17" i="1794"/>
  <c r="GI17" i="1794"/>
  <c r="GJ17" i="1794"/>
  <c r="GK17" i="1794"/>
  <c r="GL17" i="1794"/>
  <c r="GM17" i="1794"/>
  <c r="GN17" i="1794"/>
  <c r="GO17" i="1794"/>
  <c r="GP17" i="1794"/>
  <c r="GQ17" i="1794"/>
  <c r="GR17" i="1794"/>
  <c r="GS17" i="1794"/>
  <c r="GT17" i="1794"/>
  <c r="GU17" i="1794"/>
  <c r="GV17" i="1794"/>
  <c r="GW17" i="1794"/>
  <c r="GX17" i="1794"/>
  <c r="GY17" i="1794"/>
  <c r="GZ17" i="1794"/>
  <c r="HA17" i="1794"/>
  <c r="HB17" i="1794"/>
  <c r="HC17" i="1794"/>
  <c r="HD17" i="1794"/>
  <c r="HE17" i="1794"/>
  <c r="HF17" i="1794"/>
  <c r="HG17" i="1794"/>
  <c r="HH17" i="1794"/>
  <c r="HI17" i="1794"/>
  <c r="HJ17" i="1794"/>
  <c r="HK17" i="1794"/>
  <c r="HL17" i="1794"/>
  <c r="HM17" i="1794"/>
  <c r="HN17" i="1794"/>
  <c r="HO17" i="1794"/>
  <c r="HP17" i="1794"/>
  <c r="HQ17" i="1794"/>
  <c r="HR17" i="1794"/>
  <c r="HS17" i="1794"/>
  <c r="HT17" i="1794"/>
  <c r="HU17" i="1794"/>
  <c r="HV17" i="1794"/>
  <c r="HW17" i="1794"/>
  <c r="HX17" i="1794"/>
  <c r="HY17" i="1794"/>
  <c r="HZ17" i="1794"/>
  <c r="IA17" i="1794"/>
  <c r="IB17" i="1794"/>
  <c r="IC17" i="1794"/>
  <c r="ID17" i="1794"/>
  <c r="IE17" i="1794"/>
  <c r="BL18" i="1794"/>
  <c r="BM18" i="1794"/>
  <c r="BN18" i="1794"/>
  <c r="BO18" i="1794"/>
  <c r="BP18" i="1794"/>
  <c r="BQ18" i="1794"/>
  <c r="BR18" i="1794"/>
  <c r="BS18" i="1794"/>
  <c r="BT18" i="1794"/>
  <c r="BU18" i="1794"/>
  <c r="BV18" i="1794"/>
  <c r="BW18" i="1794"/>
  <c r="BX18" i="1794"/>
  <c r="BY18" i="1794"/>
  <c r="BZ18" i="1794"/>
  <c r="CA18" i="1794"/>
  <c r="CB18" i="1794"/>
  <c r="CC18" i="1794"/>
  <c r="CD18" i="1794"/>
  <c r="CE18" i="1794"/>
  <c r="CF18" i="1794"/>
  <c r="CG18" i="1794"/>
  <c r="CH18" i="1794"/>
  <c r="CI18" i="1794"/>
  <c r="CJ18" i="1794"/>
  <c r="CK18" i="1794"/>
  <c r="CL18" i="1794"/>
  <c r="CM18" i="1794"/>
  <c r="CN18" i="1794"/>
  <c r="CO18" i="1794"/>
  <c r="CP18" i="1794"/>
  <c r="CQ18" i="1794"/>
  <c r="CR18" i="1794"/>
  <c r="CS18" i="1794"/>
  <c r="CT18" i="1794"/>
  <c r="CU18" i="1794"/>
  <c r="CV18" i="1794"/>
  <c r="CW18" i="1794"/>
  <c r="CX18" i="1794"/>
  <c r="CY18" i="1794"/>
  <c r="CZ18" i="1794"/>
  <c r="DA18" i="1794"/>
  <c r="DB18" i="1794"/>
  <c r="DC18" i="1794"/>
  <c r="DD18" i="1794"/>
  <c r="DE18" i="1794"/>
  <c r="DF18" i="1794"/>
  <c r="DG18" i="1794"/>
  <c r="DH18" i="1794"/>
  <c r="DI18" i="1794"/>
  <c r="DJ18" i="1794"/>
  <c r="DK18" i="1794"/>
  <c r="DL18" i="1794"/>
  <c r="DM18" i="1794"/>
  <c r="DN18" i="1794"/>
  <c r="DO18" i="1794"/>
  <c r="DP18" i="1794"/>
  <c r="DQ18" i="1794"/>
  <c r="DR18" i="1794"/>
  <c r="DS18" i="1794"/>
  <c r="DT18" i="1794"/>
  <c r="DU18" i="1794"/>
  <c r="DV18" i="1794"/>
  <c r="DW18" i="1794"/>
  <c r="DX18" i="1794"/>
  <c r="DY18" i="1794"/>
  <c r="DZ18" i="1794"/>
  <c r="EA18" i="1794"/>
  <c r="EB18" i="1794"/>
  <c r="EC18" i="1794"/>
  <c r="ED18" i="1794"/>
  <c r="EE18" i="1794"/>
  <c r="EF18" i="1794"/>
  <c r="EG18" i="1794"/>
  <c r="EH18" i="1794"/>
  <c r="EI18" i="1794"/>
  <c r="EJ18" i="1794"/>
  <c r="EK18" i="1794"/>
  <c r="EL18" i="1794"/>
  <c r="EM18" i="1794"/>
  <c r="EN18" i="1794"/>
  <c r="EO18" i="1794"/>
  <c r="EP18" i="1794"/>
  <c r="EQ18" i="1794"/>
  <c r="ER18" i="1794"/>
  <c r="ES18" i="1794"/>
  <c r="ET18" i="1794"/>
  <c r="EU18" i="1794"/>
  <c r="EV18" i="1794"/>
  <c r="EW18" i="1794"/>
  <c r="EX18" i="1794"/>
  <c r="EY18" i="1794"/>
  <c r="EZ18" i="1794"/>
  <c r="FA18" i="1794"/>
  <c r="FB18" i="1794"/>
  <c r="FC18" i="1794"/>
  <c r="FD18" i="1794"/>
  <c r="FE18" i="1794"/>
  <c r="FF18" i="1794"/>
  <c r="FG18" i="1794"/>
  <c r="FH18" i="1794"/>
  <c r="FI18" i="1794"/>
  <c r="FJ18" i="1794"/>
  <c r="FK18" i="1794"/>
  <c r="FL18" i="1794"/>
  <c r="FM18" i="1794"/>
  <c r="FN18" i="1794"/>
  <c r="FO18" i="1794"/>
  <c r="FP18" i="1794"/>
  <c r="FQ18" i="1794"/>
  <c r="FR18" i="1794"/>
  <c r="FS18" i="1794"/>
  <c r="FT18" i="1794"/>
  <c r="FU18" i="1794"/>
  <c r="FV18" i="1794"/>
  <c r="FW18" i="1794"/>
  <c r="FX18" i="1794"/>
  <c r="FY18" i="1794"/>
  <c r="FZ18" i="1794"/>
  <c r="GA18" i="1794"/>
  <c r="GB18" i="1794"/>
  <c r="GC18" i="1794"/>
  <c r="GD18" i="1794"/>
  <c r="GE18" i="1794"/>
  <c r="GF18" i="1794"/>
  <c r="GG18" i="1794"/>
  <c r="GH18" i="1794"/>
  <c r="GI18" i="1794"/>
  <c r="GJ18" i="1794"/>
  <c r="GK18" i="1794"/>
  <c r="GL18" i="1794"/>
  <c r="GM18" i="1794"/>
  <c r="GN18" i="1794"/>
  <c r="GO18" i="1794"/>
  <c r="GP18" i="1794"/>
  <c r="GQ18" i="1794"/>
  <c r="GR18" i="1794"/>
  <c r="GS18" i="1794"/>
  <c r="GT18" i="1794"/>
  <c r="GU18" i="1794"/>
  <c r="GV18" i="1794"/>
  <c r="GW18" i="1794"/>
  <c r="GX18" i="1794"/>
  <c r="GY18" i="1794"/>
  <c r="GZ18" i="1794"/>
  <c r="HA18" i="1794"/>
  <c r="HB18" i="1794"/>
  <c r="HC18" i="1794"/>
  <c r="HD18" i="1794"/>
  <c r="HE18" i="1794"/>
  <c r="HF18" i="1794"/>
  <c r="HG18" i="1794"/>
  <c r="HH18" i="1794"/>
  <c r="HI18" i="1794"/>
  <c r="HJ18" i="1794"/>
  <c r="HK18" i="1794"/>
  <c r="HL18" i="1794"/>
  <c r="HM18" i="1794"/>
  <c r="HN18" i="1794"/>
  <c r="HO18" i="1794"/>
  <c r="HP18" i="1794"/>
  <c r="HQ18" i="1794"/>
  <c r="HR18" i="1794"/>
  <c r="HS18" i="1794"/>
  <c r="HT18" i="1794"/>
  <c r="HU18" i="1794"/>
  <c r="HV18" i="1794"/>
  <c r="HW18" i="1794"/>
  <c r="HX18" i="1794"/>
  <c r="HY18" i="1794"/>
  <c r="HZ18" i="1794"/>
  <c r="IA18" i="1794"/>
  <c r="IB18" i="1794"/>
  <c r="IC18" i="1794"/>
  <c r="ID18" i="1794"/>
  <c r="IE18" i="1794"/>
  <c r="BL19" i="1794"/>
  <c r="BM19" i="1794"/>
  <c r="BN19" i="1794"/>
  <c r="BO19" i="1794"/>
  <c r="BP19" i="1794"/>
  <c r="BQ19" i="1794"/>
  <c r="BR19" i="1794"/>
  <c r="BS19" i="1794"/>
  <c r="BT19" i="1794"/>
  <c r="BU19" i="1794"/>
  <c r="BV19" i="1794"/>
  <c r="BW19" i="1794"/>
  <c r="BX19" i="1794"/>
  <c r="BY19" i="1794"/>
  <c r="BZ19" i="1794"/>
  <c r="CA19" i="1794"/>
  <c r="CB19" i="1794"/>
  <c r="CC19" i="1794"/>
  <c r="CD19" i="1794"/>
  <c r="CE19" i="1794"/>
  <c r="CF19" i="1794"/>
  <c r="CG19" i="1794"/>
  <c r="CH19" i="1794"/>
  <c r="CI19" i="1794"/>
  <c r="CJ19" i="1794"/>
  <c r="CK19" i="1794"/>
  <c r="CL19" i="1794"/>
  <c r="CM19" i="1794"/>
  <c r="CN19" i="1794"/>
  <c r="CO19" i="1794"/>
  <c r="CP19" i="1794"/>
  <c r="CQ19" i="1794"/>
  <c r="CR19" i="1794"/>
  <c r="CS19" i="1794"/>
  <c r="CT19" i="1794"/>
  <c r="CU19" i="1794"/>
  <c r="CV19" i="1794"/>
  <c r="CW19" i="1794"/>
  <c r="CX19" i="1794"/>
  <c r="CY19" i="1794"/>
  <c r="CZ19" i="1794"/>
  <c r="DA19" i="1794"/>
  <c r="DB19" i="1794"/>
  <c r="DC19" i="1794"/>
  <c r="DD19" i="1794"/>
  <c r="DE19" i="1794"/>
  <c r="DF19" i="1794"/>
  <c r="DG19" i="1794"/>
  <c r="DH19" i="1794"/>
  <c r="DI19" i="1794"/>
  <c r="DJ19" i="1794"/>
  <c r="DK19" i="1794"/>
  <c r="DL19" i="1794"/>
  <c r="DM19" i="1794"/>
  <c r="DN19" i="1794"/>
  <c r="DO19" i="1794"/>
  <c r="DP19" i="1794"/>
  <c r="DQ19" i="1794"/>
  <c r="DR19" i="1794"/>
  <c r="DS19" i="1794"/>
  <c r="DT19" i="1794"/>
  <c r="DU19" i="1794"/>
  <c r="DV19" i="1794"/>
  <c r="DW19" i="1794"/>
  <c r="DX19" i="1794"/>
  <c r="DY19" i="1794"/>
  <c r="DZ19" i="1794"/>
  <c r="EA19" i="1794"/>
  <c r="EB19" i="1794"/>
  <c r="EC19" i="1794"/>
  <c r="ED19" i="1794"/>
  <c r="EE19" i="1794"/>
  <c r="EF19" i="1794"/>
  <c r="EG19" i="1794"/>
  <c r="EH19" i="1794"/>
  <c r="EI19" i="1794"/>
  <c r="EJ19" i="1794"/>
  <c r="EK19" i="1794"/>
  <c r="EL19" i="1794"/>
  <c r="EM19" i="1794"/>
  <c r="EN19" i="1794"/>
  <c r="EO19" i="1794"/>
  <c r="EP19" i="1794"/>
  <c r="EQ19" i="1794"/>
  <c r="ER19" i="1794"/>
  <c r="ES19" i="1794"/>
  <c r="ET19" i="1794"/>
  <c r="EU19" i="1794"/>
  <c r="EV19" i="1794"/>
  <c r="EW19" i="1794"/>
  <c r="EX19" i="1794"/>
  <c r="EY19" i="1794"/>
  <c r="EZ19" i="1794"/>
  <c r="FA19" i="1794"/>
  <c r="FB19" i="1794"/>
  <c r="FC19" i="1794"/>
  <c r="FD19" i="1794"/>
  <c r="FE19" i="1794"/>
  <c r="FF19" i="1794"/>
  <c r="FG19" i="1794"/>
  <c r="FH19" i="1794"/>
  <c r="FI19" i="1794"/>
  <c r="FJ19" i="1794"/>
  <c r="FK19" i="1794"/>
  <c r="FL19" i="1794"/>
  <c r="FM19" i="1794"/>
  <c r="FN19" i="1794"/>
  <c r="FO19" i="1794"/>
  <c r="FP19" i="1794"/>
  <c r="FQ19" i="1794"/>
  <c r="FR19" i="1794"/>
  <c r="FS19" i="1794"/>
  <c r="FT19" i="1794"/>
  <c r="FU19" i="1794"/>
  <c r="FV19" i="1794"/>
  <c r="FW19" i="1794"/>
  <c r="FX19" i="1794"/>
  <c r="FY19" i="1794"/>
  <c r="FZ19" i="1794"/>
  <c r="GA19" i="1794"/>
  <c r="GB19" i="1794"/>
  <c r="GC19" i="1794"/>
  <c r="GD19" i="1794"/>
  <c r="GE19" i="1794"/>
  <c r="GF19" i="1794"/>
  <c r="GG19" i="1794"/>
  <c r="GH19" i="1794"/>
  <c r="GI19" i="1794"/>
  <c r="GJ19" i="1794"/>
  <c r="GK19" i="1794"/>
  <c r="GL19" i="1794"/>
  <c r="GM19" i="1794"/>
  <c r="GN19" i="1794"/>
  <c r="GO19" i="1794"/>
  <c r="GP19" i="1794"/>
  <c r="GQ19" i="1794"/>
  <c r="GR19" i="1794"/>
  <c r="GS19" i="1794"/>
  <c r="GT19" i="1794"/>
  <c r="GU19" i="1794"/>
  <c r="GV19" i="1794"/>
  <c r="GW19" i="1794"/>
  <c r="GX19" i="1794"/>
  <c r="GY19" i="1794"/>
  <c r="GZ19" i="1794"/>
  <c r="HA19" i="1794"/>
  <c r="HB19" i="1794"/>
  <c r="HC19" i="1794"/>
  <c r="HD19" i="1794"/>
  <c r="HE19" i="1794"/>
  <c r="HF19" i="1794"/>
  <c r="HG19" i="1794"/>
  <c r="HH19" i="1794"/>
  <c r="HI19" i="1794"/>
  <c r="HJ19" i="1794"/>
  <c r="HK19" i="1794"/>
  <c r="HL19" i="1794"/>
  <c r="HM19" i="1794"/>
  <c r="HN19" i="1794"/>
  <c r="HO19" i="1794"/>
  <c r="HP19" i="1794"/>
  <c r="HQ19" i="1794"/>
  <c r="HR19" i="1794"/>
  <c r="HS19" i="1794"/>
  <c r="HT19" i="1794"/>
  <c r="HU19" i="1794"/>
  <c r="HV19" i="1794"/>
  <c r="HW19" i="1794"/>
  <c r="HX19" i="1794"/>
  <c r="HY19" i="1794"/>
  <c r="HZ19" i="1794"/>
  <c r="IA19" i="1794"/>
  <c r="IB19" i="1794"/>
  <c r="IC19" i="1794"/>
  <c r="ID19" i="1794"/>
  <c r="IE19" i="1794"/>
  <c r="BL20" i="1794"/>
  <c r="BM20" i="1794"/>
  <c r="BN20" i="1794"/>
  <c r="BO20" i="1794"/>
  <c r="BP20" i="1794"/>
  <c r="BQ20" i="1794"/>
  <c r="BR20" i="1794"/>
  <c r="BS20" i="1794"/>
  <c r="BT20" i="1794"/>
  <c r="BU20" i="1794"/>
  <c r="BV20" i="1794"/>
  <c r="BW20" i="1794"/>
  <c r="BX20" i="1794"/>
  <c r="BY20" i="1794"/>
  <c r="BZ20" i="1794"/>
  <c r="CA20" i="1794"/>
  <c r="CB20" i="1794"/>
  <c r="CC20" i="1794"/>
  <c r="CD20" i="1794"/>
  <c r="CE20" i="1794"/>
  <c r="CF20" i="1794"/>
  <c r="CG20" i="1794"/>
  <c r="CH20" i="1794"/>
  <c r="CI20" i="1794"/>
  <c r="CJ20" i="1794"/>
  <c r="CK20" i="1794"/>
  <c r="CL20" i="1794"/>
  <c r="CM20" i="1794"/>
  <c r="CN20" i="1794"/>
  <c r="CO20" i="1794"/>
  <c r="CP20" i="1794"/>
  <c r="CQ20" i="1794"/>
  <c r="CR20" i="1794"/>
  <c r="CS20" i="1794"/>
  <c r="CT20" i="1794"/>
  <c r="CU20" i="1794"/>
  <c r="CV20" i="1794"/>
  <c r="CW20" i="1794"/>
  <c r="CX20" i="1794"/>
  <c r="CY20" i="1794"/>
  <c r="CZ20" i="1794"/>
  <c r="DA20" i="1794"/>
  <c r="DB20" i="1794"/>
  <c r="DC20" i="1794"/>
  <c r="DD20" i="1794"/>
  <c r="DE20" i="1794"/>
  <c r="DF20" i="1794"/>
  <c r="DG20" i="1794"/>
  <c r="DH20" i="1794"/>
  <c r="DI20" i="1794"/>
  <c r="DJ20" i="1794"/>
  <c r="DK20" i="1794"/>
  <c r="DL20" i="1794"/>
  <c r="DM20" i="1794"/>
  <c r="DN20" i="1794"/>
  <c r="DO20" i="1794"/>
  <c r="DP20" i="1794"/>
  <c r="DQ20" i="1794"/>
  <c r="DR20" i="1794"/>
  <c r="DS20" i="1794"/>
  <c r="DT20" i="1794"/>
  <c r="DU20" i="1794"/>
  <c r="DV20" i="1794"/>
  <c r="DW20" i="1794"/>
  <c r="DX20" i="1794"/>
  <c r="DY20" i="1794"/>
  <c r="DZ20" i="1794"/>
  <c r="EA20" i="1794"/>
  <c r="EB20" i="1794"/>
  <c r="EC20" i="1794"/>
  <c r="ED20" i="1794"/>
  <c r="EE20" i="1794"/>
  <c r="EF20" i="1794"/>
  <c r="EG20" i="1794"/>
  <c r="EH20" i="1794"/>
  <c r="EI20" i="1794"/>
  <c r="EJ20" i="1794"/>
  <c r="EK20" i="1794"/>
  <c r="EL20" i="1794"/>
  <c r="EM20" i="1794"/>
  <c r="EN20" i="1794"/>
  <c r="EO20" i="1794"/>
  <c r="EP20" i="1794"/>
  <c r="EQ20" i="1794"/>
  <c r="ER20" i="1794"/>
  <c r="ES20" i="1794"/>
  <c r="ET20" i="1794"/>
  <c r="EU20" i="1794"/>
  <c r="EV20" i="1794"/>
  <c r="EW20" i="1794"/>
  <c r="EX20" i="1794"/>
  <c r="EY20" i="1794"/>
  <c r="EZ20" i="1794"/>
  <c r="FA20" i="1794"/>
  <c r="FB20" i="1794"/>
  <c r="FC20" i="1794"/>
  <c r="FD20" i="1794"/>
  <c r="FE20" i="1794"/>
  <c r="FF20" i="1794"/>
  <c r="FG20" i="1794"/>
  <c r="FH20" i="1794"/>
  <c r="FI20" i="1794"/>
  <c r="FJ20" i="1794"/>
  <c r="FK20" i="1794"/>
  <c r="FL20" i="1794"/>
  <c r="FM20" i="1794"/>
  <c r="FN20" i="1794"/>
  <c r="FO20" i="1794"/>
  <c r="FP20" i="1794"/>
  <c r="FQ20" i="1794"/>
  <c r="FR20" i="1794"/>
  <c r="FS20" i="1794"/>
  <c r="FT20" i="1794"/>
  <c r="FU20" i="1794"/>
  <c r="FV20" i="1794"/>
  <c r="FW20" i="1794"/>
  <c r="FX20" i="1794"/>
  <c r="FY20" i="1794"/>
  <c r="FZ20" i="1794"/>
  <c r="GA20" i="1794"/>
  <c r="GB20" i="1794"/>
  <c r="GC20" i="1794"/>
  <c r="GD20" i="1794"/>
  <c r="GE20" i="1794"/>
  <c r="GF20" i="1794"/>
  <c r="GG20" i="1794"/>
  <c r="GH20" i="1794"/>
  <c r="GI20" i="1794"/>
  <c r="GJ20" i="1794"/>
  <c r="GK20" i="1794"/>
  <c r="GL20" i="1794"/>
  <c r="GM20" i="1794"/>
  <c r="GN20" i="1794"/>
  <c r="GO20" i="1794"/>
  <c r="GP20" i="1794"/>
  <c r="GQ20" i="1794"/>
  <c r="GR20" i="1794"/>
  <c r="GS20" i="1794"/>
  <c r="GT20" i="1794"/>
  <c r="GU20" i="1794"/>
  <c r="GV20" i="1794"/>
  <c r="GW20" i="1794"/>
  <c r="GX20" i="1794"/>
  <c r="GY20" i="1794"/>
  <c r="GZ20" i="1794"/>
  <c r="HA20" i="1794"/>
  <c r="HB20" i="1794"/>
  <c r="HC20" i="1794"/>
  <c r="HD20" i="1794"/>
  <c r="HE20" i="1794"/>
  <c r="HF20" i="1794"/>
  <c r="HG20" i="1794"/>
  <c r="HH20" i="1794"/>
  <c r="HI20" i="1794"/>
  <c r="HJ20" i="1794"/>
  <c r="HK20" i="1794"/>
  <c r="HL20" i="1794"/>
  <c r="HM20" i="1794"/>
  <c r="HN20" i="1794"/>
  <c r="HO20" i="1794"/>
  <c r="HP20" i="1794"/>
  <c r="HQ20" i="1794"/>
  <c r="HR20" i="1794"/>
  <c r="HS20" i="1794"/>
  <c r="HT20" i="1794"/>
  <c r="HU20" i="1794"/>
  <c r="HV20" i="1794"/>
  <c r="HW20" i="1794"/>
  <c r="HX20" i="1794"/>
  <c r="HY20" i="1794"/>
  <c r="HZ20" i="1794"/>
  <c r="IA20" i="1794"/>
  <c r="IB20" i="1794"/>
  <c r="IC20" i="1794"/>
  <c r="ID20" i="1794"/>
  <c r="IE20" i="1794"/>
  <c r="BL21" i="1794"/>
  <c r="BM21" i="1794"/>
  <c r="BN21" i="1794"/>
  <c r="BO21" i="1794"/>
  <c r="BP21" i="1794"/>
  <c r="BQ21" i="1794"/>
  <c r="BR21" i="1794"/>
  <c r="BS21" i="1794"/>
  <c r="BT21" i="1794"/>
  <c r="BU21" i="1794"/>
  <c r="BV21" i="1794"/>
  <c r="BW21" i="1794"/>
  <c r="BX21" i="1794"/>
  <c r="BY21" i="1794"/>
  <c r="BZ21" i="1794"/>
  <c r="CA21" i="1794"/>
  <c r="CB21" i="1794"/>
  <c r="CC21" i="1794"/>
  <c r="CD21" i="1794"/>
  <c r="CE21" i="1794"/>
  <c r="CF21" i="1794"/>
  <c r="CG21" i="1794"/>
  <c r="CH21" i="1794"/>
  <c r="CI21" i="1794"/>
  <c r="CJ21" i="1794"/>
  <c r="CK21" i="1794"/>
  <c r="CL21" i="1794"/>
  <c r="CM21" i="1794"/>
  <c r="CN21" i="1794"/>
  <c r="CO21" i="1794"/>
  <c r="CP21" i="1794"/>
  <c r="CQ21" i="1794"/>
  <c r="CR21" i="1794"/>
  <c r="CS21" i="1794"/>
  <c r="CT21" i="1794"/>
  <c r="CU21" i="1794"/>
  <c r="CV21" i="1794"/>
  <c r="CW21" i="1794"/>
  <c r="CX21" i="1794"/>
  <c r="CY21" i="1794"/>
  <c r="CZ21" i="1794"/>
  <c r="DA21" i="1794"/>
  <c r="DB21" i="1794"/>
  <c r="DC21" i="1794"/>
  <c r="DD21" i="1794"/>
  <c r="DE21" i="1794"/>
  <c r="DF21" i="1794"/>
  <c r="DG21" i="1794"/>
  <c r="DH21" i="1794"/>
  <c r="DI21" i="1794"/>
  <c r="DJ21" i="1794"/>
  <c r="DK21" i="1794"/>
  <c r="DL21" i="1794"/>
  <c r="DM21" i="1794"/>
  <c r="DN21" i="1794"/>
  <c r="DO21" i="1794"/>
  <c r="DP21" i="1794"/>
  <c r="DQ21" i="1794"/>
  <c r="DR21" i="1794"/>
  <c r="DS21" i="1794"/>
  <c r="DT21" i="1794"/>
  <c r="DU21" i="1794"/>
  <c r="DV21" i="1794"/>
  <c r="DW21" i="1794"/>
  <c r="DX21" i="1794"/>
  <c r="DY21" i="1794"/>
  <c r="DZ21" i="1794"/>
  <c r="EA21" i="1794"/>
  <c r="EB21" i="1794"/>
  <c r="EC21" i="1794"/>
  <c r="ED21" i="1794"/>
  <c r="EE21" i="1794"/>
  <c r="EF21" i="1794"/>
  <c r="EG21" i="1794"/>
  <c r="EH21" i="1794"/>
  <c r="EI21" i="1794"/>
  <c r="EJ21" i="1794"/>
  <c r="EK21" i="1794"/>
  <c r="EL21" i="1794"/>
  <c r="EM21" i="1794"/>
  <c r="EN21" i="1794"/>
  <c r="EO21" i="1794"/>
  <c r="EP21" i="1794"/>
  <c r="EQ21" i="1794"/>
  <c r="ER21" i="1794"/>
  <c r="ES21" i="1794"/>
  <c r="ET21" i="1794"/>
  <c r="EU21" i="1794"/>
  <c r="EV21" i="1794"/>
  <c r="EW21" i="1794"/>
  <c r="EX21" i="1794"/>
  <c r="EY21" i="1794"/>
  <c r="EZ21" i="1794"/>
  <c r="FA21" i="1794"/>
  <c r="FB21" i="1794"/>
  <c r="FC21" i="1794"/>
  <c r="FD21" i="1794"/>
  <c r="FE21" i="1794"/>
  <c r="FF21" i="1794"/>
  <c r="FG21" i="1794"/>
  <c r="FH21" i="1794"/>
  <c r="FI21" i="1794"/>
  <c r="FJ21" i="1794"/>
  <c r="FK21" i="1794"/>
  <c r="FL21" i="1794"/>
  <c r="FM21" i="1794"/>
  <c r="FN21" i="1794"/>
  <c r="FO21" i="1794"/>
  <c r="FP21" i="1794"/>
  <c r="FQ21" i="1794"/>
  <c r="FR21" i="1794"/>
  <c r="FS21" i="1794"/>
  <c r="FT21" i="1794"/>
  <c r="FU21" i="1794"/>
  <c r="FV21" i="1794"/>
  <c r="FW21" i="1794"/>
  <c r="FX21" i="1794"/>
  <c r="FY21" i="1794"/>
  <c r="FZ21" i="1794"/>
  <c r="GA21" i="1794"/>
  <c r="GB21" i="1794"/>
  <c r="GC21" i="1794"/>
  <c r="GD21" i="1794"/>
  <c r="GE21" i="1794"/>
  <c r="GF21" i="1794"/>
  <c r="GG21" i="1794"/>
  <c r="GH21" i="1794"/>
  <c r="GI21" i="1794"/>
  <c r="GJ21" i="1794"/>
  <c r="GK21" i="1794"/>
  <c r="GL21" i="1794"/>
  <c r="GM21" i="1794"/>
  <c r="GN21" i="1794"/>
  <c r="GO21" i="1794"/>
  <c r="GP21" i="1794"/>
  <c r="GQ21" i="1794"/>
  <c r="GR21" i="1794"/>
  <c r="GS21" i="1794"/>
  <c r="GT21" i="1794"/>
  <c r="GU21" i="1794"/>
  <c r="GV21" i="1794"/>
  <c r="GW21" i="1794"/>
  <c r="GX21" i="1794"/>
  <c r="GY21" i="1794"/>
  <c r="GZ21" i="1794"/>
  <c r="HA21" i="1794"/>
  <c r="HB21" i="1794"/>
  <c r="HC21" i="1794"/>
  <c r="HD21" i="1794"/>
  <c r="HE21" i="1794"/>
  <c r="HF21" i="1794"/>
  <c r="HG21" i="1794"/>
  <c r="HH21" i="1794"/>
  <c r="HI21" i="1794"/>
  <c r="HJ21" i="1794"/>
  <c r="HK21" i="1794"/>
  <c r="HL21" i="1794"/>
  <c r="HM21" i="1794"/>
  <c r="HN21" i="1794"/>
  <c r="HO21" i="1794"/>
  <c r="HP21" i="1794"/>
  <c r="HQ21" i="1794"/>
  <c r="HR21" i="1794"/>
  <c r="HS21" i="1794"/>
  <c r="HT21" i="1794"/>
  <c r="HU21" i="1794"/>
  <c r="HV21" i="1794"/>
  <c r="HW21" i="1794"/>
  <c r="HX21" i="1794"/>
  <c r="HY21" i="1794"/>
  <c r="HZ21" i="1794"/>
  <c r="IA21" i="1794"/>
  <c r="IB21" i="1794"/>
  <c r="IC21" i="1794"/>
  <c r="ID21" i="1794"/>
  <c r="IE21" i="1794"/>
  <c r="BL22" i="1794"/>
  <c r="BM22" i="1794"/>
  <c r="BN22" i="1794"/>
  <c r="BO22" i="1794"/>
  <c r="BP22" i="1794"/>
  <c r="BQ22" i="1794"/>
  <c r="BR22" i="1794"/>
  <c r="BS22" i="1794"/>
  <c r="BT22" i="1794"/>
  <c r="BU22" i="1794"/>
  <c r="BV22" i="1794"/>
  <c r="BW22" i="1794"/>
  <c r="BX22" i="1794"/>
  <c r="BY22" i="1794"/>
  <c r="BZ22" i="1794"/>
  <c r="CA22" i="1794"/>
  <c r="CB22" i="1794"/>
  <c r="CC22" i="1794"/>
  <c r="CD22" i="1794"/>
  <c r="CE22" i="1794"/>
  <c r="CF22" i="1794"/>
  <c r="CG22" i="1794"/>
  <c r="CH22" i="1794"/>
  <c r="CI22" i="1794"/>
  <c r="CJ22" i="1794"/>
  <c r="CK22" i="1794"/>
  <c r="CL22" i="1794"/>
  <c r="CM22" i="1794"/>
  <c r="CN22" i="1794"/>
  <c r="CO22" i="1794"/>
  <c r="CP22" i="1794"/>
  <c r="CQ22" i="1794"/>
  <c r="CR22" i="1794"/>
  <c r="CS22" i="1794"/>
  <c r="CT22" i="1794"/>
  <c r="CU22" i="1794"/>
  <c r="CV22" i="1794"/>
  <c r="CW22" i="1794"/>
  <c r="CX22" i="1794"/>
  <c r="CY22" i="1794"/>
  <c r="CZ22" i="1794"/>
  <c r="DA22" i="1794"/>
  <c r="DB22" i="1794"/>
  <c r="DC22" i="1794"/>
  <c r="DD22" i="1794"/>
  <c r="DE22" i="1794"/>
  <c r="DF22" i="1794"/>
  <c r="DG22" i="1794"/>
  <c r="DH22" i="1794"/>
  <c r="DI22" i="1794"/>
  <c r="DJ22" i="1794"/>
  <c r="DK22" i="1794"/>
  <c r="DL22" i="1794"/>
  <c r="DM22" i="1794"/>
  <c r="DN22" i="1794"/>
  <c r="DO22" i="1794"/>
  <c r="DP22" i="1794"/>
  <c r="DQ22" i="1794"/>
  <c r="DR22" i="1794"/>
  <c r="DS22" i="1794"/>
  <c r="DT22" i="1794"/>
  <c r="DU22" i="1794"/>
  <c r="DV22" i="1794"/>
  <c r="DW22" i="1794"/>
  <c r="DX22" i="1794"/>
  <c r="DY22" i="1794"/>
  <c r="DZ22" i="1794"/>
  <c r="EA22" i="1794"/>
  <c r="EB22" i="1794"/>
  <c r="EC22" i="1794"/>
  <c r="ED22" i="1794"/>
  <c r="EE22" i="1794"/>
  <c r="EF22" i="1794"/>
  <c r="EG22" i="1794"/>
  <c r="EH22" i="1794"/>
  <c r="EI22" i="1794"/>
  <c r="EJ22" i="1794"/>
  <c r="EK22" i="1794"/>
  <c r="EL22" i="1794"/>
  <c r="EM22" i="1794"/>
  <c r="EN22" i="1794"/>
  <c r="EO22" i="1794"/>
  <c r="EP22" i="1794"/>
  <c r="EQ22" i="1794"/>
  <c r="ER22" i="1794"/>
  <c r="ES22" i="1794"/>
  <c r="ET22" i="1794"/>
  <c r="EU22" i="1794"/>
  <c r="EV22" i="1794"/>
  <c r="EW22" i="1794"/>
  <c r="EX22" i="1794"/>
  <c r="EY22" i="1794"/>
  <c r="EZ22" i="1794"/>
  <c r="FA22" i="1794"/>
  <c r="FB22" i="1794"/>
  <c r="FC22" i="1794"/>
  <c r="FD22" i="1794"/>
  <c r="FE22" i="1794"/>
  <c r="FF22" i="1794"/>
  <c r="FG22" i="1794"/>
  <c r="FH22" i="1794"/>
  <c r="FI22" i="1794"/>
  <c r="FJ22" i="1794"/>
  <c r="FK22" i="1794"/>
  <c r="FL22" i="1794"/>
  <c r="FM22" i="1794"/>
  <c r="FN22" i="1794"/>
  <c r="FO22" i="1794"/>
  <c r="FP22" i="1794"/>
  <c r="FQ22" i="1794"/>
  <c r="FR22" i="1794"/>
  <c r="FS22" i="1794"/>
  <c r="FT22" i="1794"/>
  <c r="FU22" i="1794"/>
  <c r="FV22" i="1794"/>
  <c r="FW22" i="1794"/>
  <c r="FX22" i="1794"/>
  <c r="FY22" i="1794"/>
  <c r="FZ22" i="1794"/>
  <c r="GA22" i="1794"/>
  <c r="GB22" i="1794"/>
  <c r="GC22" i="1794"/>
  <c r="GD22" i="1794"/>
  <c r="GE22" i="1794"/>
  <c r="GF22" i="1794"/>
  <c r="GG22" i="1794"/>
  <c r="GH22" i="1794"/>
  <c r="GI22" i="1794"/>
  <c r="GJ22" i="1794"/>
  <c r="GK22" i="1794"/>
  <c r="GL22" i="1794"/>
  <c r="GM22" i="1794"/>
  <c r="GN22" i="1794"/>
  <c r="GO22" i="1794"/>
  <c r="GP22" i="1794"/>
  <c r="GQ22" i="1794"/>
  <c r="GR22" i="1794"/>
  <c r="GS22" i="1794"/>
  <c r="GT22" i="1794"/>
  <c r="GU22" i="1794"/>
  <c r="GV22" i="1794"/>
  <c r="GW22" i="1794"/>
  <c r="GX22" i="1794"/>
  <c r="GY22" i="1794"/>
  <c r="GZ22" i="1794"/>
  <c r="HA22" i="1794"/>
  <c r="HB22" i="1794"/>
  <c r="HC22" i="1794"/>
  <c r="HD22" i="1794"/>
  <c r="HE22" i="1794"/>
  <c r="HF22" i="1794"/>
  <c r="HG22" i="1794"/>
  <c r="HH22" i="1794"/>
  <c r="HI22" i="1794"/>
  <c r="HJ22" i="1794"/>
  <c r="HK22" i="1794"/>
  <c r="HL22" i="1794"/>
  <c r="HM22" i="1794"/>
  <c r="HN22" i="1794"/>
  <c r="HO22" i="1794"/>
  <c r="HP22" i="1794"/>
  <c r="HQ22" i="1794"/>
  <c r="HR22" i="1794"/>
  <c r="HS22" i="1794"/>
  <c r="HT22" i="1794"/>
  <c r="HU22" i="1794"/>
  <c r="HV22" i="1794"/>
  <c r="HW22" i="1794"/>
  <c r="HX22" i="1794"/>
  <c r="HY22" i="1794"/>
  <c r="HZ22" i="1794"/>
  <c r="IA22" i="1794"/>
  <c r="IB22" i="1794"/>
  <c r="IC22" i="1794"/>
  <c r="ID22" i="1794"/>
  <c r="IE22" i="1794"/>
  <c r="BL23" i="1794"/>
  <c r="BM23" i="1794"/>
  <c r="BN23" i="1794"/>
  <c r="BO23" i="1794"/>
  <c r="BP23" i="1794"/>
  <c r="BQ23" i="1794"/>
  <c r="BR23" i="1794"/>
  <c r="BS23" i="1794"/>
  <c r="BT23" i="1794"/>
  <c r="BU23" i="1794"/>
  <c r="BV23" i="1794"/>
  <c r="BW23" i="1794"/>
  <c r="BX23" i="1794"/>
  <c r="BY23" i="1794"/>
  <c r="BZ23" i="1794"/>
  <c r="CA23" i="1794"/>
  <c r="CB23" i="1794"/>
  <c r="CC23" i="1794"/>
  <c r="CD23" i="1794"/>
  <c r="CE23" i="1794"/>
  <c r="CF23" i="1794"/>
  <c r="CG23" i="1794"/>
  <c r="CH23" i="1794"/>
  <c r="CI23" i="1794"/>
  <c r="CJ23" i="1794"/>
  <c r="CK23" i="1794"/>
  <c r="CL23" i="1794"/>
  <c r="CM23" i="1794"/>
  <c r="CN23" i="1794"/>
  <c r="CO23" i="1794"/>
  <c r="CP23" i="1794"/>
  <c r="CQ23" i="1794"/>
  <c r="CR23" i="1794"/>
  <c r="CS23" i="1794"/>
  <c r="CT23" i="1794"/>
  <c r="CU23" i="1794"/>
  <c r="CV23" i="1794"/>
  <c r="CW23" i="1794"/>
  <c r="CX23" i="1794"/>
  <c r="CY23" i="1794"/>
  <c r="CZ23" i="1794"/>
  <c r="DA23" i="1794"/>
  <c r="DB23" i="1794"/>
  <c r="DC23" i="1794"/>
  <c r="DD23" i="1794"/>
  <c r="DE23" i="1794"/>
  <c r="DF23" i="1794"/>
  <c r="DG23" i="1794"/>
  <c r="DH23" i="1794"/>
  <c r="DI23" i="1794"/>
  <c r="DJ23" i="1794"/>
  <c r="DK23" i="1794"/>
  <c r="DL23" i="1794"/>
  <c r="DM23" i="1794"/>
  <c r="DN23" i="1794"/>
  <c r="DO23" i="1794"/>
  <c r="DP23" i="1794"/>
  <c r="DQ23" i="1794"/>
  <c r="DR23" i="1794"/>
  <c r="DS23" i="1794"/>
  <c r="DT23" i="1794"/>
  <c r="DU23" i="1794"/>
  <c r="DV23" i="1794"/>
  <c r="DW23" i="1794"/>
  <c r="DX23" i="1794"/>
  <c r="DY23" i="1794"/>
  <c r="DZ23" i="1794"/>
  <c r="EA23" i="1794"/>
  <c r="EB23" i="1794"/>
  <c r="EC23" i="1794"/>
  <c r="ED23" i="1794"/>
  <c r="EE23" i="1794"/>
  <c r="EF23" i="1794"/>
  <c r="EG23" i="1794"/>
  <c r="EH23" i="1794"/>
  <c r="EI23" i="1794"/>
  <c r="EJ23" i="1794"/>
  <c r="EK23" i="1794"/>
  <c r="EL23" i="1794"/>
  <c r="EM23" i="1794"/>
  <c r="EN23" i="1794"/>
  <c r="EO23" i="1794"/>
  <c r="EP23" i="1794"/>
  <c r="EQ23" i="1794"/>
  <c r="ER23" i="1794"/>
  <c r="ES23" i="1794"/>
  <c r="ET23" i="1794"/>
  <c r="EU23" i="1794"/>
  <c r="EV23" i="1794"/>
  <c r="EW23" i="1794"/>
  <c r="EX23" i="1794"/>
  <c r="EY23" i="1794"/>
  <c r="EZ23" i="1794"/>
  <c r="FA23" i="1794"/>
  <c r="FB23" i="1794"/>
  <c r="FC23" i="1794"/>
  <c r="FD23" i="1794"/>
  <c r="FE23" i="1794"/>
  <c r="FF23" i="1794"/>
  <c r="FG23" i="1794"/>
  <c r="FH23" i="1794"/>
  <c r="FI23" i="1794"/>
  <c r="FJ23" i="1794"/>
  <c r="FK23" i="1794"/>
  <c r="FL23" i="1794"/>
  <c r="FM23" i="1794"/>
  <c r="FN23" i="1794"/>
  <c r="FO23" i="1794"/>
  <c r="FP23" i="1794"/>
  <c r="FQ23" i="1794"/>
  <c r="FR23" i="1794"/>
  <c r="FS23" i="1794"/>
  <c r="FT23" i="1794"/>
  <c r="FU23" i="1794"/>
  <c r="FV23" i="1794"/>
  <c r="FW23" i="1794"/>
  <c r="FX23" i="1794"/>
  <c r="FY23" i="1794"/>
  <c r="FZ23" i="1794"/>
  <c r="GA23" i="1794"/>
  <c r="GB23" i="1794"/>
  <c r="GC23" i="1794"/>
  <c r="GD23" i="1794"/>
  <c r="GE23" i="1794"/>
  <c r="GF23" i="1794"/>
  <c r="GG23" i="1794"/>
  <c r="GH23" i="1794"/>
  <c r="GI23" i="1794"/>
  <c r="GJ23" i="1794"/>
  <c r="GK23" i="1794"/>
  <c r="GL23" i="1794"/>
  <c r="GM23" i="1794"/>
  <c r="GN23" i="1794"/>
  <c r="GO23" i="1794"/>
  <c r="GP23" i="1794"/>
  <c r="GQ23" i="1794"/>
  <c r="GR23" i="1794"/>
  <c r="GS23" i="1794"/>
  <c r="GT23" i="1794"/>
  <c r="GU23" i="1794"/>
  <c r="GV23" i="1794"/>
  <c r="GW23" i="1794"/>
  <c r="GX23" i="1794"/>
  <c r="GY23" i="1794"/>
  <c r="GZ23" i="1794"/>
  <c r="HA23" i="1794"/>
  <c r="HB23" i="1794"/>
  <c r="HC23" i="1794"/>
  <c r="HD23" i="1794"/>
  <c r="HE23" i="1794"/>
  <c r="HF23" i="1794"/>
  <c r="HG23" i="1794"/>
  <c r="HH23" i="1794"/>
  <c r="HI23" i="1794"/>
  <c r="HJ23" i="1794"/>
  <c r="HK23" i="1794"/>
  <c r="HL23" i="1794"/>
  <c r="HM23" i="1794"/>
  <c r="HN23" i="1794"/>
  <c r="HO23" i="1794"/>
  <c r="HP23" i="1794"/>
  <c r="HQ23" i="1794"/>
  <c r="HR23" i="1794"/>
  <c r="HS23" i="1794"/>
  <c r="HT23" i="1794"/>
  <c r="HU23" i="1794"/>
  <c r="HV23" i="1794"/>
  <c r="HW23" i="1794"/>
  <c r="HX23" i="1794"/>
  <c r="HY23" i="1794"/>
  <c r="HZ23" i="1794"/>
  <c r="IA23" i="1794"/>
  <c r="IB23" i="1794"/>
  <c r="IC23" i="1794"/>
  <c r="ID23" i="1794"/>
  <c r="IE23" i="1794"/>
  <c r="BL24" i="1794"/>
  <c r="BM24" i="1794"/>
  <c r="BN24" i="1794"/>
  <c r="BO24" i="1794"/>
  <c r="BP24" i="1794"/>
  <c r="BQ24" i="1794"/>
  <c r="BR24" i="1794"/>
  <c r="BS24" i="1794"/>
  <c r="BT24" i="1794"/>
  <c r="BU24" i="1794"/>
  <c r="BV24" i="1794"/>
  <c r="BW24" i="1794"/>
  <c r="BX24" i="1794"/>
  <c r="BY24" i="1794"/>
  <c r="BZ24" i="1794"/>
  <c r="CA24" i="1794"/>
  <c r="CB24" i="1794"/>
  <c r="CC24" i="1794"/>
  <c r="CD24" i="1794"/>
  <c r="CE24" i="1794"/>
  <c r="CF24" i="1794"/>
  <c r="CG24" i="1794"/>
  <c r="CH24" i="1794"/>
  <c r="CI24" i="1794"/>
  <c r="CJ24" i="1794"/>
  <c r="CK24" i="1794"/>
  <c r="CL24" i="1794"/>
  <c r="CM24" i="1794"/>
  <c r="CN24" i="1794"/>
  <c r="CO24" i="1794"/>
  <c r="CP24" i="1794"/>
  <c r="CQ24" i="1794"/>
  <c r="CR24" i="1794"/>
  <c r="CS24" i="1794"/>
  <c r="CT24" i="1794"/>
  <c r="CU24" i="1794"/>
  <c r="CV24" i="1794"/>
  <c r="CW24" i="1794"/>
  <c r="CX24" i="1794"/>
  <c r="CY24" i="1794"/>
  <c r="CZ24" i="1794"/>
  <c r="DA24" i="1794"/>
  <c r="DB24" i="1794"/>
  <c r="DC24" i="1794"/>
  <c r="DD24" i="1794"/>
  <c r="DE24" i="1794"/>
  <c r="DF24" i="1794"/>
  <c r="DG24" i="1794"/>
  <c r="DH24" i="1794"/>
  <c r="DI24" i="1794"/>
  <c r="DJ24" i="1794"/>
  <c r="DK24" i="1794"/>
  <c r="DL24" i="1794"/>
  <c r="DM24" i="1794"/>
  <c r="DN24" i="1794"/>
  <c r="DO24" i="1794"/>
  <c r="DP24" i="1794"/>
  <c r="DQ24" i="1794"/>
  <c r="DR24" i="1794"/>
  <c r="DS24" i="1794"/>
  <c r="DT24" i="1794"/>
  <c r="DU24" i="1794"/>
  <c r="DV24" i="1794"/>
  <c r="DW24" i="1794"/>
  <c r="DX24" i="1794"/>
  <c r="DY24" i="1794"/>
  <c r="DZ24" i="1794"/>
  <c r="EA24" i="1794"/>
  <c r="EB24" i="1794"/>
  <c r="EC24" i="1794"/>
  <c r="ED24" i="1794"/>
  <c r="EE24" i="1794"/>
  <c r="EF24" i="1794"/>
  <c r="EG24" i="1794"/>
  <c r="EH24" i="1794"/>
  <c r="EI24" i="1794"/>
  <c r="EJ24" i="1794"/>
  <c r="EK24" i="1794"/>
  <c r="EL24" i="1794"/>
  <c r="EM24" i="1794"/>
  <c r="EN24" i="1794"/>
  <c r="EO24" i="1794"/>
  <c r="EP24" i="1794"/>
  <c r="EQ24" i="1794"/>
  <c r="ER24" i="1794"/>
  <c r="ES24" i="1794"/>
  <c r="ET24" i="1794"/>
  <c r="EU24" i="1794"/>
  <c r="EV24" i="1794"/>
  <c r="EW24" i="1794"/>
  <c r="EX24" i="1794"/>
  <c r="EY24" i="1794"/>
  <c r="EZ24" i="1794"/>
  <c r="FA24" i="1794"/>
  <c r="FB24" i="1794"/>
  <c r="FC24" i="1794"/>
  <c r="FD24" i="1794"/>
  <c r="FE24" i="1794"/>
  <c r="FF24" i="1794"/>
  <c r="FG24" i="1794"/>
  <c r="FH24" i="1794"/>
  <c r="FI24" i="1794"/>
  <c r="FJ24" i="1794"/>
  <c r="FK24" i="1794"/>
  <c r="FL24" i="1794"/>
  <c r="FM24" i="1794"/>
  <c r="FN24" i="1794"/>
  <c r="FO24" i="1794"/>
  <c r="FP24" i="1794"/>
  <c r="FQ24" i="1794"/>
  <c r="FR24" i="1794"/>
  <c r="FS24" i="1794"/>
  <c r="FT24" i="1794"/>
  <c r="FU24" i="1794"/>
  <c r="FV24" i="1794"/>
  <c r="FW24" i="1794"/>
  <c r="FX24" i="1794"/>
  <c r="FY24" i="1794"/>
  <c r="FZ24" i="1794"/>
  <c r="GA24" i="1794"/>
  <c r="GB24" i="1794"/>
  <c r="GC24" i="1794"/>
  <c r="GD24" i="1794"/>
  <c r="GE24" i="1794"/>
  <c r="GF24" i="1794"/>
  <c r="GG24" i="1794"/>
  <c r="GH24" i="1794"/>
  <c r="GI24" i="1794"/>
  <c r="GJ24" i="1794"/>
  <c r="GK24" i="1794"/>
  <c r="GL24" i="1794"/>
  <c r="GM24" i="1794"/>
  <c r="GN24" i="1794"/>
  <c r="GO24" i="1794"/>
  <c r="GP24" i="1794"/>
  <c r="GQ24" i="1794"/>
  <c r="GR24" i="1794"/>
  <c r="GS24" i="1794"/>
  <c r="GT24" i="1794"/>
  <c r="GU24" i="1794"/>
  <c r="GV24" i="1794"/>
  <c r="GW24" i="1794"/>
  <c r="GX24" i="1794"/>
  <c r="GY24" i="1794"/>
  <c r="GZ24" i="1794"/>
  <c r="HA24" i="1794"/>
  <c r="HB24" i="1794"/>
  <c r="HC24" i="1794"/>
  <c r="HD24" i="1794"/>
  <c r="HE24" i="1794"/>
  <c r="HF24" i="1794"/>
  <c r="HG24" i="1794"/>
  <c r="HH24" i="1794"/>
  <c r="HI24" i="1794"/>
  <c r="HJ24" i="1794"/>
  <c r="HK24" i="1794"/>
  <c r="HL24" i="1794"/>
  <c r="HM24" i="1794"/>
  <c r="HN24" i="1794"/>
  <c r="HO24" i="1794"/>
  <c r="HP24" i="1794"/>
  <c r="HQ24" i="1794"/>
  <c r="HR24" i="1794"/>
  <c r="HS24" i="1794"/>
  <c r="HT24" i="1794"/>
  <c r="HU24" i="1794"/>
  <c r="HV24" i="1794"/>
  <c r="HW24" i="1794"/>
  <c r="HX24" i="1794"/>
  <c r="HY24" i="1794"/>
  <c r="HZ24" i="1794"/>
  <c r="IA24" i="1794"/>
  <c r="IB24" i="1794"/>
  <c r="IC24" i="1794"/>
  <c r="ID24" i="1794"/>
  <c r="IE24" i="1794"/>
  <c r="BL25" i="1794"/>
  <c r="BM25" i="1794"/>
  <c r="BN25" i="1794"/>
  <c r="BO25" i="1794"/>
  <c r="BP25" i="1794"/>
  <c r="BQ25" i="1794"/>
  <c r="BR25" i="1794"/>
  <c r="BS25" i="1794"/>
  <c r="BT25" i="1794"/>
  <c r="BU25" i="1794"/>
  <c r="BV25" i="1794"/>
  <c r="BW25" i="1794"/>
  <c r="BX25" i="1794"/>
  <c r="BY25" i="1794"/>
  <c r="BZ25" i="1794"/>
  <c r="CA25" i="1794"/>
  <c r="CB25" i="1794"/>
  <c r="CC25" i="1794"/>
  <c r="CD25" i="1794"/>
  <c r="CE25" i="1794"/>
  <c r="CF25" i="1794"/>
  <c r="CG25" i="1794"/>
  <c r="CH25" i="1794"/>
  <c r="CI25" i="1794"/>
  <c r="CJ25" i="1794"/>
  <c r="CK25" i="1794"/>
  <c r="CL25" i="1794"/>
  <c r="CM25" i="1794"/>
  <c r="CN25" i="1794"/>
  <c r="CO25" i="1794"/>
  <c r="CP25" i="1794"/>
  <c r="CQ25" i="1794"/>
  <c r="CR25" i="1794"/>
  <c r="CS25" i="1794"/>
  <c r="CT25" i="1794"/>
  <c r="CU25" i="1794"/>
  <c r="CV25" i="1794"/>
  <c r="CW25" i="1794"/>
  <c r="CX25" i="1794"/>
  <c r="CY25" i="1794"/>
  <c r="CZ25" i="1794"/>
  <c r="DA25" i="1794"/>
  <c r="DB25" i="1794"/>
  <c r="DC25" i="1794"/>
  <c r="DD25" i="1794"/>
  <c r="DE25" i="1794"/>
  <c r="DF25" i="1794"/>
  <c r="DG25" i="1794"/>
  <c r="DH25" i="1794"/>
  <c r="DI25" i="1794"/>
  <c r="DJ25" i="1794"/>
  <c r="DK25" i="1794"/>
  <c r="DL25" i="1794"/>
  <c r="DM25" i="1794"/>
  <c r="DN25" i="1794"/>
  <c r="DO25" i="1794"/>
  <c r="DP25" i="1794"/>
  <c r="DQ25" i="1794"/>
  <c r="DR25" i="1794"/>
  <c r="DS25" i="1794"/>
  <c r="DT25" i="1794"/>
  <c r="DU25" i="1794"/>
  <c r="DV25" i="1794"/>
  <c r="DW25" i="1794"/>
  <c r="DX25" i="1794"/>
  <c r="DY25" i="1794"/>
  <c r="DZ25" i="1794"/>
  <c r="EA25" i="1794"/>
  <c r="EB25" i="1794"/>
  <c r="EC25" i="1794"/>
  <c r="ED25" i="1794"/>
  <c r="EE25" i="1794"/>
  <c r="EF25" i="1794"/>
  <c r="EG25" i="1794"/>
  <c r="EH25" i="1794"/>
  <c r="EI25" i="1794"/>
  <c r="EJ25" i="1794"/>
  <c r="EK25" i="1794"/>
  <c r="EL25" i="1794"/>
  <c r="EM25" i="1794"/>
  <c r="EN25" i="1794"/>
  <c r="EO25" i="1794"/>
  <c r="EP25" i="1794"/>
  <c r="EQ25" i="1794"/>
  <c r="ER25" i="1794"/>
  <c r="ES25" i="1794"/>
  <c r="ET25" i="1794"/>
  <c r="EU25" i="1794"/>
  <c r="EV25" i="1794"/>
  <c r="EW25" i="1794"/>
  <c r="EX25" i="1794"/>
  <c r="EY25" i="1794"/>
  <c r="EZ25" i="1794"/>
  <c r="FA25" i="1794"/>
  <c r="FB25" i="1794"/>
  <c r="FC25" i="1794"/>
  <c r="FD25" i="1794"/>
  <c r="FE25" i="1794"/>
  <c r="FF25" i="1794"/>
  <c r="FG25" i="1794"/>
  <c r="FH25" i="1794"/>
  <c r="FI25" i="1794"/>
  <c r="FJ25" i="1794"/>
  <c r="FK25" i="1794"/>
  <c r="FL25" i="1794"/>
  <c r="FM25" i="1794"/>
  <c r="FN25" i="1794"/>
  <c r="FO25" i="1794"/>
  <c r="FP25" i="1794"/>
  <c r="FQ25" i="1794"/>
  <c r="FR25" i="1794"/>
  <c r="FS25" i="1794"/>
  <c r="FT25" i="1794"/>
  <c r="FU25" i="1794"/>
  <c r="FV25" i="1794"/>
  <c r="FW25" i="1794"/>
  <c r="FX25" i="1794"/>
  <c r="FY25" i="1794"/>
  <c r="FZ25" i="1794"/>
  <c r="GA25" i="1794"/>
  <c r="GB25" i="1794"/>
  <c r="GC25" i="1794"/>
  <c r="GD25" i="1794"/>
  <c r="GE25" i="1794"/>
  <c r="GF25" i="1794"/>
  <c r="GG25" i="1794"/>
  <c r="GH25" i="1794"/>
  <c r="GI25" i="1794"/>
  <c r="GJ25" i="1794"/>
  <c r="GK25" i="1794"/>
  <c r="GL25" i="1794"/>
  <c r="GM25" i="1794"/>
  <c r="GN25" i="1794"/>
  <c r="GO25" i="1794"/>
  <c r="GP25" i="1794"/>
  <c r="GQ25" i="1794"/>
  <c r="GR25" i="1794"/>
  <c r="GS25" i="1794"/>
  <c r="GT25" i="1794"/>
  <c r="GU25" i="1794"/>
  <c r="GV25" i="1794"/>
  <c r="GW25" i="1794"/>
  <c r="GX25" i="1794"/>
  <c r="GY25" i="1794"/>
  <c r="GZ25" i="1794"/>
  <c r="HA25" i="1794"/>
  <c r="HB25" i="1794"/>
  <c r="HC25" i="1794"/>
  <c r="HD25" i="1794"/>
  <c r="HE25" i="1794"/>
  <c r="HF25" i="1794"/>
  <c r="HG25" i="1794"/>
  <c r="HH25" i="1794"/>
  <c r="HI25" i="1794"/>
  <c r="HJ25" i="1794"/>
  <c r="HK25" i="1794"/>
  <c r="HL25" i="1794"/>
  <c r="HM25" i="1794"/>
  <c r="HN25" i="1794"/>
  <c r="HO25" i="1794"/>
  <c r="HP25" i="1794"/>
  <c r="HQ25" i="1794"/>
  <c r="HR25" i="1794"/>
  <c r="HS25" i="1794"/>
  <c r="HT25" i="1794"/>
  <c r="HU25" i="1794"/>
  <c r="HV25" i="1794"/>
  <c r="HW25" i="1794"/>
  <c r="HX25" i="1794"/>
  <c r="HY25" i="1794"/>
  <c r="HZ25" i="1794"/>
  <c r="IA25" i="1794"/>
  <c r="IB25" i="1794"/>
  <c r="IC25" i="1794"/>
  <c r="ID25" i="1794"/>
  <c r="IE25" i="1794"/>
  <c r="BL26" i="1794"/>
  <c r="BM26" i="1794"/>
  <c r="BN26" i="1794"/>
  <c r="BO26" i="1794"/>
  <c r="BP26" i="1794"/>
  <c r="BQ26" i="1794"/>
  <c r="BR26" i="1794"/>
  <c r="BS26" i="1794"/>
  <c r="BT26" i="1794"/>
  <c r="BU26" i="1794"/>
  <c r="BV26" i="1794"/>
  <c r="BW26" i="1794"/>
  <c r="BX26" i="1794"/>
  <c r="BY26" i="1794"/>
  <c r="BZ26" i="1794"/>
  <c r="CA26" i="1794"/>
  <c r="CB26" i="1794"/>
  <c r="CC26" i="1794"/>
  <c r="CD26" i="1794"/>
  <c r="CE26" i="1794"/>
  <c r="CF26" i="1794"/>
  <c r="CG26" i="1794"/>
  <c r="CH26" i="1794"/>
  <c r="CI26" i="1794"/>
  <c r="CJ26" i="1794"/>
  <c r="CK26" i="1794"/>
  <c r="CL26" i="1794"/>
  <c r="CM26" i="1794"/>
  <c r="CN26" i="1794"/>
  <c r="CO26" i="1794"/>
  <c r="CP26" i="1794"/>
  <c r="CQ26" i="1794"/>
  <c r="CR26" i="1794"/>
  <c r="CS26" i="1794"/>
  <c r="CT26" i="1794"/>
  <c r="CU26" i="1794"/>
  <c r="CV26" i="1794"/>
  <c r="CW26" i="1794"/>
  <c r="CX26" i="1794"/>
  <c r="CY26" i="1794"/>
  <c r="CZ26" i="1794"/>
  <c r="DA26" i="1794"/>
  <c r="DB26" i="1794"/>
  <c r="DC26" i="1794"/>
  <c r="DD26" i="1794"/>
  <c r="DE26" i="1794"/>
  <c r="DF26" i="1794"/>
  <c r="DG26" i="1794"/>
  <c r="DH26" i="1794"/>
  <c r="DI26" i="1794"/>
  <c r="DJ26" i="1794"/>
  <c r="DK26" i="1794"/>
  <c r="DL26" i="1794"/>
  <c r="DM26" i="1794"/>
  <c r="DN26" i="1794"/>
  <c r="DO26" i="1794"/>
  <c r="DP26" i="1794"/>
  <c r="DQ26" i="1794"/>
  <c r="DR26" i="1794"/>
  <c r="DS26" i="1794"/>
  <c r="DT26" i="1794"/>
  <c r="DU26" i="1794"/>
  <c r="DV26" i="1794"/>
  <c r="DW26" i="1794"/>
  <c r="DX26" i="1794"/>
  <c r="DY26" i="1794"/>
  <c r="DZ26" i="1794"/>
  <c r="EA26" i="1794"/>
  <c r="EB26" i="1794"/>
  <c r="EC26" i="1794"/>
  <c r="ED26" i="1794"/>
  <c r="EE26" i="1794"/>
  <c r="EF26" i="1794"/>
  <c r="EG26" i="1794"/>
  <c r="EH26" i="1794"/>
  <c r="EI26" i="1794"/>
  <c r="EJ26" i="1794"/>
  <c r="EK26" i="1794"/>
  <c r="EL26" i="1794"/>
  <c r="EM26" i="1794"/>
  <c r="EN26" i="1794"/>
  <c r="EO26" i="1794"/>
  <c r="EP26" i="1794"/>
  <c r="EQ26" i="1794"/>
  <c r="ER26" i="1794"/>
  <c r="ES26" i="1794"/>
  <c r="ET26" i="1794"/>
  <c r="EU26" i="1794"/>
  <c r="EV26" i="1794"/>
  <c r="EW26" i="1794"/>
  <c r="EX26" i="1794"/>
  <c r="EY26" i="1794"/>
  <c r="EZ26" i="1794"/>
  <c r="FA26" i="1794"/>
  <c r="FB26" i="1794"/>
  <c r="FC26" i="1794"/>
  <c r="FD26" i="1794"/>
  <c r="FE26" i="1794"/>
  <c r="FF26" i="1794"/>
  <c r="FG26" i="1794"/>
  <c r="FH26" i="1794"/>
  <c r="FI26" i="1794"/>
  <c r="FJ26" i="1794"/>
  <c r="FK26" i="1794"/>
  <c r="FL26" i="1794"/>
  <c r="FM26" i="1794"/>
  <c r="FN26" i="1794"/>
  <c r="FO26" i="1794"/>
  <c r="FP26" i="1794"/>
  <c r="FQ26" i="1794"/>
  <c r="FR26" i="1794"/>
  <c r="FS26" i="1794"/>
  <c r="FT26" i="1794"/>
  <c r="FU26" i="1794"/>
  <c r="FV26" i="1794"/>
  <c r="FW26" i="1794"/>
  <c r="FX26" i="1794"/>
  <c r="FY26" i="1794"/>
  <c r="FZ26" i="1794"/>
  <c r="GA26" i="1794"/>
  <c r="GB26" i="1794"/>
  <c r="GC26" i="1794"/>
  <c r="GD26" i="1794"/>
  <c r="GE26" i="1794"/>
  <c r="GF26" i="1794"/>
  <c r="GG26" i="1794"/>
  <c r="GH26" i="1794"/>
  <c r="GI26" i="1794"/>
  <c r="GJ26" i="1794"/>
  <c r="GK26" i="1794"/>
  <c r="GL26" i="1794"/>
  <c r="GM26" i="1794"/>
  <c r="GN26" i="1794"/>
  <c r="GO26" i="1794"/>
  <c r="GP26" i="1794"/>
  <c r="GQ26" i="1794"/>
  <c r="GR26" i="1794"/>
  <c r="GS26" i="1794"/>
  <c r="GT26" i="1794"/>
  <c r="GU26" i="1794"/>
  <c r="GV26" i="1794"/>
  <c r="GW26" i="1794"/>
  <c r="GX26" i="1794"/>
  <c r="GY26" i="1794"/>
  <c r="GZ26" i="1794"/>
  <c r="HA26" i="1794"/>
  <c r="HB26" i="1794"/>
  <c r="HC26" i="1794"/>
  <c r="HD26" i="1794"/>
  <c r="HE26" i="1794"/>
  <c r="HF26" i="1794"/>
  <c r="HG26" i="1794"/>
  <c r="HH26" i="1794"/>
  <c r="HI26" i="1794"/>
  <c r="HJ26" i="1794"/>
  <c r="HK26" i="1794"/>
  <c r="HL26" i="1794"/>
  <c r="HM26" i="1794"/>
  <c r="HN26" i="1794"/>
  <c r="HO26" i="1794"/>
  <c r="HP26" i="1794"/>
  <c r="HQ26" i="1794"/>
  <c r="HR26" i="1794"/>
  <c r="HS26" i="1794"/>
  <c r="HT26" i="1794"/>
  <c r="HU26" i="1794"/>
  <c r="HV26" i="1794"/>
  <c r="HW26" i="1794"/>
  <c r="HX26" i="1794"/>
  <c r="HY26" i="1794"/>
  <c r="HZ26" i="1794"/>
  <c r="IA26" i="1794"/>
  <c r="IB26" i="1794"/>
  <c r="IC26" i="1794"/>
  <c r="ID26" i="1794"/>
  <c r="IE26" i="1794"/>
  <c r="BL27" i="1794"/>
  <c r="BM27" i="1794"/>
  <c r="BN27" i="1794"/>
  <c r="BO27" i="1794"/>
  <c r="BP27" i="1794"/>
  <c r="BQ27" i="1794"/>
  <c r="BR27" i="1794"/>
  <c r="BS27" i="1794"/>
  <c r="BT27" i="1794"/>
  <c r="BU27" i="1794"/>
  <c r="BV27" i="1794"/>
  <c r="BW27" i="1794"/>
  <c r="BX27" i="1794"/>
  <c r="BY27" i="1794"/>
  <c r="BZ27" i="1794"/>
  <c r="CA27" i="1794"/>
  <c r="CB27" i="1794"/>
  <c r="CC27" i="1794"/>
  <c r="CD27" i="1794"/>
  <c r="CE27" i="1794"/>
  <c r="CF27" i="1794"/>
  <c r="CG27" i="1794"/>
  <c r="CH27" i="1794"/>
  <c r="CI27" i="1794"/>
  <c r="CJ27" i="1794"/>
  <c r="CK27" i="1794"/>
  <c r="CL27" i="1794"/>
  <c r="CM27" i="1794"/>
  <c r="CN27" i="1794"/>
  <c r="CO27" i="1794"/>
  <c r="CP27" i="1794"/>
  <c r="CQ27" i="1794"/>
  <c r="CR27" i="1794"/>
  <c r="CS27" i="1794"/>
  <c r="CT27" i="1794"/>
  <c r="CU27" i="1794"/>
  <c r="CV27" i="1794"/>
  <c r="CW27" i="1794"/>
  <c r="CX27" i="1794"/>
  <c r="CY27" i="1794"/>
  <c r="CZ27" i="1794"/>
  <c r="DA27" i="1794"/>
  <c r="DB27" i="1794"/>
  <c r="DC27" i="1794"/>
  <c r="DD27" i="1794"/>
  <c r="DE27" i="1794"/>
  <c r="DF27" i="1794"/>
  <c r="DG27" i="1794"/>
  <c r="DH27" i="1794"/>
  <c r="DI27" i="1794"/>
  <c r="DJ27" i="1794"/>
  <c r="DK27" i="1794"/>
  <c r="DL27" i="1794"/>
  <c r="DM27" i="1794"/>
  <c r="DN27" i="1794"/>
  <c r="DO27" i="1794"/>
  <c r="DP27" i="1794"/>
  <c r="DQ27" i="1794"/>
  <c r="DR27" i="1794"/>
  <c r="DS27" i="1794"/>
  <c r="DT27" i="1794"/>
  <c r="DU27" i="1794"/>
  <c r="DV27" i="1794"/>
  <c r="DW27" i="1794"/>
  <c r="DX27" i="1794"/>
  <c r="DY27" i="1794"/>
  <c r="DZ27" i="1794"/>
  <c r="EA27" i="1794"/>
  <c r="EB27" i="1794"/>
  <c r="EC27" i="1794"/>
  <c r="ED27" i="1794"/>
  <c r="EE27" i="1794"/>
  <c r="EF27" i="1794"/>
  <c r="EG27" i="1794"/>
  <c r="EH27" i="1794"/>
  <c r="EI27" i="1794"/>
  <c r="EJ27" i="1794"/>
  <c r="EK27" i="1794"/>
  <c r="EL27" i="1794"/>
  <c r="EM27" i="1794"/>
  <c r="EN27" i="1794"/>
  <c r="EO27" i="1794"/>
  <c r="EP27" i="1794"/>
  <c r="EQ27" i="1794"/>
  <c r="ER27" i="1794"/>
  <c r="ES27" i="1794"/>
  <c r="ET27" i="1794"/>
  <c r="EU27" i="1794"/>
  <c r="EV27" i="1794"/>
  <c r="EW27" i="1794"/>
  <c r="EX27" i="1794"/>
  <c r="EY27" i="1794"/>
  <c r="EZ27" i="1794"/>
  <c r="FA27" i="1794"/>
  <c r="FB27" i="1794"/>
  <c r="FC27" i="1794"/>
  <c r="FD27" i="1794"/>
  <c r="FE27" i="1794"/>
  <c r="FF27" i="1794"/>
  <c r="FG27" i="1794"/>
  <c r="FH27" i="1794"/>
  <c r="FI27" i="1794"/>
  <c r="FJ27" i="1794"/>
  <c r="FK27" i="1794"/>
  <c r="FL27" i="1794"/>
  <c r="FM27" i="1794"/>
  <c r="FN27" i="1794"/>
  <c r="FO27" i="1794"/>
  <c r="FP27" i="1794"/>
  <c r="FQ27" i="1794"/>
  <c r="FR27" i="1794"/>
  <c r="FS27" i="1794"/>
  <c r="FT27" i="1794"/>
  <c r="FU27" i="1794"/>
  <c r="FV27" i="1794"/>
  <c r="FW27" i="1794"/>
  <c r="FX27" i="1794"/>
  <c r="FY27" i="1794"/>
  <c r="FZ27" i="1794"/>
  <c r="GA27" i="1794"/>
  <c r="GB27" i="1794"/>
  <c r="GC27" i="1794"/>
  <c r="GD27" i="1794"/>
  <c r="GE27" i="1794"/>
  <c r="GF27" i="1794"/>
  <c r="GG27" i="1794"/>
  <c r="GH27" i="1794"/>
  <c r="GI27" i="1794"/>
  <c r="GJ27" i="1794"/>
  <c r="GK27" i="1794"/>
  <c r="GL27" i="1794"/>
  <c r="GM27" i="1794"/>
  <c r="GN27" i="1794"/>
  <c r="GO27" i="1794"/>
  <c r="GP27" i="1794"/>
  <c r="GQ27" i="1794"/>
  <c r="GR27" i="1794"/>
  <c r="GS27" i="1794"/>
  <c r="GT27" i="1794"/>
  <c r="GU27" i="1794"/>
  <c r="GV27" i="1794"/>
  <c r="GW27" i="1794"/>
  <c r="GX27" i="1794"/>
  <c r="GY27" i="1794"/>
  <c r="GZ27" i="1794"/>
  <c r="HA27" i="1794"/>
  <c r="HB27" i="1794"/>
  <c r="HC27" i="1794"/>
  <c r="HD27" i="1794"/>
  <c r="HE27" i="1794"/>
  <c r="HF27" i="1794"/>
  <c r="HG27" i="1794"/>
  <c r="HH27" i="1794"/>
  <c r="HI27" i="1794"/>
  <c r="HJ27" i="1794"/>
  <c r="HK27" i="1794"/>
  <c r="HL27" i="1794"/>
  <c r="HM27" i="1794"/>
  <c r="HN27" i="1794"/>
  <c r="HO27" i="1794"/>
  <c r="HP27" i="1794"/>
  <c r="HQ27" i="1794"/>
  <c r="HR27" i="1794"/>
  <c r="HS27" i="1794"/>
  <c r="HT27" i="1794"/>
  <c r="HU27" i="1794"/>
  <c r="HV27" i="1794"/>
  <c r="HW27" i="1794"/>
  <c r="HX27" i="1794"/>
  <c r="HY27" i="1794"/>
  <c r="HZ27" i="1794"/>
  <c r="IA27" i="1794"/>
  <c r="IB27" i="1794"/>
  <c r="IC27" i="1794"/>
  <c r="ID27" i="1794"/>
  <c r="IE27" i="1794"/>
  <c r="BL28" i="1794"/>
  <c r="BM28" i="1794"/>
  <c r="BN28" i="1794"/>
  <c r="BO28" i="1794"/>
  <c r="BP28" i="1794"/>
  <c r="BQ28" i="1794"/>
  <c r="BR28" i="1794"/>
  <c r="BS28" i="1794"/>
  <c r="BT28" i="1794"/>
  <c r="BU28" i="1794"/>
  <c r="BV28" i="1794"/>
  <c r="BW28" i="1794"/>
  <c r="BX28" i="1794"/>
  <c r="BY28" i="1794"/>
  <c r="BZ28" i="1794"/>
  <c r="CA28" i="1794"/>
  <c r="CB28" i="1794"/>
  <c r="CC28" i="1794"/>
  <c r="CD28" i="1794"/>
  <c r="CE28" i="1794"/>
  <c r="CF28" i="1794"/>
  <c r="CG28" i="1794"/>
  <c r="CH28" i="1794"/>
  <c r="CI28" i="1794"/>
  <c r="CJ28" i="1794"/>
  <c r="CK28" i="1794"/>
  <c r="CL28" i="1794"/>
  <c r="CM28" i="1794"/>
  <c r="CN28" i="1794"/>
  <c r="CO28" i="1794"/>
  <c r="CP28" i="1794"/>
  <c r="CQ28" i="1794"/>
  <c r="CR28" i="1794"/>
  <c r="CS28" i="1794"/>
  <c r="CT28" i="1794"/>
  <c r="CU28" i="1794"/>
  <c r="CV28" i="1794"/>
  <c r="CW28" i="1794"/>
  <c r="CX28" i="1794"/>
  <c r="CY28" i="1794"/>
  <c r="CZ28" i="1794"/>
  <c r="DA28" i="1794"/>
  <c r="DB28" i="1794"/>
  <c r="DC28" i="1794"/>
  <c r="DD28" i="1794"/>
  <c r="DE28" i="1794"/>
  <c r="DF28" i="1794"/>
  <c r="DG28" i="1794"/>
  <c r="DH28" i="1794"/>
  <c r="DI28" i="1794"/>
  <c r="DJ28" i="1794"/>
  <c r="DK28" i="1794"/>
  <c r="DL28" i="1794"/>
  <c r="DM28" i="1794"/>
  <c r="DN28" i="1794"/>
  <c r="DO28" i="1794"/>
  <c r="DP28" i="1794"/>
  <c r="DQ28" i="1794"/>
  <c r="DR28" i="1794"/>
  <c r="DS28" i="1794"/>
  <c r="DT28" i="1794"/>
  <c r="DU28" i="1794"/>
  <c r="DV28" i="1794"/>
  <c r="DW28" i="1794"/>
  <c r="DX28" i="1794"/>
  <c r="DY28" i="1794"/>
  <c r="DZ28" i="1794"/>
  <c r="EA28" i="1794"/>
  <c r="EB28" i="1794"/>
  <c r="EC28" i="1794"/>
  <c r="ED28" i="1794"/>
  <c r="EE28" i="1794"/>
  <c r="EF28" i="1794"/>
  <c r="EG28" i="1794"/>
  <c r="EH28" i="1794"/>
  <c r="EI28" i="1794"/>
  <c r="EJ28" i="1794"/>
  <c r="EK28" i="1794"/>
  <c r="EL28" i="1794"/>
  <c r="EM28" i="1794"/>
  <c r="EN28" i="1794"/>
  <c r="EO28" i="1794"/>
  <c r="EP28" i="1794"/>
  <c r="EQ28" i="1794"/>
  <c r="ER28" i="1794"/>
  <c r="ES28" i="1794"/>
  <c r="ET28" i="1794"/>
  <c r="EU28" i="1794"/>
  <c r="EV28" i="1794"/>
  <c r="EW28" i="1794"/>
  <c r="EX28" i="1794"/>
  <c r="EY28" i="1794"/>
  <c r="EZ28" i="1794"/>
  <c r="FA28" i="1794"/>
  <c r="FB28" i="1794"/>
  <c r="FC28" i="1794"/>
  <c r="FD28" i="1794"/>
  <c r="FE28" i="1794"/>
  <c r="FF28" i="1794"/>
  <c r="FG28" i="1794"/>
  <c r="FH28" i="1794"/>
  <c r="FI28" i="1794"/>
  <c r="FJ28" i="1794"/>
  <c r="FK28" i="1794"/>
  <c r="FL28" i="1794"/>
  <c r="FM28" i="1794"/>
  <c r="FN28" i="1794"/>
  <c r="FO28" i="1794"/>
  <c r="FP28" i="1794"/>
  <c r="FQ28" i="1794"/>
  <c r="FR28" i="1794"/>
  <c r="FS28" i="1794"/>
  <c r="FT28" i="1794"/>
  <c r="FU28" i="1794"/>
  <c r="FV28" i="1794"/>
  <c r="FW28" i="1794"/>
  <c r="FX28" i="1794"/>
  <c r="FY28" i="1794"/>
  <c r="FZ28" i="1794"/>
  <c r="GA28" i="1794"/>
  <c r="GB28" i="1794"/>
  <c r="GC28" i="1794"/>
  <c r="GD28" i="1794"/>
  <c r="GE28" i="1794"/>
  <c r="GF28" i="1794"/>
  <c r="GG28" i="1794"/>
  <c r="GH28" i="1794"/>
  <c r="GI28" i="1794"/>
  <c r="GJ28" i="1794"/>
  <c r="GK28" i="1794"/>
  <c r="GL28" i="1794"/>
  <c r="GM28" i="1794"/>
  <c r="GN28" i="1794"/>
  <c r="GO28" i="1794"/>
  <c r="GP28" i="1794"/>
  <c r="GQ28" i="1794"/>
  <c r="GR28" i="1794"/>
  <c r="GS28" i="1794"/>
  <c r="GT28" i="1794"/>
  <c r="GU28" i="1794"/>
  <c r="GV28" i="1794"/>
  <c r="GW28" i="1794"/>
  <c r="GX28" i="1794"/>
  <c r="GY28" i="1794"/>
  <c r="GZ28" i="1794"/>
  <c r="HA28" i="1794"/>
  <c r="HB28" i="1794"/>
  <c r="HC28" i="1794"/>
  <c r="HD28" i="1794"/>
  <c r="HE28" i="1794"/>
  <c r="HF28" i="1794"/>
  <c r="HG28" i="1794"/>
  <c r="HH28" i="1794"/>
  <c r="HI28" i="1794"/>
  <c r="HJ28" i="1794"/>
  <c r="HK28" i="1794"/>
  <c r="HL28" i="1794"/>
  <c r="HM28" i="1794"/>
  <c r="HN28" i="1794"/>
  <c r="HO28" i="1794"/>
  <c r="HP28" i="1794"/>
  <c r="HQ28" i="1794"/>
  <c r="HR28" i="1794"/>
  <c r="HS28" i="1794"/>
  <c r="HT28" i="1794"/>
  <c r="HU28" i="1794"/>
  <c r="HV28" i="1794"/>
  <c r="HW28" i="1794"/>
  <c r="HX28" i="1794"/>
  <c r="HY28" i="1794"/>
  <c r="HZ28" i="1794"/>
  <c r="IA28" i="1794"/>
  <c r="IB28" i="1794"/>
  <c r="IC28" i="1794"/>
  <c r="ID28" i="1794"/>
  <c r="IE28" i="1794"/>
  <c r="BL29" i="1794"/>
  <c r="BM29" i="1794"/>
  <c r="BN29" i="1794"/>
  <c r="BO29" i="1794"/>
  <c r="BP29" i="1794"/>
  <c r="BQ29" i="1794"/>
  <c r="BR29" i="1794"/>
  <c r="BS29" i="1794"/>
  <c r="BT29" i="1794"/>
  <c r="BU29" i="1794"/>
  <c r="BV29" i="1794"/>
  <c r="BW29" i="1794"/>
  <c r="BX29" i="1794"/>
  <c r="BY29" i="1794"/>
  <c r="BZ29" i="1794"/>
  <c r="CA29" i="1794"/>
  <c r="CB29" i="1794"/>
  <c r="CC29" i="1794"/>
  <c r="CD29" i="1794"/>
  <c r="CE29" i="1794"/>
  <c r="CF29" i="1794"/>
  <c r="CG29" i="1794"/>
  <c r="CH29" i="1794"/>
  <c r="CI29" i="1794"/>
  <c r="CJ29" i="1794"/>
  <c r="CK29" i="1794"/>
  <c r="CL29" i="1794"/>
  <c r="CM29" i="1794"/>
  <c r="CN29" i="1794"/>
  <c r="CO29" i="1794"/>
  <c r="CP29" i="1794"/>
  <c r="CQ29" i="1794"/>
  <c r="CR29" i="1794"/>
  <c r="CS29" i="1794"/>
  <c r="CT29" i="1794"/>
  <c r="CU29" i="1794"/>
  <c r="CV29" i="1794"/>
  <c r="CW29" i="1794"/>
  <c r="CX29" i="1794"/>
  <c r="CY29" i="1794"/>
  <c r="CZ29" i="1794"/>
  <c r="DA29" i="1794"/>
  <c r="DB29" i="1794"/>
  <c r="DC29" i="1794"/>
  <c r="DD29" i="1794"/>
  <c r="DE29" i="1794"/>
  <c r="DF29" i="1794"/>
  <c r="DG29" i="1794"/>
  <c r="DH29" i="1794"/>
  <c r="DI29" i="1794"/>
  <c r="DJ29" i="1794"/>
  <c r="DK29" i="1794"/>
  <c r="DL29" i="1794"/>
  <c r="DM29" i="1794"/>
  <c r="DN29" i="1794"/>
  <c r="DO29" i="1794"/>
  <c r="DP29" i="1794"/>
  <c r="DQ29" i="1794"/>
  <c r="DR29" i="1794"/>
  <c r="DS29" i="1794"/>
  <c r="DT29" i="1794"/>
  <c r="DU29" i="1794"/>
  <c r="DV29" i="1794"/>
  <c r="DW29" i="1794"/>
  <c r="DX29" i="1794"/>
  <c r="DY29" i="1794"/>
  <c r="DZ29" i="1794"/>
  <c r="EA29" i="1794"/>
  <c r="EB29" i="1794"/>
  <c r="EC29" i="1794"/>
  <c r="ED29" i="1794"/>
  <c r="EE29" i="1794"/>
  <c r="EF29" i="1794"/>
  <c r="EG29" i="1794"/>
  <c r="EH29" i="1794"/>
  <c r="EI29" i="1794"/>
  <c r="EJ29" i="1794"/>
  <c r="EK29" i="1794"/>
  <c r="EL29" i="1794"/>
  <c r="EM29" i="1794"/>
  <c r="EN29" i="1794"/>
  <c r="EO29" i="1794"/>
  <c r="EP29" i="1794"/>
  <c r="EQ29" i="1794"/>
  <c r="ER29" i="1794"/>
  <c r="ES29" i="1794"/>
  <c r="ET29" i="1794"/>
  <c r="EU29" i="1794"/>
  <c r="EV29" i="1794"/>
  <c r="EW29" i="1794"/>
  <c r="EX29" i="1794"/>
  <c r="EY29" i="1794"/>
  <c r="EZ29" i="1794"/>
  <c r="FA29" i="1794"/>
  <c r="FB29" i="1794"/>
  <c r="FC29" i="1794"/>
  <c r="FD29" i="1794"/>
  <c r="FE29" i="1794"/>
  <c r="FF29" i="1794"/>
  <c r="FG29" i="1794"/>
  <c r="FH29" i="1794"/>
  <c r="FI29" i="1794"/>
  <c r="FJ29" i="1794"/>
  <c r="FK29" i="1794"/>
  <c r="FL29" i="1794"/>
  <c r="FM29" i="1794"/>
  <c r="FN29" i="1794"/>
  <c r="FO29" i="1794"/>
  <c r="FP29" i="1794"/>
  <c r="FQ29" i="1794"/>
  <c r="FR29" i="1794"/>
  <c r="FS29" i="1794"/>
  <c r="FT29" i="1794"/>
  <c r="FU29" i="1794"/>
  <c r="FV29" i="1794"/>
  <c r="FW29" i="1794"/>
  <c r="FX29" i="1794"/>
  <c r="FY29" i="1794"/>
  <c r="FZ29" i="1794"/>
  <c r="GA29" i="1794"/>
  <c r="GB29" i="1794"/>
  <c r="GC29" i="1794"/>
  <c r="GD29" i="1794"/>
  <c r="GE29" i="1794"/>
  <c r="GF29" i="1794"/>
  <c r="GG29" i="1794"/>
  <c r="GH29" i="1794"/>
  <c r="GI29" i="1794"/>
  <c r="GJ29" i="1794"/>
  <c r="GK29" i="1794"/>
  <c r="GL29" i="1794"/>
  <c r="GM29" i="1794"/>
  <c r="GN29" i="1794"/>
  <c r="GO29" i="1794"/>
  <c r="GP29" i="1794"/>
  <c r="GQ29" i="1794"/>
  <c r="GR29" i="1794"/>
  <c r="GS29" i="1794"/>
  <c r="GT29" i="1794"/>
  <c r="GU29" i="1794"/>
  <c r="GV29" i="1794"/>
  <c r="GW29" i="1794"/>
  <c r="GX29" i="1794"/>
  <c r="GY29" i="1794"/>
  <c r="GZ29" i="1794"/>
  <c r="HA29" i="1794"/>
  <c r="HB29" i="1794"/>
  <c r="HC29" i="1794"/>
  <c r="HD29" i="1794"/>
  <c r="HE29" i="1794"/>
  <c r="HF29" i="1794"/>
  <c r="HG29" i="1794"/>
  <c r="HH29" i="1794"/>
  <c r="HI29" i="1794"/>
  <c r="HJ29" i="1794"/>
  <c r="HK29" i="1794"/>
  <c r="HL29" i="1794"/>
  <c r="HM29" i="1794"/>
  <c r="HN29" i="1794"/>
  <c r="HO29" i="1794"/>
  <c r="HP29" i="1794"/>
  <c r="HQ29" i="1794"/>
  <c r="HR29" i="1794"/>
  <c r="HS29" i="1794"/>
  <c r="HT29" i="1794"/>
  <c r="HU29" i="1794"/>
  <c r="HV29" i="1794"/>
  <c r="HW29" i="1794"/>
  <c r="HX29" i="1794"/>
  <c r="HY29" i="1794"/>
  <c r="HZ29" i="1794"/>
  <c r="IA29" i="1794"/>
  <c r="IB29" i="1794"/>
  <c r="IC29" i="1794"/>
  <c r="ID29" i="1794"/>
  <c r="IE29" i="1794"/>
  <c r="BL30" i="1794"/>
  <c r="BM30" i="1794"/>
  <c r="BN30" i="1794"/>
  <c r="BO30" i="1794"/>
  <c r="BP30" i="1794"/>
  <c r="BQ30" i="1794"/>
  <c r="BR30" i="1794"/>
  <c r="BS30" i="1794"/>
  <c r="BT30" i="1794"/>
  <c r="BU30" i="1794"/>
  <c r="BV30" i="1794"/>
  <c r="BW30" i="1794"/>
  <c r="BX30" i="1794"/>
  <c r="BY30" i="1794"/>
  <c r="BZ30" i="1794"/>
  <c r="CA30" i="1794"/>
  <c r="CB30" i="1794"/>
  <c r="CC30" i="1794"/>
  <c r="CD30" i="1794"/>
  <c r="CE30" i="1794"/>
  <c r="CF30" i="1794"/>
  <c r="CG30" i="1794"/>
  <c r="CH30" i="1794"/>
  <c r="CI30" i="1794"/>
  <c r="CJ30" i="1794"/>
  <c r="CK30" i="1794"/>
  <c r="CL30" i="1794"/>
  <c r="CM30" i="1794"/>
  <c r="CN30" i="1794"/>
  <c r="CO30" i="1794"/>
  <c r="CP30" i="1794"/>
  <c r="CQ30" i="1794"/>
  <c r="CR30" i="1794"/>
  <c r="CS30" i="1794"/>
  <c r="CT30" i="1794"/>
  <c r="CU30" i="1794"/>
  <c r="CV30" i="1794"/>
  <c r="CW30" i="1794"/>
  <c r="CX30" i="1794"/>
  <c r="CY30" i="1794"/>
  <c r="CZ30" i="1794"/>
  <c r="DA30" i="1794"/>
  <c r="DB30" i="1794"/>
  <c r="DC30" i="1794"/>
  <c r="DD30" i="1794"/>
  <c r="DE30" i="1794"/>
  <c r="DF30" i="1794"/>
  <c r="DG30" i="1794"/>
  <c r="DH30" i="1794"/>
  <c r="DI30" i="1794"/>
  <c r="DJ30" i="1794"/>
  <c r="DK30" i="1794"/>
  <c r="DL30" i="1794"/>
  <c r="DM30" i="1794"/>
  <c r="DN30" i="1794"/>
  <c r="DO30" i="1794"/>
  <c r="DP30" i="1794"/>
  <c r="DQ30" i="1794"/>
  <c r="DR30" i="1794"/>
  <c r="DS30" i="1794"/>
  <c r="DT30" i="1794"/>
  <c r="DU30" i="1794"/>
  <c r="DV30" i="1794"/>
  <c r="DW30" i="1794"/>
  <c r="DX30" i="1794"/>
  <c r="DY30" i="1794"/>
  <c r="DZ30" i="1794"/>
  <c r="EA30" i="1794"/>
  <c r="EB30" i="1794"/>
  <c r="EC30" i="1794"/>
  <c r="ED30" i="1794"/>
  <c r="EE30" i="1794"/>
  <c r="EF30" i="1794"/>
  <c r="EG30" i="1794"/>
  <c r="EH30" i="1794"/>
  <c r="EI30" i="1794"/>
  <c r="EJ30" i="1794"/>
  <c r="EK30" i="1794"/>
  <c r="EL30" i="1794"/>
  <c r="EM30" i="1794"/>
  <c r="EN30" i="1794"/>
  <c r="EO30" i="1794"/>
  <c r="EP30" i="1794"/>
  <c r="EQ30" i="1794"/>
  <c r="ER30" i="1794"/>
  <c r="ES30" i="1794"/>
  <c r="ET30" i="1794"/>
  <c r="EU30" i="1794"/>
  <c r="EV30" i="1794"/>
  <c r="EW30" i="1794"/>
  <c r="EX30" i="1794"/>
  <c r="EY30" i="1794"/>
  <c r="EZ30" i="1794"/>
  <c r="FA30" i="1794"/>
  <c r="FB30" i="1794"/>
  <c r="FC30" i="1794"/>
  <c r="FD30" i="1794"/>
  <c r="FE30" i="1794"/>
  <c r="FF30" i="1794"/>
  <c r="FG30" i="1794"/>
  <c r="FH30" i="1794"/>
  <c r="FI30" i="1794"/>
  <c r="FJ30" i="1794"/>
  <c r="FK30" i="1794"/>
  <c r="FL30" i="1794"/>
  <c r="FM30" i="1794"/>
  <c r="FN30" i="1794"/>
  <c r="FO30" i="1794"/>
  <c r="FP30" i="1794"/>
  <c r="FQ30" i="1794"/>
  <c r="FR30" i="1794"/>
  <c r="FS30" i="1794"/>
  <c r="FT30" i="1794"/>
  <c r="FU30" i="1794"/>
  <c r="FV30" i="1794"/>
  <c r="FW30" i="1794"/>
  <c r="FX30" i="1794"/>
  <c r="FY30" i="1794"/>
  <c r="FZ30" i="1794"/>
  <c r="GA30" i="1794"/>
  <c r="GB30" i="1794"/>
  <c r="GC30" i="1794"/>
  <c r="GD30" i="1794"/>
  <c r="GE30" i="1794"/>
  <c r="GF30" i="1794"/>
  <c r="GG30" i="1794"/>
  <c r="GH30" i="1794"/>
  <c r="GI30" i="1794"/>
  <c r="GJ30" i="1794"/>
  <c r="GK30" i="1794"/>
  <c r="GL30" i="1794"/>
  <c r="GM30" i="1794"/>
  <c r="GN30" i="1794"/>
  <c r="GO30" i="1794"/>
  <c r="GP30" i="1794"/>
  <c r="GQ30" i="1794"/>
  <c r="GR30" i="1794"/>
  <c r="GS30" i="1794"/>
  <c r="GT30" i="1794"/>
  <c r="GU30" i="1794"/>
  <c r="GV30" i="1794"/>
  <c r="GW30" i="1794"/>
  <c r="GX30" i="1794"/>
  <c r="GY30" i="1794"/>
  <c r="GZ30" i="1794"/>
  <c r="HA30" i="1794"/>
  <c r="HB30" i="1794"/>
  <c r="HC30" i="1794"/>
  <c r="HD30" i="1794"/>
  <c r="HE30" i="1794"/>
  <c r="HF30" i="1794"/>
  <c r="HG30" i="1794"/>
  <c r="HH30" i="1794"/>
  <c r="HI30" i="1794"/>
  <c r="HJ30" i="1794"/>
  <c r="HK30" i="1794"/>
  <c r="HL30" i="1794"/>
  <c r="HM30" i="1794"/>
  <c r="HN30" i="1794"/>
  <c r="HO30" i="1794"/>
  <c r="HP30" i="1794"/>
  <c r="HQ30" i="1794"/>
  <c r="HR30" i="1794"/>
  <c r="HS30" i="1794"/>
  <c r="HT30" i="1794"/>
  <c r="HU30" i="1794"/>
  <c r="HV30" i="1794"/>
  <c r="HW30" i="1794"/>
  <c r="HX30" i="1794"/>
  <c r="HY30" i="1794"/>
  <c r="HZ30" i="1794"/>
  <c r="IA30" i="1794"/>
  <c r="IB30" i="1794"/>
  <c r="IC30" i="1794"/>
  <c r="ID30" i="1794"/>
  <c r="IE30" i="1794"/>
  <c r="BL31" i="1794"/>
  <c r="BM31" i="1794"/>
  <c r="BN31" i="1794"/>
  <c r="BO31" i="1794"/>
  <c r="BP31" i="1794"/>
  <c r="BQ31" i="1794"/>
  <c r="BR31" i="1794"/>
  <c r="BS31" i="1794"/>
  <c r="BT31" i="1794"/>
  <c r="BU31" i="1794"/>
  <c r="BV31" i="1794"/>
  <c r="BW31" i="1794"/>
  <c r="BX31" i="1794"/>
  <c r="BY31" i="1794"/>
  <c r="BZ31" i="1794"/>
  <c r="CA31" i="1794"/>
  <c r="CB31" i="1794"/>
  <c r="CC31" i="1794"/>
  <c r="CD31" i="1794"/>
  <c r="CE31" i="1794"/>
  <c r="CF31" i="1794"/>
  <c r="CG31" i="1794"/>
  <c r="CH31" i="1794"/>
  <c r="CI31" i="1794"/>
  <c r="CJ31" i="1794"/>
  <c r="CK31" i="1794"/>
  <c r="CL31" i="1794"/>
  <c r="CM31" i="1794"/>
  <c r="CN31" i="1794"/>
  <c r="CO31" i="1794"/>
  <c r="CP31" i="1794"/>
  <c r="CQ31" i="1794"/>
  <c r="CR31" i="1794"/>
  <c r="CS31" i="1794"/>
  <c r="CT31" i="1794"/>
  <c r="CU31" i="1794"/>
  <c r="CV31" i="1794"/>
  <c r="CW31" i="1794"/>
  <c r="CX31" i="1794"/>
  <c r="CY31" i="1794"/>
  <c r="CZ31" i="1794"/>
  <c r="DA31" i="1794"/>
  <c r="DB31" i="1794"/>
  <c r="DC31" i="1794"/>
  <c r="DD31" i="1794"/>
  <c r="DE31" i="1794"/>
  <c r="DF31" i="1794"/>
  <c r="DG31" i="1794"/>
  <c r="DH31" i="1794"/>
  <c r="DI31" i="1794"/>
  <c r="DJ31" i="1794"/>
  <c r="DK31" i="1794"/>
  <c r="DL31" i="1794"/>
  <c r="DM31" i="1794"/>
  <c r="DN31" i="1794"/>
  <c r="DO31" i="1794"/>
  <c r="DP31" i="1794"/>
  <c r="DQ31" i="1794"/>
  <c r="DR31" i="1794"/>
  <c r="DS31" i="1794"/>
  <c r="DT31" i="1794"/>
  <c r="DU31" i="1794"/>
  <c r="DV31" i="1794"/>
  <c r="DW31" i="1794"/>
  <c r="DX31" i="1794"/>
  <c r="DY31" i="1794"/>
  <c r="DZ31" i="1794"/>
  <c r="EA31" i="1794"/>
  <c r="EB31" i="1794"/>
  <c r="EC31" i="1794"/>
  <c r="ED31" i="1794"/>
  <c r="EE31" i="1794"/>
  <c r="EF31" i="1794"/>
  <c r="EG31" i="1794"/>
  <c r="EH31" i="1794"/>
  <c r="EI31" i="1794"/>
  <c r="EJ31" i="1794"/>
  <c r="EK31" i="1794"/>
  <c r="EL31" i="1794"/>
  <c r="EM31" i="1794"/>
  <c r="EN31" i="1794"/>
  <c r="EO31" i="1794"/>
  <c r="EP31" i="1794"/>
  <c r="EQ31" i="1794"/>
  <c r="ER31" i="1794"/>
  <c r="ES31" i="1794"/>
  <c r="ET31" i="1794"/>
  <c r="EU31" i="1794"/>
  <c r="EV31" i="1794"/>
  <c r="EW31" i="1794"/>
  <c r="EX31" i="1794"/>
  <c r="EY31" i="1794"/>
  <c r="EZ31" i="1794"/>
  <c r="FA31" i="1794"/>
  <c r="FB31" i="1794"/>
  <c r="FC31" i="1794"/>
  <c r="FD31" i="1794"/>
  <c r="FE31" i="1794"/>
  <c r="FF31" i="1794"/>
  <c r="FG31" i="1794"/>
  <c r="FH31" i="1794"/>
  <c r="FI31" i="1794"/>
  <c r="FJ31" i="1794"/>
  <c r="FK31" i="1794"/>
  <c r="FL31" i="1794"/>
  <c r="FM31" i="1794"/>
  <c r="FN31" i="1794"/>
  <c r="FO31" i="1794"/>
  <c r="FP31" i="1794"/>
  <c r="FQ31" i="1794"/>
  <c r="FR31" i="1794"/>
  <c r="FS31" i="1794"/>
  <c r="FT31" i="1794"/>
  <c r="FU31" i="1794"/>
  <c r="FV31" i="1794"/>
  <c r="FW31" i="1794"/>
  <c r="FX31" i="1794"/>
  <c r="FY31" i="1794"/>
  <c r="FZ31" i="1794"/>
  <c r="GA31" i="1794"/>
  <c r="GB31" i="1794"/>
  <c r="GC31" i="1794"/>
  <c r="GD31" i="1794"/>
  <c r="GE31" i="1794"/>
  <c r="GF31" i="1794"/>
  <c r="GG31" i="1794"/>
  <c r="GH31" i="1794"/>
  <c r="GI31" i="1794"/>
  <c r="GJ31" i="1794"/>
  <c r="GK31" i="1794"/>
  <c r="GL31" i="1794"/>
  <c r="GM31" i="1794"/>
  <c r="GN31" i="1794"/>
  <c r="GO31" i="1794"/>
  <c r="GP31" i="1794"/>
  <c r="GQ31" i="1794"/>
  <c r="GR31" i="1794"/>
  <c r="GS31" i="1794"/>
  <c r="GT31" i="1794"/>
  <c r="GU31" i="1794"/>
  <c r="GV31" i="1794"/>
  <c r="GW31" i="1794"/>
  <c r="GX31" i="1794"/>
  <c r="GY31" i="1794"/>
  <c r="GZ31" i="1794"/>
  <c r="HA31" i="1794"/>
  <c r="HB31" i="1794"/>
  <c r="HC31" i="1794"/>
  <c r="HD31" i="1794"/>
  <c r="HE31" i="1794"/>
  <c r="HF31" i="1794"/>
  <c r="HG31" i="1794"/>
  <c r="HH31" i="1794"/>
  <c r="HI31" i="1794"/>
  <c r="HJ31" i="1794"/>
  <c r="HK31" i="1794"/>
  <c r="HL31" i="1794"/>
  <c r="HM31" i="1794"/>
  <c r="HN31" i="1794"/>
  <c r="HO31" i="1794"/>
  <c r="HP31" i="1794"/>
  <c r="HQ31" i="1794"/>
  <c r="HR31" i="1794"/>
  <c r="HS31" i="1794"/>
  <c r="HT31" i="1794"/>
  <c r="HU31" i="1794"/>
  <c r="HV31" i="1794"/>
  <c r="HW31" i="1794"/>
  <c r="HX31" i="1794"/>
  <c r="HY31" i="1794"/>
  <c r="HZ31" i="1794"/>
  <c r="IA31" i="1794"/>
  <c r="IB31" i="1794"/>
  <c r="IC31" i="1794"/>
  <c r="ID31" i="1794"/>
  <c r="IE31" i="1794"/>
  <c r="BL32" i="1794"/>
  <c r="BM32" i="1794"/>
  <c r="BN32" i="1794"/>
  <c r="BO32" i="1794"/>
  <c r="BP32" i="1794"/>
  <c r="BQ32" i="1794"/>
  <c r="BR32" i="1794"/>
  <c r="BS32" i="1794"/>
  <c r="BT32" i="1794"/>
  <c r="BU32" i="1794"/>
  <c r="BV32" i="1794"/>
  <c r="BW32" i="1794"/>
  <c r="BX32" i="1794"/>
  <c r="BY32" i="1794"/>
  <c r="BZ32" i="1794"/>
  <c r="CA32" i="1794"/>
  <c r="CB32" i="1794"/>
  <c r="CC32" i="1794"/>
  <c r="CD32" i="1794"/>
  <c r="CE32" i="1794"/>
  <c r="CF32" i="1794"/>
  <c r="CG32" i="1794"/>
  <c r="CH32" i="1794"/>
  <c r="CI32" i="1794"/>
  <c r="CJ32" i="1794"/>
  <c r="CK32" i="1794"/>
  <c r="CL32" i="1794"/>
  <c r="CM32" i="1794"/>
  <c r="CN32" i="1794"/>
  <c r="CO32" i="1794"/>
  <c r="CP32" i="1794"/>
  <c r="CQ32" i="1794"/>
  <c r="CR32" i="1794"/>
  <c r="CS32" i="1794"/>
  <c r="CT32" i="1794"/>
  <c r="CU32" i="1794"/>
  <c r="CV32" i="1794"/>
  <c r="CW32" i="1794"/>
  <c r="CX32" i="1794"/>
  <c r="CY32" i="1794"/>
  <c r="CZ32" i="1794"/>
  <c r="DA32" i="1794"/>
  <c r="DB32" i="1794"/>
  <c r="DC32" i="1794"/>
  <c r="DD32" i="1794"/>
  <c r="DE32" i="1794"/>
  <c r="DF32" i="1794"/>
  <c r="DG32" i="1794"/>
  <c r="DH32" i="1794"/>
  <c r="DI32" i="1794"/>
  <c r="DJ32" i="1794"/>
  <c r="DK32" i="1794"/>
  <c r="DL32" i="1794"/>
  <c r="DM32" i="1794"/>
  <c r="DN32" i="1794"/>
  <c r="DO32" i="1794"/>
  <c r="DP32" i="1794"/>
  <c r="DQ32" i="1794"/>
  <c r="DR32" i="1794"/>
  <c r="DS32" i="1794"/>
  <c r="DT32" i="1794"/>
  <c r="DU32" i="1794"/>
  <c r="DV32" i="1794"/>
  <c r="DW32" i="1794"/>
  <c r="DX32" i="1794"/>
  <c r="DY32" i="1794"/>
  <c r="DZ32" i="1794"/>
  <c r="EA32" i="1794"/>
  <c r="EB32" i="1794"/>
  <c r="EC32" i="1794"/>
  <c r="ED32" i="1794"/>
  <c r="EE32" i="1794"/>
  <c r="EF32" i="1794"/>
  <c r="EG32" i="1794"/>
  <c r="EH32" i="1794"/>
  <c r="EI32" i="1794"/>
  <c r="EJ32" i="1794"/>
  <c r="EK32" i="1794"/>
  <c r="EL32" i="1794"/>
  <c r="EM32" i="1794"/>
  <c r="EN32" i="1794"/>
  <c r="EO32" i="1794"/>
  <c r="EP32" i="1794"/>
  <c r="EQ32" i="1794"/>
  <c r="ER32" i="1794"/>
  <c r="ES32" i="1794"/>
  <c r="ET32" i="1794"/>
  <c r="EU32" i="1794"/>
  <c r="EV32" i="1794"/>
  <c r="EW32" i="1794"/>
  <c r="EX32" i="1794"/>
  <c r="EY32" i="1794"/>
  <c r="EZ32" i="1794"/>
  <c r="FA32" i="1794"/>
  <c r="FB32" i="1794"/>
  <c r="FC32" i="1794"/>
  <c r="FD32" i="1794"/>
  <c r="FE32" i="1794"/>
  <c r="FF32" i="1794"/>
  <c r="FG32" i="1794"/>
  <c r="FH32" i="1794"/>
  <c r="FI32" i="1794"/>
  <c r="FJ32" i="1794"/>
  <c r="FK32" i="1794"/>
  <c r="FL32" i="1794"/>
  <c r="FM32" i="1794"/>
  <c r="FN32" i="1794"/>
  <c r="FO32" i="1794"/>
  <c r="FP32" i="1794"/>
  <c r="FQ32" i="1794"/>
  <c r="FR32" i="1794"/>
  <c r="FS32" i="1794"/>
  <c r="FT32" i="1794"/>
  <c r="FU32" i="1794"/>
  <c r="FV32" i="1794"/>
  <c r="FW32" i="1794"/>
  <c r="FX32" i="1794"/>
  <c r="FY32" i="1794"/>
  <c r="FZ32" i="1794"/>
  <c r="GA32" i="1794"/>
  <c r="GB32" i="1794"/>
  <c r="GC32" i="1794"/>
  <c r="GD32" i="1794"/>
  <c r="GE32" i="1794"/>
  <c r="GF32" i="1794"/>
  <c r="GG32" i="1794"/>
  <c r="GH32" i="1794"/>
  <c r="GI32" i="1794"/>
  <c r="GJ32" i="1794"/>
  <c r="GK32" i="1794"/>
  <c r="GL32" i="1794"/>
  <c r="GM32" i="1794"/>
  <c r="GN32" i="1794"/>
  <c r="GO32" i="1794"/>
  <c r="GP32" i="1794"/>
  <c r="GQ32" i="1794"/>
  <c r="GR32" i="1794"/>
  <c r="GS32" i="1794"/>
  <c r="GT32" i="1794"/>
  <c r="GU32" i="1794"/>
  <c r="GV32" i="1794"/>
  <c r="GW32" i="1794"/>
  <c r="GX32" i="1794"/>
  <c r="GY32" i="1794"/>
  <c r="GZ32" i="1794"/>
  <c r="HA32" i="1794"/>
  <c r="HB32" i="1794"/>
  <c r="HC32" i="1794"/>
  <c r="HD32" i="1794"/>
  <c r="HE32" i="1794"/>
  <c r="HF32" i="1794"/>
  <c r="HG32" i="1794"/>
  <c r="HH32" i="1794"/>
  <c r="HI32" i="1794"/>
  <c r="HJ32" i="1794"/>
  <c r="HK32" i="1794"/>
  <c r="HL32" i="1794"/>
  <c r="HM32" i="1794"/>
  <c r="HN32" i="1794"/>
  <c r="HO32" i="1794"/>
  <c r="HP32" i="1794"/>
  <c r="HQ32" i="1794"/>
  <c r="HR32" i="1794"/>
  <c r="HS32" i="1794"/>
  <c r="HT32" i="1794"/>
  <c r="HU32" i="1794"/>
  <c r="HV32" i="1794"/>
  <c r="HW32" i="1794"/>
  <c r="HX32" i="1794"/>
  <c r="HY32" i="1794"/>
  <c r="HZ32" i="1794"/>
  <c r="IA32" i="1794"/>
  <c r="IB32" i="1794"/>
  <c r="IC32" i="1794"/>
  <c r="ID32" i="1794"/>
  <c r="IE32" i="1794"/>
  <c r="BL33" i="1794"/>
  <c r="BM33" i="1794"/>
  <c r="BN33" i="1794"/>
  <c r="BO33" i="1794"/>
  <c r="BP33" i="1794"/>
  <c r="BQ33" i="1794"/>
  <c r="BR33" i="1794"/>
  <c r="BS33" i="1794"/>
  <c r="BT33" i="1794"/>
  <c r="BU33" i="1794"/>
  <c r="BV33" i="1794"/>
  <c r="BW33" i="1794"/>
  <c r="BX33" i="1794"/>
  <c r="BY33" i="1794"/>
  <c r="BZ33" i="1794"/>
  <c r="CA33" i="1794"/>
  <c r="CB33" i="1794"/>
  <c r="CC33" i="1794"/>
  <c r="CD33" i="1794"/>
  <c r="CE33" i="1794"/>
  <c r="CF33" i="1794"/>
  <c r="CG33" i="1794"/>
  <c r="CH33" i="1794"/>
  <c r="CI33" i="1794"/>
  <c r="CJ33" i="1794"/>
  <c r="CK33" i="1794"/>
  <c r="CL33" i="1794"/>
  <c r="CM33" i="1794"/>
  <c r="CN33" i="1794"/>
  <c r="CO33" i="1794"/>
  <c r="CP33" i="1794"/>
  <c r="CQ33" i="1794"/>
  <c r="CR33" i="1794"/>
  <c r="CS33" i="1794"/>
  <c r="CT33" i="1794"/>
  <c r="CU33" i="1794"/>
  <c r="CV33" i="1794"/>
  <c r="CW33" i="1794"/>
  <c r="CX33" i="1794"/>
  <c r="CY33" i="1794"/>
  <c r="CZ33" i="1794"/>
  <c r="DA33" i="1794"/>
  <c r="DB33" i="1794"/>
  <c r="DC33" i="1794"/>
  <c r="DD33" i="1794"/>
  <c r="DE33" i="1794"/>
  <c r="DF33" i="1794"/>
  <c r="DG33" i="1794"/>
  <c r="DH33" i="1794"/>
  <c r="DI33" i="1794"/>
  <c r="DJ33" i="1794"/>
  <c r="DK33" i="1794"/>
  <c r="DL33" i="1794"/>
  <c r="DM33" i="1794"/>
  <c r="DN33" i="1794"/>
  <c r="DO33" i="1794"/>
  <c r="DP33" i="1794"/>
  <c r="DQ33" i="1794"/>
  <c r="DR33" i="1794"/>
  <c r="DS33" i="1794"/>
  <c r="DT33" i="1794"/>
  <c r="DU33" i="1794"/>
  <c r="DV33" i="1794"/>
  <c r="DW33" i="1794"/>
  <c r="DX33" i="1794"/>
  <c r="DY33" i="1794"/>
  <c r="DZ33" i="1794"/>
  <c r="EA33" i="1794"/>
  <c r="EB33" i="1794"/>
  <c r="EC33" i="1794"/>
  <c r="ED33" i="1794"/>
  <c r="EE33" i="1794"/>
  <c r="EF33" i="1794"/>
  <c r="EG33" i="1794"/>
  <c r="EH33" i="1794"/>
  <c r="EI33" i="1794"/>
  <c r="EJ33" i="1794"/>
  <c r="EK33" i="1794"/>
  <c r="EL33" i="1794"/>
  <c r="EM33" i="1794"/>
  <c r="EN33" i="1794"/>
  <c r="EO33" i="1794"/>
  <c r="EP33" i="1794"/>
  <c r="EQ33" i="1794"/>
  <c r="ER33" i="1794"/>
  <c r="ES33" i="1794"/>
  <c r="ET33" i="1794"/>
  <c r="EU33" i="1794"/>
  <c r="EV33" i="1794"/>
  <c r="EW33" i="1794"/>
  <c r="EX33" i="1794"/>
  <c r="EY33" i="1794"/>
  <c r="EZ33" i="1794"/>
  <c r="FA33" i="1794"/>
  <c r="FB33" i="1794"/>
  <c r="FC33" i="1794"/>
  <c r="FD33" i="1794"/>
  <c r="FE33" i="1794"/>
  <c r="FF33" i="1794"/>
  <c r="FG33" i="1794"/>
  <c r="FH33" i="1794"/>
  <c r="FI33" i="1794"/>
  <c r="FJ33" i="1794"/>
  <c r="FK33" i="1794"/>
  <c r="FL33" i="1794"/>
  <c r="FM33" i="1794"/>
  <c r="FN33" i="1794"/>
  <c r="FO33" i="1794"/>
  <c r="FP33" i="1794"/>
  <c r="FQ33" i="1794"/>
  <c r="FR33" i="1794"/>
  <c r="FS33" i="1794"/>
  <c r="FT33" i="1794"/>
  <c r="FU33" i="1794"/>
  <c r="FV33" i="1794"/>
  <c r="FW33" i="1794"/>
  <c r="FX33" i="1794"/>
  <c r="FY33" i="1794"/>
  <c r="FZ33" i="1794"/>
  <c r="GA33" i="1794"/>
  <c r="GB33" i="1794"/>
  <c r="GC33" i="1794"/>
  <c r="GD33" i="1794"/>
  <c r="GE33" i="1794"/>
  <c r="GF33" i="1794"/>
  <c r="GG33" i="1794"/>
  <c r="GH33" i="1794"/>
  <c r="GI33" i="1794"/>
  <c r="GJ33" i="1794"/>
  <c r="GK33" i="1794"/>
  <c r="GL33" i="1794"/>
  <c r="GM33" i="1794"/>
  <c r="GN33" i="1794"/>
  <c r="GO33" i="1794"/>
  <c r="GP33" i="1794"/>
  <c r="GQ33" i="1794"/>
  <c r="GR33" i="1794"/>
  <c r="GS33" i="1794"/>
  <c r="GT33" i="1794"/>
  <c r="GU33" i="1794"/>
  <c r="GV33" i="1794"/>
  <c r="GW33" i="1794"/>
  <c r="GX33" i="1794"/>
  <c r="GY33" i="1794"/>
  <c r="GZ33" i="1794"/>
  <c r="HA33" i="1794"/>
  <c r="HB33" i="1794"/>
  <c r="HC33" i="1794"/>
  <c r="HD33" i="1794"/>
  <c r="HE33" i="1794"/>
  <c r="HF33" i="1794"/>
  <c r="HG33" i="1794"/>
  <c r="HH33" i="1794"/>
  <c r="HI33" i="1794"/>
  <c r="HJ33" i="1794"/>
  <c r="HK33" i="1794"/>
  <c r="HL33" i="1794"/>
  <c r="HM33" i="1794"/>
  <c r="HN33" i="1794"/>
  <c r="HO33" i="1794"/>
  <c r="HP33" i="1794"/>
  <c r="HQ33" i="1794"/>
  <c r="HR33" i="1794"/>
  <c r="HS33" i="1794"/>
  <c r="HT33" i="1794"/>
  <c r="HU33" i="1794"/>
  <c r="HV33" i="1794"/>
  <c r="HW33" i="1794"/>
  <c r="HX33" i="1794"/>
  <c r="HY33" i="1794"/>
  <c r="HZ33" i="1794"/>
  <c r="IA33" i="1794"/>
  <c r="IB33" i="1794"/>
  <c r="IC33" i="1794"/>
  <c r="ID33" i="1794"/>
  <c r="IE33" i="1794"/>
  <c r="BL34" i="1794"/>
  <c r="BM34" i="1794"/>
  <c r="BN34" i="1794"/>
  <c r="BO34" i="1794"/>
  <c r="BP34" i="1794"/>
  <c r="BQ34" i="1794"/>
  <c r="BR34" i="1794"/>
  <c r="BS34" i="1794"/>
  <c r="BT34" i="1794"/>
  <c r="BU34" i="1794"/>
  <c r="BV34" i="1794"/>
  <c r="BW34" i="1794"/>
  <c r="BX34" i="1794"/>
  <c r="BY34" i="1794"/>
  <c r="BZ34" i="1794"/>
  <c r="CA34" i="1794"/>
  <c r="CB34" i="1794"/>
  <c r="CC34" i="1794"/>
  <c r="CD34" i="1794"/>
  <c r="CE34" i="1794"/>
  <c r="CF34" i="1794"/>
  <c r="CG34" i="1794"/>
  <c r="CH34" i="1794"/>
  <c r="CI34" i="1794"/>
  <c r="CJ34" i="1794"/>
  <c r="CK34" i="1794"/>
  <c r="CL34" i="1794"/>
  <c r="CM34" i="1794"/>
  <c r="CN34" i="1794"/>
  <c r="CO34" i="1794"/>
  <c r="CP34" i="1794"/>
  <c r="CQ34" i="1794"/>
  <c r="CR34" i="1794"/>
  <c r="CS34" i="1794"/>
  <c r="CT34" i="1794"/>
  <c r="CU34" i="1794"/>
  <c r="CV34" i="1794"/>
  <c r="CW34" i="1794"/>
  <c r="CX34" i="1794"/>
  <c r="CY34" i="1794"/>
  <c r="CZ34" i="1794"/>
  <c r="DA34" i="1794"/>
  <c r="DB34" i="1794"/>
  <c r="DC34" i="1794"/>
  <c r="DD34" i="1794"/>
  <c r="DE34" i="1794"/>
  <c r="DF34" i="1794"/>
  <c r="DG34" i="1794"/>
  <c r="DH34" i="1794"/>
  <c r="DI34" i="1794"/>
  <c r="DJ34" i="1794"/>
  <c r="DK34" i="1794"/>
  <c r="DL34" i="1794"/>
  <c r="DM34" i="1794"/>
  <c r="DN34" i="1794"/>
  <c r="DO34" i="1794"/>
  <c r="DP34" i="1794"/>
  <c r="DQ34" i="1794"/>
  <c r="DR34" i="1794"/>
  <c r="DS34" i="1794"/>
  <c r="DT34" i="1794"/>
  <c r="DU34" i="1794"/>
  <c r="DV34" i="1794"/>
  <c r="DW34" i="1794"/>
  <c r="DX34" i="1794"/>
  <c r="DY34" i="1794"/>
  <c r="DZ34" i="1794"/>
  <c r="EA34" i="1794"/>
  <c r="EB34" i="1794"/>
  <c r="EC34" i="1794"/>
  <c r="ED34" i="1794"/>
  <c r="EE34" i="1794"/>
  <c r="EF34" i="1794"/>
  <c r="EG34" i="1794"/>
  <c r="EH34" i="1794"/>
  <c r="EI34" i="1794"/>
  <c r="EJ34" i="1794"/>
  <c r="EK34" i="1794"/>
  <c r="EL34" i="1794"/>
  <c r="EM34" i="1794"/>
  <c r="EN34" i="1794"/>
  <c r="EO34" i="1794"/>
  <c r="EP34" i="1794"/>
  <c r="EQ34" i="1794"/>
  <c r="ER34" i="1794"/>
  <c r="ES34" i="1794"/>
  <c r="ET34" i="1794"/>
  <c r="EU34" i="1794"/>
  <c r="EV34" i="1794"/>
  <c r="EW34" i="1794"/>
  <c r="EX34" i="1794"/>
  <c r="EY34" i="1794"/>
  <c r="EZ34" i="1794"/>
  <c r="FA34" i="1794"/>
  <c r="FB34" i="1794"/>
  <c r="FC34" i="1794"/>
  <c r="FD34" i="1794"/>
  <c r="FE34" i="1794"/>
  <c r="FF34" i="1794"/>
  <c r="FG34" i="1794"/>
  <c r="FH34" i="1794"/>
  <c r="FI34" i="1794"/>
  <c r="FJ34" i="1794"/>
  <c r="FK34" i="1794"/>
  <c r="FL34" i="1794"/>
  <c r="FM34" i="1794"/>
  <c r="FN34" i="1794"/>
  <c r="FO34" i="1794"/>
  <c r="FP34" i="1794"/>
  <c r="FQ34" i="1794"/>
  <c r="FR34" i="1794"/>
  <c r="FS34" i="1794"/>
  <c r="FT34" i="1794"/>
  <c r="FU34" i="1794"/>
  <c r="FV34" i="1794"/>
  <c r="FW34" i="1794"/>
  <c r="FX34" i="1794"/>
  <c r="FY34" i="1794"/>
  <c r="FZ34" i="1794"/>
  <c r="GA34" i="1794"/>
  <c r="GB34" i="1794"/>
  <c r="GC34" i="1794"/>
  <c r="GD34" i="1794"/>
  <c r="GE34" i="1794"/>
  <c r="GF34" i="1794"/>
  <c r="GG34" i="1794"/>
  <c r="GH34" i="1794"/>
  <c r="GI34" i="1794"/>
  <c r="GJ34" i="1794"/>
  <c r="GK34" i="1794"/>
  <c r="GL34" i="1794"/>
  <c r="GM34" i="1794"/>
  <c r="GN34" i="1794"/>
  <c r="GO34" i="1794"/>
  <c r="GP34" i="1794"/>
  <c r="GQ34" i="1794"/>
  <c r="GR34" i="1794"/>
  <c r="GS34" i="1794"/>
  <c r="GT34" i="1794"/>
  <c r="GU34" i="1794"/>
  <c r="GV34" i="1794"/>
  <c r="GW34" i="1794"/>
  <c r="GX34" i="1794"/>
  <c r="GY34" i="1794"/>
  <c r="GZ34" i="1794"/>
  <c r="HA34" i="1794"/>
  <c r="HB34" i="1794"/>
  <c r="HC34" i="1794"/>
  <c r="HD34" i="1794"/>
  <c r="HE34" i="1794"/>
  <c r="HF34" i="1794"/>
  <c r="HG34" i="1794"/>
  <c r="HH34" i="1794"/>
  <c r="HI34" i="1794"/>
  <c r="HJ34" i="1794"/>
  <c r="HK34" i="1794"/>
  <c r="HL34" i="1794"/>
  <c r="HM34" i="1794"/>
  <c r="HN34" i="1794"/>
  <c r="HO34" i="1794"/>
  <c r="HP34" i="1794"/>
  <c r="HQ34" i="1794"/>
  <c r="HR34" i="1794"/>
  <c r="HS34" i="1794"/>
  <c r="HT34" i="1794"/>
  <c r="HU34" i="1794"/>
  <c r="HV34" i="1794"/>
  <c r="HW34" i="1794"/>
  <c r="HX34" i="1794"/>
  <c r="HY34" i="1794"/>
  <c r="HZ34" i="1794"/>
  <c r="IA34" i="1794"/>
  <c r="IB34" i="1794"/>
  <c r="IC34" i="1794"/>
  <c r="ID34" i="1794"/>
  <c r="IE34" i="1794"/>
  <c r="BL35" i="1794"/>
  <c r="BM35" i="1794"/>
  <c r="BN35" i="1794"/>
  <c r="BO35" i="1794"/>
  <c r="BP35" i="1794"/>
  <c r="BQ35" i="1794"/>
  <c r="BR35" i="1794"/>
  <c r="BS35" i="1794"/>
  <c r="BT35" i="1794"/>
  <c r="BU35" i="1794"/>
  <c r="BV35" i="1794"/>
  <c r="BW35" i="1794"/>
  <c r="BX35" i="1794"/>
  <c r="BY35" i="1794"/>
  <c r="BZ35" i="1794"/>
  <c r="CA35" i="1794"/>
  <c r="CB35" i="1794"/>
  <c r="CC35" i="1794"/>
  <c r="CD35" i="1794"/>
  <c r="CE35" i="1794"/>
  <c r="CF35" i="1794"/>
  <c r="CG35" i="1794"/>
  <c r="CH35" i="1794"/>
  <c r="CI35" i="1794"/>
  <c r="CJ35" i="1794"/>
  <c r="CK35" i="1794"/>
  <c r="CL35" i="1794"/>
  <c r="CM35" i="1794"/>
  <c r="CN35" i="1794"/>
  <c r="CO35" i="1794"/>
  <c r="CP35" i="1794"/>
  <c r="CQ35" i="1794"/>
  <c r="CR35" i="1794"/>
  <c r="CS35" i="1794"/>
  <c r="CT35" i="1794"/>
  <c r="CU35" i="1794"/>
  <c r="CV35" i="1794"/>
  <c r="CW35" i="1794"/>
  <c r="CX35" i="1794"/>
  <c r="CY35" i="1794"/>
  <c r="CZ35" i="1794"/>
  <c r="DA35" i="1794"/>
  <c r="DB35" i="1794"/>
  <c r="DC35" i="1794"/>
  <c r="DD35" i="1794"/>
  <c r="DE35" i="1794"/>
  <c r="DF35" i="1794"/>
  <c r="DG35" i="1794"/>
  <c r="DH35" i="1794"/>
  <c r="DI35" i="1794"/>
  <c r="DJ35" i="1794"/>
  <c r="DK35" i="1794"/>
  <c r="DL35" i="1794"/>
  <c r="DM35" i="1794"/>
  <c r="DN35" i="1794"/>
  <c r="DO35" i="1794"/>
  <c r="DP35" i="1794"/>
  <c r="DQ35" i="1794"/>
  <c r="DR35" i="1794"/>
  <c r="DS35" i="1794"/>
  <c r="DT35" i="1794"/>
  <c r="DU35" i="1794"/>
  <c r="DV35" i="1794"/>
  <c r="DW35" i="1794"/>
  <c r="DX35" i="1794"/>
  <c r="DY35" i="1794"/>
  <c r="DZ35" i="1794"/>
  <c r="EA35" i="1794"/>
  <c r="EB35" i="1794"/>
  <c r="EC35" i="1794"/>
  <c r="ED35" i="1794"/>
  <c r="EE35" i="1794"/>
  <c r="EF35" i="1794"/>
  <c r="EG35" i="1794"/>
  <c r="EH35" i="1794"/>
  <c r="EI35" i="1794"/>
  <c r="EJ35" i="1794"/>
  <c r="EK35" i="1794"/>
  <c r="EL35" i="1794"/>
  <c r="EM35" i="1794"/>
  <c r="EN35" i="1794"/>
  <c r="EO35" i="1794"/>
  <c r="EP35" i="1794"/>
  <c r="EQ35" i="1794"/>
  <c r="ER35" i="1794"/>
  <c r="ES35" i="1794"/>
  <c r="ET35" i="1794"/>
  <c r="EU35" i="1794"/>
  <c r="EV35" i="1794"/>
  <c r="EW35" i="1794"/>
  <c r="EX35" i="1794"/>
  <c r="EY35" i="1794"/>
  <c r="EZ35" i="1794"/>
  <c r="FA35" i="1794"/>
  <c r="FB35" i="1794"/>
  <c r="FC35" i="1794"/>
  <c r="FD35" i="1794"/>
  <c r="FE35" i="1794"/>
  <c r="FF35" i="1794"/>
  <c r="FG35" i="1794"/>
  <c r="FH35" i="1794"/>
  <c r="FI35" i="1794"/>
  <c r="FJ35" i="1794"/>
  <c r="FK35" i="1794"/>
  <c r="FL35" i="1794"/>
  <c r="FM35" i="1794"/>
  <c r="FN35" i="1794"/>
  <c r="FO35" i="1794"/>
  <c r="FP35" i="1794"/>
  <c r="FQ35" i="1794"/>
  <c r="FR35" i="1794"/>
  <c r="FS35" i="1794"/>
  <c r="FT35" i="1794"/>
  <c r="FU35" i="1794"/>
  <c r="FV35" i="1794"/>
  <c r="FW35" i="1794"/>
  <c r="FX35" i="1794"/>
  <c r="FY35" i="1794"/>
  <c r="FZ35" i="1794"/>
  <c r="GA35" i="1794"/>
  <c r="GB35" i="1794"/>
  <c r="GC35" i="1794"/>
  <c r="GD35" i="1794"/>
  <c r="GE35" i="1794"/>
  <c r="GF35" i="1794"/>
  <c r="GG35" i="1794"/>
  <c r="GH35" i="1794"/>
  <c r="GI35" i="1794"/>
  <c r="GJ35" i="1794"/>
  <c r="GK35" i="1794"/>
  <c r="GL35" i="1794"/>
  <c r="GM35" i="1794"/>
  <c r="GN35" i="1794"/>
  <c r="GO35" i="1794"/>
  <c r="GP35" i="1794"/>
  <c r="GQ35" i="1794"/>
  <c r="GR35" i="1794"/>
  <c r="GS35" i="1794"/>
  <c r="GT35" i="1794"/>
  <c r="GU35" i="1794"/>
  <c r="GV35" i="1794"/>
  <c r="GW35" i="1794"/>
  <c r="GX35" i="1794"/>
  <c r="GY35" i="1794"/>
  <c r="GZ35" i="1794"/>
  <c r="HA35" i="1794"/>
  <c r="HB35" i="1794"/>
  <c r="HC35" i="1794"/>
  <c r="HD35" i="1794"/>
  <c r="HE35" i="1794"/>
  <c r="HF35" i="1794"/>
  <c r="HG35" i="1794"/>
  <c r="HH35" i="1794"/>
  <c r="HI35" i="1794"/>
  <c r="HJ35" i="1794"/>
  <c r="HK35" i="1794"/>
  <c r="HL35" i="1794"/>
  <c r="HM35" i="1794"/>
  <c r="HN35" i="1794"/>
  <c r="HO35" i="1794"/>
  <c r="HP35" i="1794"/>
  <c r="HQ35" i="1794"/>
  <c r="HR35" i="1794"/>
  <c r="HS35" i="1794"/>
  <c r="HT35" i="1794"/>
  <c r="HU35" i="1794"/>
  <c r="HV35" i="1794"/>
  <c r="HW35" i="1794"/>
  <c r="HX35" i="1794"/>
  <c r="HY35" i="1794"/>
  <c r="HZ35" i="1794"/>
  <c r="IA35" i="1794"/>
  <c r="IB35" i="1794"/>
  <c r="IC35" i="1794"/>
  <c r="ID35" i="1794"/>
  <c r="IE35" i="1794"/>
  <c r="BL36" i="1794"/>
  <c r="BM36" i="1794"/>
  <c r="BN36" i="1794"/>
  <c r="BO36" i="1794"/>
  <c r="BP36" i="1794"/>
  <c r="BQ36" i="1794"/>
  <c r="BR36" i="1794"/>
  <c r="BS36" i="1794"/>
  <c r="BT36" i="1794"/>
  <c r="BU36" i="1794"/>
  <c r="BV36" i="1794"/>
  <c r="BW36" i="1794"/>
  <c r="BX36" i="1794"/>
  <c r="BY36" i="1794"/>
  <c r="BZ36" i="1794"/>
  <c r="CA36" i="1794"/>
  <c r="CB36" i="1794"/>
  <c r="CC36" i="1794"/>
  <c r="CD36" i="1794"/>
  <c r="CE36" i="1794"/>
  <c r="CF36" i="1794"/>
  <c r="CG36" i="1794"/>
  <c r="CH36" i="1794"/>
  <c r="CI36" i="1794"/>
  <c r="CJ36" i="1794"/>
  <c r="CK36" i="1794"/>
  <c r="CL36" i="1794"/>
  <c r="CM36" i="1794"/>
  <c r="CN36" i="1794"/>
  <c r="CO36" i="1794"/>
  <c r="CP36" i="1794"/>
  <c r="CQ36" i="1794"/>
  <c r="CR36" i="1794"/>
  <c r="CS36" i="1794"/>
  <c r="CT36" i="1794"/>
  <c r="CU36" i="1794"/>
  <c r="CV36" i="1794"/>
  <c r="CW36" i="1794"/>
  <c r="CX36" i="1794"/>
  <c r="CY36" i="1794"/>
  <c r="CZ36" i="1794"/>
  <c r="DA36" i="1794"/>
  <c r="DB36" i="1794"/>
  <c r="DC36" i="1794"/>
  <c r="DD36" i="1794"/>
  <c r="DE36" i="1794"/>
  <c r="DF36" i="1794"/>
  <c r="DG36" i="1794"/>
  <c r="DH36" i="1794"/>
  <c r="DI36" i="1794"/>
  <c r="DJ36" i="1794"/>
  <c r="DK36" i="1794"/>
  <c r="DL36" i="1794"/>
  <c r="DM36" i="1794"/>
  <c r="DN36" i="1794"/>
  <c r="DO36" i="1794"/>
  <c r="DP36" i="1794"/>
  <c r="DQ36" i="1794"/>
  <c r="DR36" i="1794"/>
  <c r="DS36" i="1794"/>
  <c r="DT36" i="1794"/>
  <c r="DU36" i="1794"/>
  <c r="DV36" i="1794"/>
  <c r="DW36" i="1794"/>
  <c r="DX36" i="1794"/>
  <c r="DY36" i="1794"/>
  <c r="DZ36" i="1794"/>
  <c r="EA36" i="1794"/>
  <c r="EB36" i="1794"/>
  <c r="EC36" i="1794"/>
  <c r="ED36" i="1794"/>
  <c r="EE36" i="1794"/>
  <c r="EF36" i="1794"/>
  <c r="EG36" i="1794"/>
  <c r="EH36" i="1794"/>
  <c r="EI36" i="1794"/>
  <c r="EJ36" i="1794"/>
  <c r="EK36" i="1794"/>
  <c r="EL36" i="1794"/>
  <c r="EM36" i="1794"/>
  <c r="EN36" i="1794"/>
  <c r="EO36" i="1794"/>
  <c r="EP36" i="1794"/>
  <c r="EQ36" i="1794"/>
  <c r="ER36" i="1794"/>
  <c r="ES36" i="1794"/>
  <c r="ET36" i="1794"/>
  <c r="EU36" i="1794"/>
  <c r="EV36" i="1794"/>
  <c r="EW36" i="1794"/>
  <c r="EX36" i="1794"/>
  <c r="EY36" i="1794"/>
  <c r="EZ36" i="1794"/>
  <c r="FA36" i="1794"/>
  <c r="FB36" i="1794"/>
  <c r="FC36" i="1794"/>
  <c r="FD36" i="1794"/>
  <c r="FE36" i="1794"/>
  <c r="FF36" i="1794"/>
  <c r="FG36" i="1794"/>
  <c r="FH36" i="1794"/>
  <c r="FI36" i="1794"/>
  <c r="FJ36" i="1794"/>
  <c r="FK36" i="1794"/>
  <c r="FL36" i="1794"/>
  <c r="FM36" i="1794"/>
  <c r="FN36" i="1794"/>
  <c r="FO36" i="1794"/>
  <c r="FP36" i="1794"/>
  <c r="FQ36" i="1794"/>
  <c r="FR36" i="1794"/>
  <c r="FS36" i="1794"/>
  <c r="FT36" i="1794"/>
  <c r="FU36" i="1794"/>
  <c r="FV36" i="1794"/>
  <c r="FW36" i="1794"/>
  <c r="FX36" i="1794"/>
  <c r="FY36" i="1794"/>
  <c r="FZ36" i="1794"/>
  <c r="GA36" i="1794"/>
  <c r="GB36" i="1794"/>
  <c r="GC36" i="1794"/>
  <c r="GD36" i="1794"/>
  <c r="GE36" i="1794"/>
  <c r="GF36" i="1794"/>
  <c r="GG36" i="1794"/>
  <c r="GH36" i="1794"/>
  <c r="GI36" i="1794"/>
  <c r="GJ36" i="1794"/>
  <c r="GK36" i="1794"/>
  <c r="GL36" i="1794"/>
  <c r="GM36" i="1794"/>
  <c r="GN36" i="1794"/>
  <c r="GO36" i="1794"/>
  <c r="GP36" i="1794"/>
  <c r="GQ36" i="1794"/>
  <c r="GR36" i="1794"/>
  <c r="GS36" i="1794"/>
  <c r="GT36" i="1794"/>
  <c r="GU36" i="1794"/>
  <c r="GV36" i="1794"/>
  <c r="GW36" i="1794"/>
  <c r="GX36" i="1794"/>
  <c r="GY36" i="1794"/>
  <c r="GZ36" i="1794"/>
  <c r="HA36" i="1794"/>
  <c r="HB36" i="1794"/>
  <c r="HC36" i="1794"/>
  <c r="HD36" i="1794"/>
  <c r="HE36" i="1794"/>
  <c r="HF36" i="1794"/>
  <c r="HG36" i="1794"/>
  <c r="HH36" i="1794"/>
  <c r="HI36" i="1794"/>
  <c r="HJ36" i="1794"/>
  <c r="HK36" i="1794"/>
  <c r="HL36" i="1794"/>
  <c r="HM36" i="1794"/>
  <c r="HN36" i="1794"/>
  <c r="HO36" i="1794"/>
  <c r="HP36" i="1794"/>
  <c r="HQ36" i="1794"/>
  <c r="HR36" i="1794"/>
  <c r="HS36" i="1794"/>
  <c r="HT36" i="1794"/>
  <c r="HU36" i="1794"/>
  <c r="HV36" i="1794"/>
  <c r="HW36" i="1794"/>
  <c r="HX36" i="1794"/>
  <c r="HY36" i="1794"/>
  <c r="HZ36" i="1794"/>
  <c r="IA36" i="1794"/>
  <c r="IB36" i="1794"/>
  <c r="IC36" i="1794"/>
  <c r="ID36" i="1794"/>
  <c r="IE36" i="1794"/>
  <c r="BL37" i="1794"/>
  <c r="BM37" i="1794"/>
  <c r="BN37" i="1794"/>
  <c r="BO37" i="1794"/>
  <c r="BP37" i="1794"/>
  <c r="BQ37" i="1794"/>
  <c r="BR37" i="1794"/>
  <c r="BS37" i="1794"/>
  <c r="BT37" i="1794"/>
  <c r="BU37" i="1794"/>
  <c r="BV37" i="1794"/>
  <c r="BW37" i="1794"/>
  <c r="BX37" i="1794"/>
  <c r="BY37" i="1794"/>
  <c r="BZ37" i="1794"/>
  <c r="CA37" i="1794"/>
  <c r="CB37" i="1794"/>
  <c r="CC37" i="1794"/>
  <c r="CD37" i="1794"/>
  <c r="CE37" i="1794"/>
  <c r="CF37" i="1794"/>
  <c r="CG37" i="1794"/>
  <c r="CH37" i="1794"/>
  <c r="CI37" i="1794"/>
  <c r="CJ37" i="1794"/>
  <c r="CK37" i="1794"/>
  <c r="CL37" i="1794"/>
  <c r="CM37" i="1794"/>
  <c r="CN37" i="1794"/>
  <c r="CO37" i="1794"/>
  <c r="CP37" i="1794"/>
  <c r="CQ37" i="1794"/>
  <c r="CR37" i="1794"/>
  <c r="CS37" i="1794"/>
  <c r="CT37" i="1794"/>
  <c r="CU37" i="1794"/>
  <c r="CV37" i="1794"/>
  <c r="CW37" i="1794"/>
  <c r="CX37" i="1794"/>
  <c r="CY37" i="1794"/>
  <c r="CZ37" i="1794"/>
  <c r="DA37" i="1794"/>
  <c r="DB37" i="1794"/>
  <c r="DC37" i="1794"/>
  <c r="DD37" i="1794"/>
  <c r="DE37" i="1794"/>
  <c r="DF37" i="1794"/>
  <c r="DG37" i="1794"/>
  <c r="DH37" i="1794"/>
  <c r="DI37" i="1794"/>
  <c r="DJ37" i="1794"/>
  <c r="DK37" i="1794"/>
  <c r="DL37" i="1794"/>
  <c r="DM37" i="1794"/>
  <c r="DN37" i="1794"/>
  <c r="DO37" i="1794"/>
  <c r="DP37" i="1794"/>
  <c r="DQ37" i="1794"/>
  <c r="DR37" i="1794"/>
  <c r="DS37" i="1794"/>
  <c r="DT37" i="1794"/>
  <c r="DU37" i="1794"/>
  <c r="DV37" i="1794"/>
  <c r="DW37" i="1794"/>
  <c r="DX37" i="1794"/>
  <c r="DY37" i="1794"/>
  <c r="DZ37" i="1794"/>
  <c r="EA37" i="1794"/>
  <c r="EB37" i="1794"/>
  <c r="EC37" i="1794"/>
  <c r="ED37" i="1794"/>
  <c r="EE37" i="1794"/>
  <c r="EF37" i="1794"/>
  <c r="EG37" i="1794"/>
  <c r="EH37" i="1794"/>
  <c r="EI37" i="1794"/>
  <c r="EJ37" i="1794"/>
  <c r="EK37" i="1794"/>
  <c r="EL37" i="1794"/>
  <c r="EM37" i="1794"/>
  <c r="EN37" i="1794"/>
  <c r="EO37" i="1794"/>
  <c r="EP37" i="1794"/>
  <c r="EQ37" i="1794"/>
  <c r="ER37" i="1794"/>
  <c r="ES37" i="1794"/>
  <c r="ET37" i="1794"/>
  <c r="EU37" i="1794"/>
  <c r="EV37" i="1794"/>
  <c r="EW37" i="1794"/>
  <c r="EX37" i="1794"/>
  <c r="EY37" i="1794"/>
  <c r="EZ37" i="1794"/>
  <c r="FA37" i="1794"/>
  <c r="FB37" i="1794"/>
  <c r="FC37" i="1794"/>
  <c r="FD37" i="1794"/>
  <c r="FE37" i="1794"/>
  <c r="FF37" i="1794"/>
  <c r="FG37" i="1794"/>
  <c r="FH37" i="1794"/>
  <c r="FI37" i="1794"/>
  <c r="FJ37" i="1794"/>
  <c r="FK37" i="1794"/>
  <c r="FL37" i="1794"/>
  <c r="FM37" i="1794"/>
  <c r="FN37" i="1794"/>
  <c r="FO37" i="1794"/>
  <c r="FP37" i="1794"/>
  <c r="FQ37" i="1794"/>
  <c r="FR37" i="1794"/>
  <c r="FS37" i="1794"/>
  <c r="FT37" i="1794"/>
  <c r="FU37" i="1794"/>
  <c r="FV37" i="1794"/>
  <c r="FW37" i="1794"/>
  <c r="FX37" i="1794"/>
  <c r="FY37" i="1794"/>
  <c r="FZ37" i="1794"/>
  <c r="GA37" i="1794"/>
  <c r="GB37" i="1794"/>
  <c r="GC37" i="1794"/>
  <c r="GD37" i="1794"/>
  <c r="GE37" i="1794"/>
  <c r="GF37" i="1794"/>
  <c r="GG37" i="1794"/>
  <c r="GH37" i="1794"/>
  <c r="GI37" i="1794"/>
  <c r="GJ37" i="1794"/>
  <c r="GK37" i="1794"/>
  <c r="GL37" i="1794"/>
  <c r="GM37" i="1794"/>
  <c r="GN37" i="1794"/>
  <c r="GO37" i="1794"/>
  <c r="GP37" i="1794"/>
  <c r="GQ37" i="1794"/>
  <c r="GR37" i="1794"/>
  <c r="GS37" i="1794"/>
  <c r="GT37" i="1794"/>
  <c r="GU37" i="1794"/>
  <c r="GV37" i="1794"/>
  <c r="GW37" i="1794"/>
  <c r="GX37" i="1794"/>
  <c r="GY37" i="1794"/>
  <c r="GZ37" i="1794"/>
  <c r="HA37" i="1794"/>
  <c r="HB37" i="1794"/>
  <c r="HC37" i="1794"/>
  <c r="HD37" i="1794"/>
  <c r="HE37" i="1794"/>
  <c r="HF37" i="1794"/>
  <c r="HG37" i="1794"/>
  <c r="HH37" i="1794"/>
  <c r="HI37" i="1794"/>
  <c r="HJ37" i="1794"/>
  <c r="HK37" i="1794"/>
  <c r="HL37" i="1794"/>
  <c r="HM37" i="1794"/>
  <c r="HN37" i="1794"/>
  <c r="HO37" i="1794"/>
  <c r="HP37" i="1794"/>
  <c r="HQ37" i="1794"/>
  <c r="HR37" i="1794"/>
  <c r="HS37" i="1794"/>
  <c r="HT37" i="1794"/>
  <c r="HU37" i="1794"/>
  <c r="HV37" i="1794"/>
  <c r="HW37" i="1794"/>
  <c r="HX37" i="1794"/>
  <c r="HY37" i="1794"/>
  <c r="HZ37" i="1794"/>
  <c r="IA37" i="1794"/>
  <c r="IB37" i="1794"/>
  <c r="IC37" i="1794"/>
  <c r="ID37" i="1794"/>
  <c r="IE37" i="1794"/>
  <c r="BL38" i="1794"/>
  <c r="BM38" i="1794"/>
  <c r="BN38" i="1794"/>
  <c r="BO38" i="1794"/>
  <c r="BP38" i="1794"/>
  <c r="BQ38" i="1794"/>
  <c r="BR38" i="1794"/>
  <c r="BS38" i="1794"/>
  <c r="BT38" i="1794"/>
  <c r="BU38" i="1794"/>
  <c r="BV38" i="1794"/>
  <c r="BW38" i="1794"/>
  <c r="BX38" i="1794"/>
  <c r="BY38" i="1794"/>
  <c r="BZ38" i="1794"/>
  <c r="CA38" i="1794"/>
  <c r="CB38" i="1794"/>
  <c r="CC38" i="1794"/>
  <c r="CD38" i="1794"/>
  <c r="CE38" i="1794"/>
  <c r="CF38" i="1794"/>
  <c r="CG38" i="1794"/>
  <c r="CH38" i="1794"/>
  <c r="CI38" i="1794"/>
  <c r="CJ38" i="1794"/>
  <c r="CK38" i="1794"/>
  <c r="CL38" i="1794"/>
  <c r="CM38" i="1794"/>
  <c r="CN38" i="1794"/>
  <c r="CO38" i="1794"/>
  <c r="CP38" i="1794"/>
  <c r="CQ38" i="1794"/>
  <c r="CR38" i="1794"/>
  <c r="CS38" i="1794"/>
  <c r="CT38" i="1794"/>
  <c r="CU38" i="1794"/>
  <c r="CV38" i="1794"/>
  <c r="CW38" i="1794"/>
  <c r="CX38" i="1794"/>
  <c r="CY38" i="1794"/>
  <c r="CZ38" i="1794"/>
  <c r="DA38" i="1794"/>
  <c r="DB38" i="1794"/>
  <c r="DC38" i="1794"/>
  <c r="DD38" i="1794"/>
  <c r="DE38" i="1794"/>
  <c r="DF38" i="1794"/>
  <c r="DG38" i="1794"/>
  <c r="DH38" i="1794"/>
  <c r="DI38" i="1794"/>
  <c r="DJ38" i="1794"/>
  <c r="DK38" i="1794"/>
  <c r="DL38" i="1794"/>
  <c r="DM38" i="1794"/>
  <c r="DN38" i="1794"/>
  <c r="DO38" i="1794"/>
  <c r="DP38" i="1794"/>
  <c r="DQ38" i="1794"/>
  <c r="DR38" i="1794"/>
  <c r="DS38" i="1794"/>
  <c r="DT38" i="1794"/>
  <c r="DU38" i="1794"/>
  <c r="DV38" i="1794"/>
  <c r="DW38" i="1794"/>
  <c r="DX38" i="1794"/>
  <c r="DY38" i="1794"/>
  <c r="DZ38" i="1794"/>
  <c r="EA38" i="1794"/>
  <c r="EB38" i="1794"/>
  <c r="EC38" i="1794"/>
  <c r="ED38" i="1794"/>
  <c r="EE38" i="1794"/>
  <c r="EF38" i="1794"/>
  <c r="EG38" i="1794"/>
  <c r="EH38" i="1794"/>
  <c r="EI38" i="1794"/>
  <c r="EJ38" i="1794"/>
  <c r="EK38" i="1794"/>
  <c r="EL38" i="1794"/>
  <c r="EM38" i="1794"/>
  <c r="EN38" i="1794"/>
  <c r="EO38" i="1794"/>
  <c r="EP38" i="1794"/>
  <c r="EQ38" i="1794"/>
  <c r="ER38" i="1794"/>
  <c r="ES38" i="1794"/>
  <c r="ET38" i="1794"/>
  <c r="EU38" i="1794"/>
  <c r="EV38" i="1794"/>
  <c r="EW38" i="1794"/>
  <c r="EX38" i="1794"/>
  <c r="EY38" i="1794"/>
  <c r="EZ38" i="1794"/>
  <c r="FA38" i="1794"/>
  <c r="FB38" i="1794"/>
  <c r="FC38" i="1794"/>
  <c r="FD38" i="1794"/>
  <c r="FE38" i="1794"/>
  <c r="FF38" i="1794"/>
  <c r="FG38" i="1794"/>
  <c r="FH38" i="1794"/>
  <c r="FI38" i="1794"/>
  <c r="FJ38" i="1794"/>
  <c r="FK38" i="1794"/>
  <c r="FL38" i="1794"/>
  <c r="FM38" i="1794"/>
  <c r="FN38" i="1794"/>
  <c r="FO38" i="1794"/>
  <c r="FP38" i="1794"/>
  <c r="FQ38" i="1794"/>
  <c r="FR38" i="1794"/>
  <c r="FS38" i="1794"/>
  <c r="FT38" i="1794"/>
  <c r="FU38" i="1794"/>
  <c r="FV38" i="1794"/>
  <c r="FW38" i="1794"/>
  <c r="FX38" i="1794"/>
  <c r="FY38" i="1794"/>
  <c r="FZ38" i="1794"/>
  <c r="GA38" i="1794"/>
  <c r="GB38" i="1794"/>
  <c r="GC38" i="1794"/>
  <c r="GD38" i="1794"/>
  <c r="GE38" i="1794"/>
  <c r="GF38" i="1794"/>
  <c r="GG38" i="1794"/>
  <c r="GH38" i="1794"/>
  <c r="GI38" i="1794"/>
  <c r="GJ38" i="1794"/>
  <c r="GK38" i="1794"/>
  <c r="GL38" i="1794"/>
  <c r="GM38" i="1794"/>
  <c r="GN38" i="1794"/>
  <c r="GO38" i="1794"/>
  <c r="GP38" i="1794"/>
  <c r="GQ38" i="1794"/>
  <c r="GR38" i="1794"/>
  <c r="GS38" i="1794"/>
  <c r="GT38" i="1794"/>
  <c r="GU38" i="1794"/>
  <c r="GV38" i="1794"/>
  <c r="GW38" i="1794"/>
  <c r="GX38" i="1794"/>
  <c r="GY38" i="1794"/>
  <c r="BL39" i="1794"/>
  <c r="BM39" i="1794"/>
  <c r="BN39" i="1794"/>
  <c r="BO39" i="1794"/>
  <c r="BP39" i="1794"/>
  <c r="BQ39" i="1794"/>
  <c r="BR39" i="1794"/>
  <c r="BS39" i="1794"/>
  <c r="BT39" i="1794"/>
  <c r="BU39" i="1794"/>
  <c r="BV39" i="1794"/>
  <c r="BW39" i="1794"/>
  <c r="BX39" i="1794"/>
  <c r="BY39" i="1794"/>
  <c r="BZ39" i="1794"/>
  <c r="CA39" i="1794"/>
  <c r="CB39" i="1794"/>
  <c r="CC39" i="1794"/>
  <c r="CD39" i="1794"/>
  <c r="CE39" i="1794"/>
  <c r="CF39" i="1794"/>
  <c r="CG39" i="1794"/>
  <c r="CH39" i="1794"/>
  <c r="CI39" i="1794"/>
  <c r="CJ39" i="1794"/>
  <c r="CK39" i="1794"/>
  <c r="CL39" i="1794"/>
  <c r="CM39" i="1794"/>
  <c r="CO39" i="1794"/>
  <c r="CP39" i="1794"/>
  <c r="CQ39" i="1794"/>
  <c r="CR39" i="1794"/>
  <c r="CS39" i="1794"/>
  <c r="CT39" i="1794"/>
  <c r="CU39" i="1794"/>
  <c r="CV39" i="1794"/>
  <c r="CW39" i="1794"/>
  <c r="CX39" i="1794"/>
  <c r="CY39" i="1794"/>
  <c r="CZ39" i="1794"/>
  <c r="DA39" i="1794"/>
  <c r="DB39" i="1794"/>
  <c r="DC39" i="1794"/>
  <c r="DD39" i="1794"/>
  <c r="DE39" i="1794"/>
  <c r="DF39" i="1794"/>
  <c r="DG39" i="1794"/>
  <c r="DH39" i="1794"/>
  <c r="DI39" i="1794"/>
  <c r="DJ39" i="1794"/>
  <c r="DK39" i="1794"/>
  <c r="DL39" i="1794"/>
  <c r="DM39" i="1794"/>
  <c r="DN39" i="1794"/>
  <c r="DO39" i="1794"/>
  <c r="DP39" i="1794"/>
  <c r="BL40" i="1794"/>
  <c r="BM40" i="1794"/>
  <c r="BN40" i="1794"/>
  <c r="BO40" i="1794"/>
  <c r="BP40" i="1794"/>
  <c r="BQ40" i="1794"/>
  <c r="BR40" i="1794"/>
  <c r="BS40" i="1794"/>
  <c r="BT40" i="1794"/>
  <c r="BU40" i="1794"/>
  <c r="BV40" i="1794"/>
  <c r="BW40" i="1794"/>
  <c r="BX40" i="1794"/>
  <c r="BY40" i="1794"/>
  <c r="BZ40" i="1794"/>
  <c r="CA40" i="1794"/>
  <c r="CB40" i="1794"/>
  <c r="CC40" i="1794"/>
  <c r="CD40" i="1794"/>
  <c r="CE40" i="1794"/>
  <c r="CF40" i="1794"/>
  <c r="CG40" i="1794"/>
  <c r="CH40" i="1794"/>
  <c r="CI40" i="1794"/>
  <c r="CJ40" i="1794"/>
  <c r="CK40" i="1794"/>
  <c r="CL40" i="1794"/>
  <c r="CM40" i="1794"/>
  <c r="CO40" i="1794"/>
  <c r="CP40" i="1794"/>
  <c r="CQ40" i="1794"/>
  <c r="CR40" i="1794"/>
  <c r="CS40" i="1794"/>
  <c r="CT40" i="1794"/>
  <c r="CU40" i="1794"/>
  <c r="CV40" i="1794"/>
  <c r="CW40" i="1794"/>
  <c r="CX40" i="1794"/>
  <c r="CY40" i="1794"/>
  <c r="CZ40" i="1794"/>
  <c r="DA40" i="1794"/>
  <c r="DB40" i="1794"/>
  <c r="DC40" i="1794"/>
  <c r="DD40" i="1794"/>
  <c r="DE40" i="1794"/>
  <c r="DF40" i="1794"/>
  <c r="DG40" i="1794"/>
  <c r="DH40" i="1794"/>
  <c r="DI40" i="1794"/>
  <c r="DJ40" i="1794"/>
  <c r="DK40" i="1794"/>
  <c r="DL40" i="1794"/>
  <c r="DM40" i="1794"/>
  <c r="DN40" i="1794"/>
  <c r="DO40" i="1794"/>
  <c r="DP40" i="1794"/>
  <c r="BL41" i="1794"/>
  <c r="BM41" i="1794"/>
  <c r="BN41" i="1794"/>
  <c r="BO41" i="1794"/>
  <c r="BP41" i="1794"/>
  <c r="BQ41" i="1794"/>
  <c r="BR41" i="1794"/>
  <c r="BS41" i="1794"/>
  <c r="BT41" i="1794"/>
  <c r="BU41" i="1794"/>
  <c r="BV41" i="1794"/>
  <c r="BW41" i="1794"/>
  <c r="BX41" i="1794"/>
  <c r="BY41" i="1794"/>
  <c r="BZ41" i="1794"/>
  <c r="CA41" i="1794"/>
  <c r="CB41" i="1794"/>
  <c r="CC41" i="1794"/>
  <c r="CD41" i="1794"/>
  <c r="CE41" i="1794"/>
  <c r="CF41" i="1794"/>
  <c r="CG41" i="1794"/>
  <c r="CH41" i="1794"/>
  <c r="CI41" i="1794"/>
  <c r="CJ41" i="1794"/>
  <c r="CK41" i="1794"/>
  <c r="CL41" i="1794"/>
  <c r="CM41" i="1794"/>
  <c r="CO41" i="1794"/>
  <c r="CP41" i="1794"/>
  <c r="CQ41" i="1794"/>
  <c r="CR41" i="1794"/>
  <c r="CS41" i="1794"/>
  <c r="CT41" i="1794"/>
  <c r="CU41" i="1794"/>
  <c r="CV41" i="1794"/>
  <c r="CW41" i="1794"/>
  <c r="CX41" i="1794"/>
  <c r="CY41" i="1794"/>
  <c r="CZ41" i="1794"/>
  <c r="DA41" i="1794"/>
  <c r="DB41" i="1794"/>
  <c r="DC41" i="1794"/>
  <c r="DD41" i="1794"/>
  <c r="DE41" i="1794"/>
  <c r="DF41" i="1794"/>
  <c r="DG41" i="1794"/>
  <c r="DH41" i="1794"/>
  <c r="DI41" i="1794"/>
  <c r="DJ41" i="1794"/>
  <c r="DK41" i="1794"/>
  <c r="DL41" i="1794"/>
  <c r="DM41" i="1794"/>
  <c r="DN41" i="1794"/>
  <c r="DO41" i="1794"/>
  <c r="DP41" i="1794"/>
  <c r="BL42" i="1794"/>
  <c r="BM42" i="1794"/>
  <c r="BN42" i="1794"/>
  <c r="BO42" i="1794"/>
  <c r="BP42" i="1794"/>
  <c r="BQ42" i="1794"/>
  <c r="BR42" i="1794"/>
  <c r="BS42" i="1794"/>
  <c r="BT42" i="1794"/>
  <c r="BU42" i="1794"/>
  <c r="BV42" i="1794"/>
  <c r="BW42" i="1794"/>
  <c r="BX42" i="1794"/>
  <c r="BY42" i="1794"/>
  <c r="BZ42" i="1794"/>
  <c r="CA42" i="1794"/>
  <c r="CB42" i="1794"/>
  <c r="CC42" i="1794"/>
  <c r="CD42" i="1794"/>
  <c r="CE42" i="1794"/>
  <c r="CF42" i="1794"/>
  <c r="CG42" i="1794"/>
  <c r="CH42" i="1794"/>
  <c r="CI42" i="1794"/>
  <c r="CJ42" i="1794"/>
  <c r="CK42" i="1794"/>
  <c r="CL42" i="1794"/>
  <c r="CM42" i="1794"/>
  <c r="CO42" i="1794"/>
  <c r="CP42" i="1794"/>
  <c r="CQ42" i="1794"/>
  <c r="CR42" i="1794"/>
  <c r="CS42" i="1794"/>
  <c r="CT42" i="1794"/>
  <c r="CU42" i="1794"/>
  <c r="CV42" i="1794"/>
  <c r="CW42" i="1794"/>
  <c r="CX42" i="1794"/>
  <c r="CY42" i="1794"/>
  <c r="CZ42" i="1794"/>
  <c r="DA42" i="1794"/>
  <c r="DB42" i="1794"/>
  <c r="DC42" i="1794"/>
  <c r="DD42" i="1794"/>
  <c r="DE42" i="1794"/>
  <c r="DF42" i="1794"/>
  <c r="DG42" i="1794"/>
  <c r="DH42" i="1794"/>
  <c r="DI42" i="1794"/>
  <c r="DJ42" i="1794"/>
  <c r="DK42" i="1794"/>
  <c r="DL42" i="1794"/>
  <c r="DM42" i="1794"/>
  <c r="DN42" i="1794"/>
  <c r="DO42" i="1794"/>
  <c r="DP42" i="1794"/>
  <c r="BL43" i="1794"/>
  <c r="BM43" i="1794"/>
  <c r="BN43" i="1794"/>
  <c r="BO43" i="1794"/>
  <c r="BP43" i="1794"/>
  <c r="BQ43" i="1794"/>
  <c r="BR43" i="1794"/>
  <c r="BS43" i="1794"/>
  <c r="BT43" i="1794"/>
  <c r="BU43" i="1794"/>
  <c r="BV43" i="1794"/>
  <c r="BW43" i="1794"/>
  <c r="BX43" i="1794"/>
  <c r="BY43" i="1794"/>
  <c r="BZ43" i="1794"/>
  <c r="CA43" i="1794"/>
  <c r="CB43" i="1794"/>
  <c r="CC43" i="1794"/>
  <c r="CD43" i="1794"/>
  <c r="CE43" i="1794"/>
  <c r="CF43" i="1794"/>
  <c r="CG43" i="1794"/>
  <c r="CH43" i="1794"/>
  <c r="CI43" i="1794"/>
  <c r="CJ43" i="1794"/>
  <c r="CK43" i="1794"/>
  <c r="CL43" i="1794"/>
  <c r="CM43" i="1794"/>
  <c r="CO43" i="1794"/>
  <c r="CP43" i="1794"/>
  <c r="CQ43" i="1794"/>
  <c r="CR43" i="1794"/>
  <c r="CS43" i="1794"/>
  <c r="CT43" i="1794"/>
  <c r="CU43" i="1794"/>
  <c r="CV43" i="1794"/>
  <c r="CW43" i="1794"/>
  <c r="CX43" i="1794"/>
  <c r="CY43" i="1794"/>
  <c r="CZ43" i="1794"/>
  <c r="DA43" i="1794"/>
  <c r="DB43" i="1794"/>
  <c r="DC43" i="1794"/>
  <c r="DD43" i="1794"/>
  <c r="DE43" i="1794"/>
  <c r="DF43" i="1794"/>
  <c r="DG43" i="1794"/>
  <c r="DH43" i="1794"/>
  <c r="DI43" i="1794"/>
  <c r="DJ43" i="1794"/>
  <c r="DK43" i="1794"/>
  <c r="DL43" i="1794"/>
  <c r="DM43" i="1794"/>
  <c r="DN43" i="1794"/>
  <c r="DO43" i="1794"/>
  <c r="DP43" i="1794"/>
  <c r="BL44" i="1794"/>
  <c r="BM44" i="1794"/>
  <c r="BN44" i="1794"/>
  <c r="BO44" i="1794"/>
  <c r="BP44" i="1794"/>
  <c r="BQ44" i="1794"/>
  <c r="BR44" i="1794"/>
  <c r="BS44" i="1794"/>
  <c r="BT44" i="1794"/>
  <c r="BU44" i="1794"/>
  <c r="BV44" i="1794"/>
  <c r="BW44" i="1794"/>
  <c r="BX44" i="1794"/>
  <c r="BY44" i="1794"/>
  <c r="BZ44" i="1794"/>
  <c r="CA44" i="1794"/>
  <c r="CB44" i="1794"/>
  <c r="CC44" i="1794"/>
  <c r="CD44" i="1794"/>
  <c r="CE44" i="1794"/>
  <c r="CF44" i="1794"/>
  <c r="CG44" i="1794"/>
  <c r="CH44" i="1794"/>
  <c r="CI44" i="1794"/>
  <c r="CJ44" i="1794"/>
  <c r="CK44" i="1794"/>
  <c r="CL44" i="1794"/>
  <c r="CM44" i="1794"/>
  <c r="CO44" i="1794"/>
  <c r="CP44" i="1794"/>
  <c r="CQ44" i="1794"/>
  <c r="CR44" i="1794"/>
  <c r="CS44" i="1794"/>
  <c r="CT44" i="1794"/>
  <c r="CU44" i="1794"/>
  <c r="CV44" i="1794"/>
  <c r="CW44" i="1794"/>
  <c r="CX44" i="1794"/>
  <c r="CY44" i="1794"/>
  <c r="CZ44" i="1794"/>
  <c r="DA44" i="1794"/>
  <c r="DB44" i="1794"/>
  <c r="DC44" i="1794"/>
  <c r="DD44" i="1794"/>
  <c r="DE44" i="1794"/>
  <c r="DF44" i="1794"/>
  <c r="DG44" i="1794"/>
  <c r="DH44" i="1794"/>
  <c r="DI44" i="1794"/>
  <c r="DJ44" i="1794"/>
  <c r="DK44" i="1794"/>
  <c r="DL44" i="1794"/>
  <c r="DM44" i="1794"/>
  <c r="DN44" i="1794"/>
  <c r="DO44" i="1794"/>
  <c r="DP44" i="1794"/>
  <c r="BL45" i="1794"/>
  <c r="BM45" i="1794"/>
  <c r="BN45" i="1794"/>
  <c r="BO45" i="1794"/>
  <c r="BP45" i="1794"/>
  <c r="BQ45" i="1794"/>
  <c r="BR45" i="1794"/>
  <c r="BS45" i="1794"/>
  <c r="BT45" i="1794"/>
  <c r="BU45" i="1794"/>
  <c r="BV45" i="1794"/>
  <c r="BW45" i="1794"/>
  <c r="BX45" i="1794"/>
  <c r="BY45" i="1794"/>
  <c r="BZ45" i="1794"/>
  <c r="CA45" i="1794"/>
  <c r="CB45" i="1794"/>
  <c r="CC45" i="1794"/>
  <c r="CD45" i="1794"/>
  <c r="CE45" i="1794"/>
  <c r="CF45" i="1794"/>
  <c r="CG45" i="1794"/>
  <c r="CH45" i="1794"/>
  <c r="CI45" i="1794"/>
  <c r="CJ45" i="1794"/>
  <c r="CK45" i="1794"/>
  <c r="CL45" i="1794"/>
  <c r="CM45" i="1794"/>
  <c r="CO45" i="1794"/>
  <c r="CP45" i="1794"/>
  <c r="CQ45" i="1794"/>
  <c r="CR45" i="1794"/>
  <c r="CS45" i="1794"/>
  <c r="CT45" i="1794"/>
  <c r="CU45" i="1794"/>
  <c r="CV45" i="1794"/>
  <c r="CW45" i="1794"/>
  <c r="CX45" i="1794"/>
  <c r="CY45" i="1794"/>
  <c r="CZ45" i="1794"/>
  <c r="DA45" i="1794"/>
  <c r="DB45" i="1794"/>
  <c r="DC45" i="1794"/>
  <c r="DD45" i="1794"/>
  <c r="DE45" i="1794"/>
  <c r="DF45" i="1794"/>
  <c r="DG45" i="1794"/>
  <c r="DH45" i="1794"/>
  <c r="DI45" i="1794"/>
  <c r="DJ45" i="1794"/>
  <c r="DK45" i="1794"/>
  <c r="DL45" i="1794"/>
  <c r="DM45" i="1794"/>
  <c r="DN45" i="1794"/>
  <c r="DO45" i="1794"/>
  <c r="DP45" i="1794"/>
  <c r="BL46" i="1794"/>
  <c r="BM46" i="1794"/>
  <c r="BN46" i="1794"/>
  <c r="BO46" i="1794"/>
  <c r="BP46" i="1794"/>
  <c r="BQ46" i="1794"/>
  <c r="BR46" i="1794"/>
  <c r="BS46" i="1794"/>
  <c r="BT46" i="1794"/>
  <c r="BU46" i="1794"/>
  <c r="BV46" i="1794"/>
  <c r="BW46" i="1794"/>
  <c r="BX46" i="1794"/>
  <c r="BY46" i="1794"/>
  <c r="BZ46" i="1794"/>
  <c r="CA46" i="1794"/>
  <c r="CB46" i="1794"/>
  <c r="CC46" i="1794"/>
  <c r="CD46" i="1794"/>
  <c r="CE46" i="1794"/>
  <c r="CF46" i="1794"/>
  <c r="CG46" i="1794"/>
  <c r="CH46" i="1794"/>
  <c r="CI46" i="1794"/>
  <c r="CJ46" i="1794"/>
  <c r="CK46" i="1794"/>
  <c r="CL46" i="1794"/>
  <c r="CM46" i="1794"/>
  <c r="CO46" i="1794"/>
  <c r="CP46" i="1794"/>
  <c r="CQ46" i="1794"/>
  <c r="CR46" i="1794"/>
  <c r="CS46" i="1794"/>
  <c r="CT46" i="1794"/>
  <c r="CU46" i="1794"/>
  <c r="CV46" i="1794"/>
  <c r="CW46" i="1794"/>
  <c r="CX46" i="1794"/>
  <c r="CY46" i="1794"/>
  <c r="CZ46" i="1794"/>
  <c r="DA46" i="1794"/>
  <c r="DB46" i="1794"/>
  <c r="DC46" i="1794"/>
  <c r="DD46" i="1794"/>
  <c r="DE46" i="1794"/>
  <c r="DF46" i="1794"/>
  <c r="DG46" i="1794"/>
  <c r="DH46" i="1794"/>
  <c r="DI46" i="1794"/>
  <c r="DJ46" i="1794"/>
  <c r="DK46" i="1794"/>
  <c r="DL46" i="1794"/>
  <c r="DM46" i="1794"/>
  <c r="DN46" i="1794"/>
  <c r="DO46" i="1794"/>
  <c r="DP46" i="1794"/>
  <c r="BL47" i="1794"/>
  <c r="BM47" i="1794"/>
  <c r="BN47" i="1794"/>
  <c r="BO47" i="1794"/>
  <c r="BP47" i="1794"/>
  <c r="BQ47" i="1794"/>
  <c r="BR47" i="1794"/>
  <c r="BS47" i="1794"/>
  <c r="BT47" i="1794"/>
  <c r="BU47" i="1794"/>
  <c r="BV47" i="1794"/>
  <c r="BW47" i="1794"/>
  <c r="BX47" i="1794"/>
  <c r="BY47" i="1794"/>
  <c r="BZ47" i="1794"/>
  <c r="CA47" i="1794"/>
  <c r="CB47" i="1794"/>
  <c r="CC47" i="1794"/>
  <c r="CD47" i="1794"/>
  <c r="CE47" i="1794"/>
  <c r="CF47" i="1794"/>
  <c r="CG47" i="1794"/>
  <c r="CH47" i="1794"/>
  <c r="CI47" i="1794"/>
  <c r="CJ47" i="1794"/>
  <c r="CK47" i="1794"/>
  <c r="CL47" i="1794"/>
  <c r="CM47" i="1794"/>
  <c r="CO47" i="1794"/>
  <c r="CP47" i="1794"/>
  <c r="CQ47" i="1794"/>
  <c r="CR47" i="1794"/>
  <c r="CS47" i="1794"/>
  <c r="CT47" i="1794"/>
  <c r="CU47" i="1794"/>
  <c r="CV47" i="1794"/>
  <c r="CW47" i="1794"/>
  <c r="CX47" i="1794"/>
  <c r="CY47" i="1794"/>
  <c r="CZ47" i="1794"/>
  <c r="DA47" i="1794"/>
  <c r="DB47" i="1794"/>
  <c r="DC47" i="1794"/>
  <c r="DD47" i="1794"/>
  <c r="DE47" i="1794"/>
  <c r="DF47" i="1794"/>
  <c r="DG47" i="1794"/>
  <c r="DH47" i="1794"/>
  <c r="DI47" i="1794"/>
  <c r="DJ47" i="1794"/>
  <c r="DK47" i="1794"/>
  <c r="DL47" i="1794"/>
  <c r="DM47" i="1794"/>
  <c r="DN47" i="1794"/>
  <c r="DO47" i="1794"/>
  <c r="DP47" i="1794"/>
  <c r="BL48" i="1794"/>
  <c r="BM48" i="1794"/>
  <c r="BN48" i="1794"/>
  <c r="BO48" i="1794"/>
  <c r="BP48" i="1794"/>
  <c r="BQ48" i="1794"/>
  <c r="BR48" i="1794"/>
  <c r="BS48" i="1794"/>
  <c r="BT48" i="1794"/>
  <c r="BU48" i="1794"/>
  <c r="BV48" i="1794"/>
  <c r="BW48" i="1794"/>
  <c r="BX48" i="1794"/>
  <c r="BY48" i="1794"/>
  <c r="BZ48" i="1794"/>
  <c r="CA48" i="1794"/>
  <c r="CB48" i="1794"/>
  <c r="CC48" i="1794"/>
  <c r="CD48" i="1794"/>
  <c r="CE48" i="1794"/>
  <c r="CF48" i="1794"/>
  <c r="CG48" i="1794"/>
  <c r="CH48" i="1794"/>
  <c r="CI48" i="1794"/>
  <c r="CJ48" i="1794"/>
  <c r="CK48" i="1794"/>
  <c r="CL48" i="1794"/>
  <c r="CM48" i="1794"/>
  <c r="CO48" i="1794"/>
  <c r="CP48" i="1794"/>
  <c r="CQ48" i="1794"/>
  <c r="CR48" i="1794"/>
  <c r="CS48" i="1794"/>
  <c r="CT48" i="1794"/>
  <c r="CU48" i="1794"/>
  <c r="CV48" i="1794"/>
  <c r="CW48" i="1794"/>
  <c r="CX48" i="1794"/>
  <c r="CY48" i="1794"/>
  <c r="CZ48" i="1794"/>
  <c r="DA48" i="1794"/>
  <c r="DB48" i="1794"/>
  <c r="DC48" i="1794"/>
  <c r="DD48" i="1794"/>
  <c r="DE48" i="1794"/>
  <c r="DF48" i="1794"/>
  <c r="DG48" i="1794"/>
  <c r="DH48" i="1794"/>
  <c r="DI48" i="1794"/>
  <c r="DJ48" i="1794"/>
  <c r="DK48" i="1794"/>
  <c r="DL48" i="1794"/>
  <c r="DM48" i="1794"/>
  <c r="DN48" i="1794"/>
  <c r="DO48" i="1794"/>
  <c r="DP48" i="1794"/>
  <c r="BL49" i="1794"/>
  <c r="BM49" i="1794"/>
  <c r="BN49" i="1794"/>
  <c r="BO49" i="1794"/>
  <c r="BP49" i="1794"/>
  <c r="BQ49" i="1794"/>
  <c r="BR49" i="1794"/>
  <c r="BS49" i="1794"/>
  <c r="BT49" i="1794"/>
  <c r="BU49" i="1794"/>
  <c r="BV49" i="1794"/>
  <c r="BW49" i="1794"/>
  <c r="BX49" i="1794"/>
  <c r="BY49" i="1794"/>
  <c r="BZ49" i="1794"/>
  <c r="CA49" i="1794"/>
  <c r="CB49" i="1794"/>
  <c r="CC49" i="1794"/>
  <c r="CD49" i="1794"/>
  <c r="CE49" i="1794"/>
  <c r="CF49" i="1794"/>
  <c r="CG49" i="1794"/>
  <c r="CH49" i="1794"/>
  <c r="CI49" i="1794"/>
  <c r="CJ49" i="1794"/>
  <c r="CK49" i="1794"/>
  <c r="CL49" i="1794"/>
  <c r="CM49" i="1794"/>
  <c r="CO49" i="1794"/>
  <c r="CP49" i="1794"/>
  <c r="CQ49" i="1794"/>
  <c r="CR49" i="1794"/>
  <c r="CS49" i="1794"/>
  <c r="CT49" i="1794"/>
  <c r="CU49" i="1794"/>
  <c r="CV49" i="1794"/>
  <c r="CW49" i="1794"/>
  <c r="CX49" i="1794"/>
  <c r="CY49" i="1794"/>
  <c r="CZ49" i="1794"/>
  <c r="DA49" i="1794"/>
  <c r="DB49" i="1794"/>
  <c r="DC49" i="1794"/>
  <c r="DD49" i="1794"/>
  <c r="DE49" i="1794"/>
  <c r="DF49" i="1794"/>
  <c r="DG49" i="1794"/>
  <c r="DH49" i="1794"/>
  <c r="DI49" i="1794"/>
  <c r="DJ49" i="1794"/>
  <c r="DK49" i="1794"/>
  <c r="DL49" i="1794"/>
  <c r="DM49" i="1794"/>
  <c r="DN49" i="1794"/>
  <c r="DO49" i="1794"/>
  <c r="DP49" i="1794"/>
  <c r="BL50" i="1794"/>
  <c r="BM50" i="1794"/>
  <c r="BN50" i="1794"/>
  <c r="BO50" i="1794"/>
  <c r="BP50" i="1794"/>
  <c r="BQ50" i="1794"/>
  <c r="BR50" i="1794"/>
  <c r="BS50" i="1794"/>
  <c r="BT50" i="1794"/>
  <c r="BU50" i="1794"/>
  <c r="BV50" i="1794"/>
  <c r="BW50" i="1794"/>
  <c r="BX50" i="1794"/>
  <c r="BY50" i="1794"/>
  <c r="BZ50" i="1794"/>
  <c r="CA50" i="1794"/>
  <c r="CB50" i="1794"/>
  <c r="CC50" i="1794"/>
  <c r="CD50" i="1794"/>
  <c r="CE50" i="1794"/>
  <c r="CF50" i="1794"/>
  <c r="CG50" i="1794"/>
  <c r="CH50" i="1794"/>
  <c r="CI50" i="1794"/>
  <c r="CJ50" i="1794"/>
  <c r="CK50" i="1794"/>
  <c r="CL50" i="1794"/>
  <c r="CM50" i="1794"/>
  <c r="CO50" i="1794"/>
  <c r="CP50" i="1794"/>
  <c r="CQ50" i="1794"/>
  <c r="CR50" i="1794"/>
  <c r="CS50" i="1794"/>
  <c r="CT50" i="1794"/>
  <c r="CU50" i="1794"/>
  <c r="CV50" i="1794"/>
  <c r="CW50" i="1794"/>
  <c r="CX50" i="1794"/>
  <c r="CY50" i="1794"/>
  <c r="CZ50" i="1794"/>
  <c r="DA50" i="1794"/>
  <c r="DB50" i="1794"/>
  <c r="DC50" i="1794"/>
  <c r="DD50" i="1794"/>
  <c r="DE50" i="1794"/>
  <c r="DF50" i="1794"/>
  <c r="DG50" i="1794"/>
  <c r="DH50" i="1794"/>
  <c r="DI50" i="1794"/>
  <c r="DJ50" i="1794"/>
  <c r="DK50" i="1794"/>
  <c r="DL50" i="1794"/>
  <c r="DM50" i="1794"/>
  <c r="DN50" i="1794"/>
  <c r="DO50" i="1794"/>
  <c r="DP50" i="1794"/>
  <c r="BL51" i="1794"/>
  <c r="BM51" i="1794"/>
  <c r="BN51" i="1794"/>
  <c r="BO51" i="1794"/>
  <c r="BP51" i="1794"/>
  <c r="BQ51" i="1794"/>
  <c r="BR51" i="1794"/>
  <c r="BS51" i="1794"/>
  <c r="BT51" i="1794"/>
  <c r="BU51" i="1794"/>
  <c r="BV51" i="1794"/>
  <c r="BW51" i="1794"/>
  <c r="BX51" i="1794"/>
  <c r="BY51" i="1794"/>
  <c r="BZ51" i="1794"/>
  <c r="CA51" i="1794"/>
  <c r="CB51" i="1794"/>
  <c r="CC51" i="1794"/>
  <c r="CD51" i="1794"/>
  <c r="CE51" i="1794"/>
  <c r="CF51" i="1794"/>
  <c r="CG51" i="1794"/>
  <c r="CH51" i="1794"/>
  <c r="CI51" i="1794"/>
  <c r="CJ51" i="1794"/>
  <c r="CK51" i="1794"/>
  <c r="CL51" i="1794"/>
  <c r="CM51" i="1794"/>
  <c r="CO51" i="1794"/>
  <c r="CP51" i="1794"/>
  <c r="CQ51" i="1794"/>
  <c r="CR51" i="1794"/>
  <c r="CS51" i="1794"/>
  <c r="CT51" i="1794"/>
  <c r="CU51" i="1794"/>
  <c r="CV51" i="1794"/>
  <c r="CW51" i="1794"/>
  <c r="CX51" i="1794"/>
  <c r="CY51" i="1794"/>
  <c r="CZ51" i="1794"/>
  <c r="DA51" i="1794"/>
  <c r="DB51" i="1794"/>
  <c r="DC51" i="1794"/>
  <c r="DD51" i="1794"/>
  <c r="DE51" i="1794"/>
  <c r="DF51" i="1794"/>
  <c r="DG51" i="1794"/>
  <c r="DH51" i="1794"/>
  <c r="DI51" i="1794"/>
  <c r="DJ51" i="1794"/>
  <c r="DK51" i="1794"/>
  <c r="DL51" i="1794"/>
  <c r="DM51" i="1794"/>
  <c r="DN51" i="1794"/>
  <c r="DO51" i="1794"/>
  <c r="DP51" i="1794"/>
  <c r="BL52" i="1794"/>
  <c r="BM52" i="1794"/>
  <c r="BN52" i="1794"/>
  <c r="BO52" i="1794"/>
  <c r="BP52" i="1794"/>
  <c r="BQ52" i="1794"/>
  <c r="BR52" i="1794"/>
  <c r="BS52" i="1794"/>
  <c r="BT52" i="1794"/>
  <c r="BU52" i="1794"/>
  <c r="BV52" i="1794"/>
  <c r="BW52" i="1794"/>
  <c r="BX52" i="1794"/>
  <c r="BY52" i="1794"/>
  <c r="BZ52" i="1794"/>
  <c r="CA52" i="1794"/>
  <c r="CB52" i="1794"/>
  <c r="CC52" i="1794"/>
  <c r="CD52" i="1794"/>
  <c r="CE52" i="1794"/>
  <c r="CF52" i="1794"/>
  <c r="CG52" i="1794"/>
  <c r="CH52" i="1794"/>
  <c r="CI52" i="1794"/>
  <c r="CJ52" i="1794"/>
  <c r="CK52" i="1794"/>
  <c r="CL52" i="1794"/>
  <c r="CM52" i="1794"/>
  <c r="CO52" i="1794"/>
  <c r="CP52" i="1794"/>
  <c r="CQ52" i="1794"/>
  <c r="CR52" i="1794"/>
  <c r="CS52" i="1794"/>
  <c r="CT52" i="1794"/>
  <c r="CU52" i="1794"/>
  <c r="CV52" i="1794"/>
  <c r="CW52" i="1794"/>
  <c r="CX52" i="1794"/>
  <c r="CY52" i="1794"/>
  <c r="CZ52" i="1794"/>
  <c r="DA52" i="1794"/>
  <c r="DB52" i="1794"/>
  <c r="DC52" i="1794"/>
  <c r="DD52" i="1794"/>
  <c r="DE52" i="1794"/>
  <c r="DF52" i="1794"/>
  <c r="DG52" i="1794"/>
  <c r="DH52" i="1794"/>
  <c r="DI52" i="1794"/>
  <c r="DJ52" i="1794"/>
  <c r="DK52" i="1794"/>
  <c r="DL52" i="1794"/>
  <c r="DM52" i="1794"/>
  <c r="DN52" i="1794"/>
  <c r="DO52" i="1794"/>
  <c r="DP52" i="1794"/>
  <c r="BL53" i="1794"/>
  <c r="BM53" i="1794"/>
  <c r="BN53" i="1794"/>
  <c r="BO53" i="1794"/>
  <c r="BP53" i="1794"/>
  <c r="BQ53" i="1794"/>
  <c r="BR53" i="1794"/>
  <c r="BS53" i="1794"/>
  <c r="BT53" i="1794"/>
  <c r="BU53" i="1794"/>
  <c r="BV53" i="1794"/>
  <c r="BW53" i="1794"/>
  <c r="BX53" i="1794"/>
  <c r="BY53" i="1794"/>
  <c r="BZ53" i="1794"/>
  <c r="CA53" i="1794"/>
  <c r="CB53" i="1794"/>
  <c r="CC53" i="1794"/>
  <c r="CD53" i="1794"/>
  <c r="CE53" i="1794"/>
  <c r="CF53" i="1794"/>
  <c r="CG53" i="1794"/>
  <c r="CH53" i="1794"/>
  <c r="CI53" i="1794"/>
  <c r="CJ53" i="1794"/>
  <c r="CK53" i="1794"/>
  <c r="CL53" i="1794"/>
  <c r="CM53" i="1794"/>
  <c r="CO53" i="1794"/>
  <c r="CP53" i="1794"/>
  <c r="CQ53" i="1794"/>
  <c r="CR53" i="1794"/>
  <c r="CS53" i="1794"/>
  <c r="CT53" i="1794"/>
  <c r="CU53" i="1794"/>
  <c r="CV53" i="1794"/>
  <c r="CW53" i="1794"/>
  <c r="CX53" i="1794"/>
  <c r="CY53" i="1794"/>
  <c r="CZ53" i="1794"/>
  <c r="DA53" i="1794"/>
  <c r="DB53" i="1794"/>
  <c r="DC53" i="1794"/>
  <c r="DD53" i="1794"/>
  <c r="DE53" i="1794"/>
  <c r="DF53" i="1794"/>
  <c r="DG53" i="1794"/>
  <c r="DH53" i="1794"/>
  <c r="DI53" i="1794"/>
  <c r="DJ53" i="1794"/>
  <c r="DK53" i="1794"/>
  <c r="DL53" i="1794"/>
  <c r="DM53" i="1794"/>
  <c r="DN53" i="1794"/>
  <c r="DO53" i="1794"/>
  <c r="DP53" i="1794"/>
  <c r="BL54" i="1794"/>
  <c r="BM54" i="1794"/>
  <c r="BN54" i="1794"/>
  <c r="BO54" i="1794"/>
  <c r="BP54" i="1794"/>
  <c r="BQ54" i="1794"/>
  <c r="BR54" i="1794"/>
  <c r="BS54" i="1794"/>
  <c r="BT54" i="1794"/>
  <c r="BU54" i="1794"/>
  <c r="BV54" i="1794"/>
  <c r="BW54" i="1794"/>
  <c r="BX54" i="1794"/>
  <c r="BY54" i="1794"/>
  <c r="BZ54" i="1794"/>
  <c r="CA54" i="1794"/>
  <c r="CB54" i="1794"/>
  <c r="CC54" i="1794"/>
  <c r="CD54" i="1794"/>
  <c r="CE54" i="1794"/>
  <c r="CF54" i="1794"/>
  <c r="CG54" i="1794"/>
  <c r="CH54" i="1794"/>
  <c r="CI54" i="1794"/>
  <c r="CJ54" i="1794"/>
  <c r="CK54" i="1794"/>
  <c r="CL54" i="1794"/>
  <c r="CM54" i="1794"/>
  <c r="CO54" i="1794"/>
  <c r="CP54" i="1794"/>
  <c r="CQ54" i="1794"/>
  <c r="CR54" i="1794"/>
  <c r="CS54" i="1794"/>
  <c r="CT54" i="1794"/>
  <c r="CU54" i="1794"/>
  <c r="CV54" i="1794"/>
  <c r="CW54" i="1794"/>
  <c r="CX54" i="1794"/>
  <c r="CY54" i="1794"/>
  <c r="CZ54" i="1794"/>
  <c r="DA54" i="1794"/>
  <c r="DB54" i="1794"/>
  <c r="DC54" i="1794"/>
  <c r="DD54" i="1794"/>
  <c r="DE54" i="1794"/>
  <c r="DF54" i="1794"/>
  <c r="DG54" i="1794"/>
  <c r="DH54" i="1794"/>
  <c r="DI54" i="1794"/>
  <c r="DJ54" i="1794"/>
  <c r="DK54" i="1794"/>
  <c r="DL54" i="1794"/>
  <c r="DM54" i="1794"/>
  <c r="DN54" i="1794"/>
  <c r="DO54" i="1794"/>
  <c r="DP54" i="1794"/>
  <c r="BL55" i="1794"/>
  <c r="BM55" i="1794"/>
  <c r="BN55" i="1794"/>
  <c r="BO55" i="1794"/>
  <c r="BP55" i="1794"/>
  <c r="BQ55" i="1794"/>
  <c r="BR55" i="1794"/>
  <c r="BS55" i="1794"/>
  <c r="BT55" i="1794"/>
  <c r="BU55" i="1794"/>
  <c r="BV55" i="1794"/>
  <c r="BW55" i="1794"/>
  <c r="BX55" i="1794"/>
  <c r="BY55" i="1794"/>
  <c r="BZ55" i="1794"/>
  <c r="CA55" i="1794"/>
  <c r="CB55" i="1794"/>
  <c r="CC55" i="1794"/>
  <c r="CD55" i="1794"/>
  <c r="CE55" i="1794"/>
  <c r="CF55" i="1794"/>
  <c r="CG55" i="1794"/>
  <c r="CH55" i="1794"/>
  <c r="CI55" i="1794"/>
  <c r="CJ55" i="1794"/>
  <c r="CK55" i="1794"/>
  <c r="CL55" i="1794"/>
  <c r="CM55" i="1794"/>
  <c r="CO55" i="1794"/>
  <c r="CP55" i="1794"/>
  <c r="CQ55" i="1794"/>
  <c r="CR55" i="1794"/>
  <c r="CS55" i="1794"/>
  <c r="CT55" i="1794"/>
  <c r="CU55" i="1794"/>
  <c r="CV55" i="1794"/>
  <c r="CW55" i="1794"/>
  <c r="CX55" i="1794"/>
  <c r="CY55" i="1794"/>
  <c r="CZ55" i="1794"/>
  <c r="DA55" i="1794"/>
  <c r="DB55" i="1794"/>
  <c r="DC55" i="1794"/>
  <c r="DD55" i="1794"/>
  <c r="DE55" i="1794"/>
  <c r="DF55" i="1794"/>
  <c r="DG55" i="1794"/>
  <c r="DH55" i="1794"/>
  <c r="DI55" i="1794"/>
  <c r="DJ55" i="1794"/>
  <c r="DK55" i="1794"/>
  <c r="DL55" i="1794"/>
  <c r="DM55" i="1794"/>
  <c r="DN55" i="1794"/>
  <c r="DO55" i="1794"/>
  <c r="DP55" i="1794"/>
  <c r="BL56" i="1794"/>
  <c r="BM56" i="1794"/>
  <c r="BN56" i="1794"/>
  <c r="BO56" i="1794"/>
  <c r="BP56" i="1794"/>
  <c r="BQ56" i="1794"/>
  <c r="BR56" i="1794"/>
  <c r="BS56" i="1794"/>
  <c r="BT56" i="1794"/>
  <c r="BU56" i="1794"/>
  <c r="BV56" i="1794"/>
  <c r="BW56" i="1794"/>
  <c r="BX56" i="1794"/>
  <c r="BY56" i="1794"/>
  <c r="BZ56" i="1794"/>
  <c r="CA56" i="1794"/>
  <c r="CB56" i="1794"/>
  <c r="CC56" i="1794"/>
  <c r="CD56" i="1794"/>
  <c r="CE56" i="1794"/>
  <c r="CF56" i="1794"/>
  <c r="CG56" i="1794"/>
  <c r="CH56" i="1794"/>
  <c r="CI56" i="1794"/>
  <c r="CJ56" i="1794"/>
  <c r="CK56" i="1794"/>
  <c r="CL56" i="1794"/>
  <c r="CM56" i="1794"/>
  <c r="CO56" i="1794"/>
  <c r="CP56" i="1794"/>
  <c r="CQ56" i="1794"/>
  <c r="CR56" i="1794"/>
  <c r="CS56" i="1794"/>
  <c r="CT56" i="1794"/>
  <c r="CU56" i="1794"/>
  <c r="CV56" i="1794"/>
  <c r="CW56" i="1794"/>
  <c r="CX56" i="1794"/>
  <c r="CY56" i="1794"/>
  <c r="CZ56" i="1794"/>
  <c r="DA56" i="1794"/>
  <c r="DB56" i="1794"/>
  <c r="DC56" i="1794"/>
  <c r="DD56" i="1794"/>
  <c r="DE56" i="1794"/>
  <c r="DF56" i="1794"/>
  <c r="DG56" i="1794"/>
  <c r="DH56" i="1794"/>
  <c r="DI56" i="1794"/>
  <c r="DJ56" i="1794"/>
  <c r="DK56" i="1794"/>
  <c r="DL56" i="1794"/>
  <c r="DM56" i="1794"/>
  <c r="DN56" i="1794"/>
  <c r="DO56" i="1794"/>
  <c r="DP56" i="1794"/>
  <c r="BL57" i="1794"/>
  <c r="BM57" i="1794"/>
  <c r="BN57" i="1794"/>
  <c r="BO57" i="1794"/>
  <c r="BP57" i="1794"/>
  <c r="BQ57" i="1794"/>
  <c r="BR57" i="1794"/>
  <c r="BS57" i="1794"/>
  <c r="BT57" i="1794"/>
  <c r="BU57" i="1794"/>
  <c r="BV57" i="1794"/>
  <c r="BW57" i="1794"/>
  <c r="BX57" i="1794"/>
  <c r="BY57" i="1794"/>
  <c r="BZ57" i="1794"/>
  <c r="CA57" i="1794"/>
  <c r="CB57" i="1794"/>
  <c r="CC57" i="1794"/>
  <c r="CD57" i="1794"/>
  <c r="CE57" i="1794"/>
  <c r="CF57" i="1794"/>
  <c r="CG57" i="1794"/>
  <c r="CH57" i="1794"/>
  <c r="CI57" i="1794"/>
  <c r="CJ57" i="1794"/>
  <c r="CK57" i="1794"/>
  <c r="CL57" i="1794"/>
  <c r="CM57" i="1794"/>
  <c r="CO57" i="1794"/>
  <c r="CP57" i="1794"/>
  <c r="CQ57" i="1794"/>
  <c r="CR57" i="1794"/>
  <c r="CS57" i="1794"/>
  <c r="CT57" i="1794"/>
  <c r="CU57" i="1794"/>
  <c r="CV57" i="1794"/>
  <c r="CW57" i="1794"/>
  <c r="CX57" i="1794"/>
  <c r="CY57" i="1794"/>
  <c r="CZ57" i="1794"/>
  <c r="DA57" i="1794"/>
  <c r="DB57" i="1794"/>
  <c r="DC57" i="1794"/>
  <c r="DD57" i="1794"/>
  <c r="DE57" i="1794"/>
  <c r="DF57" i="1794"/>
  <c r="DG57" i="1794"/>
  <c r="DH57" i="1794"/>
  <c r="DI57" i="1794"/>
  <c r="DJ57" i="1794"/>
  <c r="DK57" i="1794"/>
  <c r="DL57" i="1794"/>
  <c r="DM57" i="1794"/>
  <c r="DN57" i="1794"/>
  <c r="DO57" i="1794"/>
  <c r="DP57" i="1794"/>
  <c r="BL58" i="1794"/>
  <c r="BM58" i="1794"/>
  <c r="BN58" i="1794"/>
  <c r="BO58" i="1794"/>
  <c r="BP58" i="1794"/>
  <c r="BQ58" i="1794"/>
  <c r="BR58" i="1794"/>
  <c r="BS58" i="1794"/>
  <c r="BT58" i="1794"/>
  <c r="BU58" i="1794"/>
  <c r="BV58" i="1794"/>
  <c r="BW58" i="1794"/>
  <c r="BX58" i="1794"/>
  <c r="BY58" i="1794"/>
  <c r="BZ58" i="1794"/>
  <c r="CA58" i="1794"/>
  <c r="CB58" i="1794"/>
  <c r="CC58" i="1794"/>
  <c r="CD58" i="1794"/>
  <c r="CE58" i="1794"/>
  <c r="CF58" i="1794"/>
  <c r="CG58" i="1794"/>
  <c r="CH58" i="1794"/>
  <c r="CI58" i="1794"/>
  <c r="CJ58" i="1794"/>
  <c r="CK58" i="1794"/>
  <c r="CL58" i="1794"/>
  <c r="CM58" i="1794"/>
  <c r="CO58" i="1794"/>
  <c r="CP58" i="1794"/>
  <c r="CQ58" i="1794"/>
  <c r="CR58" i="1794"/>
  <c r="CS58" i="1794"/>
  <c r="CT58" i="1794"/>
  <c r="CU58" i="1794"/>
  <c r="CV58" i="1794"/>
  <c r="CW58" i="1794"/>
  <c r="CX58" i="1794"/>
  <c r="CY58" i="1794"/>
  <c r="CZ58" i="1794"/>
  <c r="DA58" i="1794"/>
  <c r="DB58" i="1794"/>
  <c r="DC58" i="1794"/>
  <c r="DD58" i="1794"/>
  <c r="DE58" i="1794"/>
  <c r="DF58" i="1794"/>
  <c r="DG58" i="1794"/>
  <c r="DH58" i="1794"/>
  <c r="DI58" i="1794"/>
  <c r="DJ58" i="1794"/>
  <c r="DK58" i="1794"/>
  <c r="DL58" i="1794"/>
  <c r="DM58" i="1794"/>
  <c r="DN58" i="1794"/>
  <c r="DO58" i="1794"/>
  <c r="DP58" i="1794"/>
  <c r="BL59" i="1794"/>
  <c r="BM59" i="1794"/>
  <c r="BN59" i="1794"/>
  <c r="BO59" i="1794"/>
  <c r="BP59" i="1794"/>
  <c r="BQ59" i="1794"/>
  <c r="BR59" i="1794"/>
  <c r="BS59" i="1794"/>
  <c r="BT59" i="1794"/>
  <c r="BU59" i="1794"/>
  <c r="BV59" i="1794"/>
  <c r="BW59" i="1794"/>
  <c r="BX59" i="1794"/>
  <c r="BY59" i="1794"/>
  <c r="BZ59" i="1794"/>
  <c r="CA59" i="1794"/>
  <c r="CB59" i="1794"/>
  <c r="CC59" i="1794"/>
  <c r="CD59" i="1794"/>
  <c r="CE59" i="1794"/>
  <c r="CF59" i="1794"/>
  <c r="CG59" i="1794"/>
  <c r="CH59" i="1794"/>
  <c r="CI59" i="1794"/>
  <c r="CJ59" i="1794"/>
  <c r="CK59" i="1794"/>
  <c r="CL59" i="1794"/>
  <c r="CM59" i="1794"/>
  <c r="CO59" i="1794"/>
  <c r="CP59" i="1794"/>
  <c r="CQ59" i="1794"/>
  <c r="CR59" i="1794"/>
  <c r="CS59" i="1794"/>
  <c r="CT59" i="1794"/>
  <c r="CU59" i="1794"/>
  <c r="CV59" i="1794"/>
  <c r="CW59" i="1794"/>
  <c r="CX59" i="1794"/>
  <c r="CY59" i="1794"/>
  <c r="CZ59" i="1794"/>
  <c r="DA59" i="1794"/>
  <c r="DB59" i="1794"/>
  <c r="DC59" i="1794"/>
  <c r="DD59" i="1794"/>
  <c r="DE59" i="1794"/>
  <c r="DF59" i="1794"/>
  <c r="DG59" i="1794"/>
  <c r="DH59" i="1794"/>
  <c r="DI59" i="1794"/>
  <c r="DJ59" i="1794"/>
  <c r="DK59" i="1794"/>
  <c r="DL59" i="1794"/>
  <c r="DM59" i="1794"/>
  <c r="DN59" i="1794"/>
  <c r="DO59" i="1794"/>
  <c r="DP59" i="1794"/>
  <c r="BL60" i="1794"/>
  <c r="BM60" i="1794"/>
  <c r="BN60" i="1794"/>
  <c r="BO60" i="1794"/>
  <c r="BP60" i="1794"/>
  <c r="BQ60" i="1794"/>
  <c r="BR60" i="1794"/>
  <c r="BS60" i="1794"/>
  <c r="BT60" i="1794"/>
  <c r="BU60" i="1794"/>
  <c r="BV60" i="1794"/>
  <c r="BW60" i="1794"/>
  <c r="BX60" i="1794"/>
  <c r="BY60" i="1794"/>
  <c r="BZ60" i="1794"/>
  <c r="CA60" i="1794"/>
  <c r="CB60" i="1794"/>
  <c r="CC60" i="1794"/>
  <c r="CD60" i="1794"/>
  <c r="CE60" i="1794"/>
  <c r="CF60" i="1794"/>
  <c r="CG60" i="1794"/>
  <c r="CH60" i="1794"/>
  <c r="CI60" i="1794"/>
  <c r="CJ60" i="1794"/>
  <c r="CK60" i="1794"/>
  <c r="CL60" i="1794"/>
  <c r="CM60" i="1794"/>
  <c r="CO60" i="1794"/>
  <c r="CP60" i="1794"/>
  <c r="CQ60" i="1794"/>
  <c r="CR60" i="1794"/>
  <c r="CS60" i="1794"/>
  <c r="CT60" i="1794"/>
  <c r="CU60" i="1794"/>
  <c r="CV60" i="1794"/>
  <c r="CW60" i="1794"/>
  <c r="CX60" i="1794"/>
  <c r="CY60" i="1794"/>
  <c r="CZ60" i="1794"/>
  <c r="DA60" i="1794"/>
  <c r="DB60" i="1794"/>
  <c r="DC60" i="1794"/>
  <c r="DD60" i="1794"/>
  <c r="DE60" i="1794"/>
  <c r="DF60" i="1794"/>
  <c r="DG60" i="1794"/>
  <c r="DH60" i="1794"/>
  <c r="DI60" i="1794"/>
  <c r="DJ60" i="1794"/>
  <c r="DK60" i="1794"/>
  <c r="DL60" i="1794"/>
  <c r="DM60" i="1794"/>
  <c r="DN60" i="1794"/>
  <c r="DO60" i="1794"/>
  <c r="DP60" i="1794"/>
  <c r="BL61" i="1794"/>
  <c r="BM61" i="1794"/>
  <c r="BN61" i="1794"/>
  <c r="BO61" i="1794"/>
  <c r="BP61" i="1794"/>
  <c r="BQ61" i="1794"/>
  <c r="BR61" i="1794"/>
  <c r="BS61" i="1794"/>
  <c r="BT61" i="1794"/>
  <c r="BU61" i="1794"/>
  <c r="BV61" i="1794"/>
  <c r="BW61" i="1794"/>
  <c r="BX61" i="1794"/>
  <c r="BY61" i="1794"/>
  <c r="BZ61" i="1794"/>
  <c r="CA61" i="1794"/>
  <c r="CB61" i="1794"/>
  <c r="CC61" i="1794"/>
  <c r="CD61" i="1794"/>
  <c r="CE61" i="1794"/>
  <c r="CF61" i="1794"/>
  <c r="CG61" i="1794"/>
  <c r="CH61" i="1794"/>
  <c r="CI61" i="1794"/>
  <c r="CJ61" i="1794"/>
  <c r="CK61" i="1794"/>
  <c r="CL61" i="1794"/>
  <c r="CM61" i="1794"/>
  <c r="CO61" i="1794"/>
  <c r="CP61" i="1794"/>
  <c r="CQ61" i="1794"/>
  <c r="CR61" i="1794"/>
  <c r="CS61" i="1794"/>
  <c r="CT61" i="1794"/>
  <c r="CU61" i="1794"/>
  <c r="CV61" i="1794"/>
  <c r="CW61" i="1794"/>
  <c r="CX61" i="1794"/>
  <c r="CY61" i="1794"/>
  <c r="CZ61" i="1794"/>
  <c r="DA61" i="1794"/>
  <c r="DB61" i="1794"/>
  <c r="DC61" i="1794"/>
  <c r="DD61" i="1794"/>
  <c r="DE61" i="1794"/>
  <c r="DF61" i="1794"/>
  <c r="DG61" i="1794"/>
  <c r="DH61" i="1794"/>
  <c r="DI61" i="1794"/>
  <c r="DJ61" i="1794"/>
  <c r="DK61" i="1794"/>
  <c r="DL61" i="1794"/>
  <c r="DM61" i="1794"/>
  <c r="DN61" i="1794"/>
  <c r="DO61" i="1794"/>
  <c r="DP61" i="1794"/>
  <c r="BL62" i="1794"/>
  <c r="BM62" i="1794"/>
  <c r="BN62" i="1794"/>
  <c r="BO62" i="1794"/>
  <c r="BP62" i="1794"/>
  <c r="BQ62" i="1794"/>
  <c r="BR62" i="1794"/>
  <c r="BS62" i="1794"/>
  <c r="BT62" i="1794"/>
  <c r="BU62" i="1794"/>
  <c r="BV62" i="1794"/>
  <c r="BW62" i="1794"/>
  <c r="BX62" i="1794"/>
  <c r="BY62" i="1794"/>
  <c r="BZ62" i="1794"/>
  <c r="CA62" i="1794"/>
  <c r="CB62" i="1794"/>
  <c r="CC62" i="1794"/>
  <c r="CD62" i="1794"/>
  <c r="CE62" i="1794"/>
  <c r="CF62" i="1794"/>
  <c r="CG62" i="1794"/>
  <c r="CH62" i="1794"/>
  <c r="CI62" i="1794"/>
  <c r="CJ62" i="1794"/>
  <c r="CK62" i="1794"/>
  <c r="CL62" i="1794"/>
  <c r="CM62" i="1794"/>
  <c r="CO62" i="1794"/>
  <c r="CP62" i="1794"/>
  <c r="CQ62" i="1794"/>
  <c r="CR62" i="1794"/>
  <c r="CS62" i="1794"/>
  <c r="CT62" i="1794"/>
  <c r="CU62" i="1794"/>
  <c r="CV62" i="1794"/>
  <c r="CW62" i="1794"/>
  <c r="CX62" i="1794"/>
  <c r="CY62" i="1794"/>
  <c r="CZ62" i="1794"/>
  <c r="DA62" i="1794"/>
  <c r="DB62" i="1794"/>
  <c r="DC62" i="1794"/>
  <c r="DD62" i="1794"/>
  <c r="DE62" i="1794"/>
  <c r="DF62" i="1794"/>
  <c r="DG62" i="1794"/>
  <c r="DH62" i="1794"/>
  <c r="DI62" i="1794"/>
  <c r="DJ62" i="1794"/>
  <c r="DK62" i="1794"/>
  <c r="DL62" i="1794"/>
  <c r="DM62" i="1794"/>
  <c r="DN62" i="1794"/>
  <c r="DO62" i="1794"/>
  <c r="DP62" i="1794"/>
  <c r="BL63" i="1794"/>
  <c r="BM63" i="1794"/>
  <c r="BN63" i="1794"/>
  <c r="BO63" i="1794"/>
  <c r="BP63" i="1794"/>
  <c r="BQ63" i="1794"/>
  <c r="BR63" i="1794"/>
  <c r="BS63" i="1794"/>
  <c r="BT63" i="1794"/>
  <c r="BU63" i="1794"/>
  <c r="BV63" i="1794"/>
  <c r="BW63" i="1794"/>
  <c r="BX63" i="1794"/>
  <c r="BY63" i="1794"/>
  <c r="BZ63" i="1794"/>
  <c r="CA63" i="1794"/>
  <c r="CB63" i="1794"/>
  <c r="CC63" i="1794"/>
  <c r="CD63" i="1794"/>
  <c r="CE63" i="1794"/>
  <c r="CF63" i="1794"/>
  <c r="CG63" i="1794"/>
  <c r="CH63" i="1794"/>
  <c r="CI63" i="1794"/>
  <c r="CJ63" i="1794"/>
  <c r="CK63" i="1794"/>
  <c r="CL63" i="1794"/>
  <c r="CM63" i="1794"/>
  <c r="CO63" i="1794"/>
  <c r="CP63" i="1794"/>
  <c r="CQ63" i="1794"/>
  <c r="CR63" i="1794"/>
  <c r="CS63" i="1794"/>
  <c r="CT63" i="1794"/>
  <c r="CU63" i="1794"/>
  <c r="CV63" i="1794"/>
  <c r="CW63" i="1794"/>
  <c r="CX63" i="1794"/>
  <c r="CY63" i="1794"/>
  <c r="CZ63" i="1794"/>
  <c r="DA63" i="1794"/>
  <c r="DB63" i="1794"/>
  <c r="DC63" i="1794"/>
  <c r="DD63" i="1794"/>
  <c r="DE63" i="1794"/>
  <c r="DF63" i="1794"/>
  <c r="DG63" i="1794"/>
  <c r="DH63" i="1794"/>
  <c r="DI63" i="1794"/>
  <c r="DJ63" i="1794"/>
  <c r="DK63" i="1794"/>
  <c r="DL63" i="1794"/>
  <c r="DM63" i="1794"/>
  <c r="DN63" i="1794"/>
  <c r="DO63" i="1794"/>
  <c r="DP63" i="1794"/>
  <c r="BL64" i="1794"/>
  <c r="BM64" i="1794"/>
  <c r="BN64" i="1794"/>
  <c r="BO64" i="1794"/>
  <c r="BP64" i="1794"/>
  <c r="BQ64" i="1794"/>
  <c r="BR64" i="1794"/>
  <c r="BS64" i="1794"/>
  <c r="BT64" i="1794"/>
  <c r="BU64" i="1794"/>
  <c r="BV64" i="1794"/>
  <c r="BW64" i="1794"/>
  <c r="BX64" i="1794"/>
  <c r="BY64" i="1794"/>
  <c r="BZ64" i="1794"/>
  <c r="CA64" i="1794"/>
  <c r="CB64" i="1794"/>
  <c r="CC64" i="1794"/>
  <c r="CD64" i="1794"/>
  <c r="CE64" i="1794"/>
  <c r="CF64" i="1794"/>
  <c r="CG64" i="1794"/>
  <c r="CH64" i="1794"/>
  <c r="CI64" i="1794"/>
  <c r="CJ64" i="1794"/>
  <c r="CK64" i="1794"/>
  <c r="CL64" i="1794"/>
  <c r="CM64" i="1794"/>
  <c r="CO64" i="1794"/>
  <c r="CP64" i="1794"/>
  <c r="CQ64" i="1794"/>
  <c r="CR64" i="1794"/>
  <c r="CS64" i="1794"/>
  <c r="CT64" i="1794"/>
  <c r="CU64" i="1794"/>
  <c r="CV64" i="1794"/>
  <c r="CW64" i="1794"/>
  <c r="CX64" i="1794"/>
  <c r="CY64" i="1794"/>
  <c r="CZ64" i="1794"/>
  <c r="DA64" i="1794"/>
  <c r="DB64" i="1794"/>
  <c r="DC64" i="1794"/>
  <c r="DD64" i="1794"/>
  <c r="DE64" i="1794"/>
  <c r="DF64" i="1794"/>
  <c r="DG64" i="1794"/>
  <c r="DH64" i="1794"/>
  <c r="DI64" i="1794"/>
  <c r="DJ64" i="1794"/>
  <c r="DK64" i="1794"/>
  <c r="DL64" i="1794"/>
  <c r="DM64" i="1794"/>
  <c r="DN64" i="1794"/>
  <c r="DO64" i="1794"/>
  <c r="DP64" i="1794"/>
  <c r="BL65" i="1794"/>
  <c r="BM65" i="1794"/>
  <c r="BN65" i="1794"/>
  <c r="BO65" i="1794"/>
  <c r="BP65" i="1794"/>
  <c r="BQ65" i="1794"/>
  <c r="BR65" i="1794"/>
  <c r="BS65" i="1794"/>
  <c r="BT65" i="1794"/>
  <c r="BU65" i="1794"/>
  <c r="BV65" i="1794"/>
  <c r="BW65" i="1794"/>
  <c r="BX65" i="1794"/>
  <c r="BY65" i="1794"/>
  <c r="BZ65" i="1794"/>
  <c r="CA65" i="1794"/>
  <c r="CB65" i="1794"/>
  <c r="CC65" i="1794"/>
  <c r="CD65" i="1794"/>
  <c r="CE65" i="1794"/>
  <c r="CF65" i="1794"/>
  <c r="CG65" i="1794"/>
  <c r="CH65" i="1794"/>
  <c r="CI65" i="1794"/>
  <c r="CJ65" i="1794"/>
  <c r="CK65" i="1794"/>
  <c r="CL65" i="1794"/>
  <c r="CM65" i="1794"/>
  <c r="CO65" i="1794"/>
  <c r="CP65" i="1794"/>
  <c r="CQ65" i="1794"/>
  <c r="CR65" i="1794"/>
  <c r="CS65" i="1794"/>
  <c r="CT65" i="1794"/>
  <c r="CU65" i="1794"/>
  <c r="CV65" i="1794"/>
  <c r="CW65" i="1794"/>
  <c r="CX65" i="1794"/>
  <c r="CY65" i="1794"/>
  <c r="CZ65" i="1794"/>
  <c r="DA65" i="1794"/>
  <c r="DB65" i="1794"/>
  <c r="DC65" i="1794"/>
  <c r="DD65" i="1794"/>
  <c r="DE65" i="1794"/>
  <c r="DF65" i="1794"/>
  <c r="DG65" i="1794"/>
  <c r="DH65" i="1794"/>
  <c r="DI65" i="1794"/>
  <c r="DJ65" i="1794"/>
  <c r="DK65" i="1794"/>
  <c r="DL65" i="1794"/>
  <c r="DM65" i="1794"/>
  <c r="DN65" i="1794"/>
  <c r="DO65" i="1794"/>
  <c r="DP65" i="1794"/>
  <c r="BL66" i="1794"/>
  <c r="BM66" i="1794"/>
  <c r="BN66" i="1794"/>
  <c r="BO66" i="1794"/>
  <c r="BP66" i="1794"/>
  <c r="BQ66" i="1794"/>
  <c r="BR66" i="1794"/>
  <c r="BS66" i="1794"/>
  <c r="BT66" i="1794"/>
  <c r="BU66" i="1794"/>
  <c r="BV66" i="1794"/>
  <c r="BW66" i="1794"/>
  <c r="BX66" i="1794"/>
  <c r="BY66" i="1794"/>
  <c r="BZ66" i="1794"/>
  <c r="CA66" i="1794"/>
  <c r="CB66" i="1794"/>
  <c r="CC66" i="1794"/>
  <c r="CD66" i="1794"/>
  <c r="CE66" i="1794"/>
  <c r="CF66" i="1794"/>
  <c r="CG66" i="1794"/>
  <c r="CH66" i="1794"/>
  <c r="CI66" i="1794"/>
  <c r="CJ66" i="1794"/>
  <c r="CK66" i="1794"/>
  <c r="CL66" i="1794"/>
  <c r="CM66" i="1794"/>
  <c r="CO66" i="1794"/>
  <c r="CP66" i="1794"/>
  <c r="CQ66" i="1794"/>
  <c r="CR66" i="1794"/>
  <c r="CS66" i="1794"/>
  <c r="CT66" i="1794"/>
  <c r="CU66" i="1794"/>
  <c r="CV66" i="1794"/>
  <c r="CW66" i="1794"/>
  <c r="CX66" i="1794"/>
  <c r="CY66" i="1794"/>
  <c r="CZ66" i="1794"/>
  <c r="DA66" i="1794"/>
  <c r="DB66" i="1794"/>
  <c r="DC66" i="1794"/>
  <c r="DD66" i="1794"/>
  <c r="DE66" i="1794"/>
  <c r="DF66" i="1794"/>
  <c r="DG66" i="1794"/>
  <c r="DH66" i="1794"/>
  <c r="DI66" i="1794"/>
  <c r="DJ66" i="1794"/>
  <c r="DK66" i="1794"/>
  <c r="DL66" i="1794"/>
  <c r="DM66" i="1794"/>
  <c r="DN66" i="1794"/>
  <c r="DO66" i="1794"/>
  <c r="DP66" i="1794"/>
  <c r="BL67" i="1794"/>
  <c r="BM67" i="1794"/>
  <c r="BN67" i="1794"/>
  <c r="BO67" i="1794"/>
  <c r="BP67" i="1794"/>
  <c r="BQ67" i="1794"/>
  <c r="BR67" i="1794"/>
  <c r="BS67" i="1794"/>
  <c r="BT67" i="1794"/>
  <c r="BU67" i="1794"/>
  <c r="BV67" i="1794"/>
  <c r="BW67" i="1794"/>
  <c r="BX67" i="1794"/>
  <c r="BY67" i="1794"/>
  <c r="BZ67" i="1794"/>
  <c r="CA67" i="1794"/>
  <c r="CB67" i="1794"/>
  <c r="CC67" i="1794"/>
  <c r="CD67" i="1794"/>
  <c r="CE67" i="1794"/>
  <c r="CF67" i="1794"/>
  <c r="CG67" i="1794"/>
  <c r="CH67" i="1794"/>
  <c r="CI67" i="1794"/>
  <c r="CJ67" i="1794"/>
  <c r="CK67" i="1794"/>
  <c r="CL67" i="1794"/>
  <c r="CM67" i="1794"/>
  <c r="CO67" i="1794"/>
  <c r="CP67" i="1794"/>
  <c r="CQ67" i="1794"/>
  <c r="CR67" i="1794"/>
  <c r="CS67" i="1794"/>
  <c r="CT67" i="1794"/>
  <c r="CU67" i="1794"/>
  <c r="CV67" i="1794"/>
  <c r="CW67" i="1794"/>
  <c r="CX67" i="1794"/>
  <c r="CY67" i="1794"/>
  <c r="CZ67" i="1794"/>
  <c r="DA67" i="1794"/>
  <c r="DB67" i="1794"/>
  <c r="DC67" i="1794"/>
  <c r="DD67" i="1794"/>
  <c r="DE67" i="1794"/>
  <c r="DF67" i="1794"/>
  <c r="DG67" i="1794"/>
  <c r="DH67" i="1794"/>
  <c r="DI67" i="1794"/>
  <c r="DJ67" i="1794"/>
  <c r="DK67" i="1794"/>
  <c r="DL67" i="1794"/>
  <c r="DM67" i="1794"/>
  <c r="DN67" i="1794"/>
  <c r="DO67" i="1794"/>
  <c r="DP67" i="1794"/>
  <c r="BL68" i="1794"/>
  <c r="BM68" i="1794"/>
  <c r="BN68" i="1794"/>
  <c r="BO68" i="1794"/>
  <c r="BP68" i="1794"/>
  <c r="BQ68" i="1794"/>
  <c r="BR68" i="1794"/>
  <c r="BS68" i="1794"/>
  <c r="BT68" i="1794"/>
  <c r="BU68" i="1794"/>
  <c r="BV68" i="1794"/>
  <c r="BW68" i="1794"/>
  <c r="BX68" i="1794"/>
  <c r="BY68" i="1794"/>
  <c r="BZ68" i="1794"/>
  <c r="CA68" i="1794"/>
  <c r="CB68" i="1794"/>
  <c r="CC68" i="1794"/>
  <c r="CD68" i="1794"/>
  <c r="CE68" i="1794"/>
  <c r="CF68" i="1794"/>
  <c r="CG68" i="1794"/>
  <c r="CH68" i="1794"/>
  <c r="CI68" i="1794"/>
  <c r="CJ68" i="1794"/>
  <c r="CK68" i="1794"/>
  <c r="CL68" i="1794"/>
  <c r="CM68" i="1794"/>
  <c r="CO68" i="1794"/>
  <c r="CP68" i="1794"/>
  <c r="CQ68" i="1794"/>
  <c r="CR68" i="1794"/>
  <c r="CS68" i="1794"/>
  <c r="CT68" i="1794"/>
  <c r="CU68" i="1794"/>
  <c r="CV68" i="1794"/>
  <c r="CW68" i="1794"/>
  <c r="CX68" i="1794"/>
  <c r="CY68" i="1794"/>
  <c r="CZ68" i="1794"/>
  <c r="DA68" i="1794"/>
  <c r="DB68" i="1794"/>
  <c r="DC68" i="1794"/>
  <c r="DD68" i="1794"/>
  <c r="DE68" i="1794"/>
  <c r="DF68" i="1794"/>
  <c r="DG68" i="1794"/>
  <c r="DH68" i="1794"/>
  <c r="DI68" i="1794"/>
  <c r="DJ68" i="1794"/>
  <c r="DK68" i="1794"/>
  <c r="DL68" i="1794"/>
  <c r="DM68" i="1794"/>
  <c r="DN68" i="1794"/>
  <c r="DO68" i="1794"/>
  <c r="DP68" i="1794"/>
  <c r="BL69" i="1794"/>
  <c r="BM69" i="1794"/>
  <c r="BN69" i="1794"/>
  <c r="BO69" i="1794"/>
  <c r="BP69" i="1794"/>
  <c r="BQ69" i="1794"/>
  <c r="BR69" i="1794"/>
  <c r="BS69" i="1794"/>
  <c r="BT69" i="1794"/>
  <c r="BU69" i="1794"/>
  <c r="BV69" i="1794"/>
  <c r="BW69" i="1794"/>
  <c r="BX69" i="1794"/>
  <c r="BY69" i="1794"/>
  <c r="BZ69" i="1794"/>
  <c r="CA69" i="1794"/>
  <c r="CB69" i="1794"/>
  <c r="CC69" i="1794"/>
  <c r="CD69" i="1794"/>
  <c r="CE69" i="1794"/>
  <c r="CF69" i="1794"/>
  <c r="CG69" i="1794"/>
  <c r="CH69" i="1794"/>
  <c r="CI69" i="1794"/>
  <c r="CJ69" i="1794"/>
  <c r="CK69" i="1794"/>
  <c r="CL69" i="1794"/>
  <c r="CM69" i="1794"/>
  <c r="CO69" i="1794"/>
  <c r="CP69" i="1794"/>
  <c r="CQ69" i="1794"/>
  <c r="CR69" i="1794"/>
  <c r="CS69" i="1794"/>
  <c r="CT69" i="1794"/>
  <c r="CU69" i="1794"/>
  <c r="CV69" i="1794"/>
  <c r="CW69" i="1794"/>
  <c r="CX69" i="1794"/>
  <c r="CY69" i="1794"/>
  <c r="CZ69" i="1794"/>
  <c r="DA69" i="1794"/>
  <c r="DB69" i="1794"/>
  <c r="DC69" i="1794"/>
  <c r="DD69" i="1794"/>
  <c r="DE69" i="1794"/>
  <c r="DF69" i="1794"/>
  <c r="DG69" i="1794"/>
  <c r="DH69" i="1794"/>
  <c r="DI69" i="1794"/>
  <c r="DJ69" i="1794"/>
  <c r="DK69" i="1794"/>
  <c r="DL69" i="1794"/>
  <c r="DM69" i="1794"/>
  <c r="DN69" i="1794"/>
  <c r="DO69" i="1794"/>
  <c r="DP69" i="1794"/>
  <c r="BL71" i="1794"/>
  <c r="BM71" i="1794"/>
  <c r="BN71" i="1794"/>
  <c r="BO71" i="1794"/>
  <c r="BP71" i="1794"/>
  <c r="BQ71" i="1794"/>
  <c r="BR71" i="1794"/>
  <c r="BS71" i="1794"/>
  <c r="BT71" i="1794"/>
  <c r="BU71" i="1794"/>
  <c r="BV71" i="1794"/>
  <c r="BW71" i="1794"/>
  <c r="BX71" i="1794"/>
  <c r="BY71" i="1794"/>
  <c r="BZ71" i="1794"/>
  <c r="CA71" i="1794"/>
  <c r="CB71" i="1794"/>
  <c r="CC71" i="1794"/>
  <c r="CD71" i="1794"/>
  <c r="CE71" i="1794"/>
  <c r="CF71" i="1794"/>
  <c r="CG71" i="1794"/>
  <c r="CH71" i="1794"/>
  <c r="CI71" i="1794"/>
  <c r="CJ71" i="1794"/>
  <c r="CK71" i="1794"/>
  <c r="CL71" i="1794"/>
  <c r="CM71" i="1794"/>
  <c r="CP72" i="1794"/>
  <c r="CQ72" i="1794"/>
  <c r="CR72" i="1794"/>
  <c r="CS72" i="1794"/>
  <c r="CT72" i="1794"/>
  <c r="CU72" i="1794"/>
  <c r="CV72" i="1794"/>
  <c r="CW72" i="1794"/>
  <c r="CX72" i="1794"/>
  <c r="CY72" i="1794"/>
  <c r="CZ72" i="1794"/>
  <c r="DA72" i="1794"/>
  <c r="DB72" i="1794"/>
  <c r="DC72" i="1794"/>
  <c r="DD72" i="1794"/>
  <c r="DE72" i="1794"/>
  <c r="DF72" i="1794"/>
  <c r="DG72" i="1794"/>
  <c r="DH72" i="1794"/>
  <c r="DI72" i="1794"/>
  <c r="DJ72" i="1794"/>
  <c r="DK72" i="1794"/>
  <c r="DL72" i="1794"/>
  <c r="DM72" i="1794"/>
  <c r="DN72" i="1794"/>
  <c r="DO72" i="1794"/>
  <c r="DP72" i="1794"/>
  <c r="BM73" i="1794"/>
  <c r="BN73" i="1794"/>
  <c r="BO73" i="1794"/>
  <c r="BP73" i="1794"/>
  <c r="BQ73" i="1794"/>
  <c r="BR73" i="1794"/>
  <c r="BS73" i="1794"/>
  <c r="BT73" i="1794"/>
  <c r="BU73" i="1794"/>
  <c r="BV73" i="1794"/>
  <c r="BW73" i="1794"/>
  <c r="BX73" i="1794"/>
  <c r="BY73" i="1794"/>
  <c r="BZ73" i="1794"/>
  <c r="CA73" i="1794"/>
  <c r="CB73" i="1794"/>
  <c r="CC73" i="1794"/>
  <c r="CD73" i="1794"/>
  <c r="CE73" i="1794"/>
  <c r="CF73" i="1794"/>
  <c r="CG73" i="1794"/>
  <c r="CH73" i="1794"/>
  <c r="CI73" i="1794"/>
  <c r="CJ73" i="1794"/>
  <c r="CK73" i="1794"/>
  <c r="CL73" i="1794"/>
  <c r="CM73" i="1794"/>
  <c r="BN75" i="1794"/>
  <c r="BO75" i="1794"/>
  <c r="BP75" i="1794"/>
  <c r="BQ75" i="1794"/>
  <c r="BR75" i="1794"/>
  <c r="BS75" i="1794"/>
  <c r="BT75" i="1794"/>
  <c r="BU75" i="1794"/>
  <c r="BV75" i="1794"/>
  <c r="BW75" i="1794"/>
  <c r="BX75" i="1794"/>
  <c r="BY75" i="1794"/>
  <c r="BZ75" i="1794"/>
  <c r="CA75" i="1794"/>
  <c r="CB75" i="1794"/>
  <c r="CC75" i="1794"/>
  <c r="CD75" i="1794"/>
  <c r="CE75" i="1794"/>
  <c r="CF75" i="1794"/>
  <c r="CG75" i="1794"/>
  <c r="CH75" i="1794"/>
  <c r="CI75" i="1794"/>
  <c r="CJ75" i="1794"/>
  <c r="CK75" i="1794"/>
  <c r="CL75" i="1794"/>
  <c r="CM75" i="1794"/>
  <c r="CQ76" i="1794"/>
  <c r="CR76" i="1794"/>
  <c r="CS76" i="1794"/>
  <c r="CT76" i="1794"/>
  <c r="CU76" i="1794"/>
  <c r="CV76" i="1794"/>
  <c r="CW76" i="1794"/>
  <c r="CX76" i="1794"/>
  <c r="CY76" i="1794"/>
  <c r="CZ76" i="1794"/>
  <c r="DA76" i="1794"/>
  <c r="DB76" i="1794"/>
  <c r="DC76" i="1794"/>
  <c r="DD76" i="1794"/>
  <c r="DE76" i="1794"/>
  <c r="DF76" i="1794"/>
  <c r="DG76" i="1794"/>
  <c r="DH76" i="1794"/>
  <c r="DI76" i="1794"/>
  <c r="DJ76" i="1794"/>
  <c r="DK76" i="1794"/>
  <c r="DL76" i="1794"/>
  <c r="DM76" i="1794"/>
  <c r="DN76" i="1794"/>
  <c r="DO76" i="1794"/>
  <c r="DP76" i="1794"/>
  <c r="BN77" i="1794"/>
  <c r="BO77" i="1794"/>
  <c r="BP77" i="1794"/>
  <c r="BQ77" i="1794"/>
  <c r="BR77" i="1794"/>
  <c r="BS77" i="1794"/>
  <c r="BT77" i="1794"/>
  <c r="BU77" i="1794"/>
  <c r="BV77" i="1794"/>
  <c r="BW77" i="1794"/>
  <c r="BX77" i="1794"/>
  <c r="BY77" i="1794"/>
  <c r="BZ77" i="1794"/>
  <c r="CA77" i="1794"/>
  <c r="CB77" i="1794"/>
  <c r="CC77" i="1794"/>
  <c r="CD77" i="1794"/>
  <c r="CE77" i="1794"/>
  <c r="CF77" i="1794"/>
  <c r="CG77" i="1794"/>
  <c r="CH77" i="1794"/>
  <c r="CI77" i="1794"/>
  <c r="CJ77" i="1794"/>
  <c r="CK77" i="1794"/>
  <c r="CL77" i="1794"/>
  <c r="CM77" i="1794"/>
  <c r="DS79" i="1794"/>
  <c r="DT79" i="1794"/>
  <c r="DU79" i="1794"/>
  <c r="DV79" i="1794"/>
  <c r="DW79" i="1794"/>
  <c r="DX79" i="1794"/>
  <c r="DY79" i="1794"/>
  <c r="DZ79" i="1794"/>
  <c r="EA79" i="1794"/>
  <c r="EB79" i="1794"/>
  <c r="EC79" i="1794"/>
  <c r="ED79" i="1794"/>
  <c r="EE79" i="1794"/>
  <c r="EF79" i="1794"/>
  <c r="EG79" i="1794"/>
  <c r="EH79" i="1794"/>
  <c r="EI79" i="1794"/>
  <c r="EJ79" i="1794"/>
  <c r="EK79" i="1794"/>
  <c r="EL79" i="1794"/>
  <c r="EM79" i="1794"/>
  <c r="EN79" i="1794"/>
  <c r="EO79" i="1794"/>
  <c r="EP79" i="1794"/>
  <c r="EQ79" i="1794"/>
  <c r="ER79" i="1794"/>
  <c r="ES79" i="1794"/>
  <c r="ET79" i="1794"/>
  <c r="EU79" i="1794"/>
  <c r="EV79" i="1794"/>
  <c r="EZ80" i="1794"/>
  <c r="FA80" i="1794"/>
  <c r="FB80" i="1794"/>
  <c r="FC80" i="1794"/>
  <c r="FD80" i="1794"/>
  <c r="FE80" i="1794"/>
  <c r="FF80" i="1794"/>
  <c r="FG80" i="1794"/>
  <c r="FH80" i="1794"/>
  <c r="FI80" i="1794"/>
  <c r="FJ80" i="1794"/>
  <c r="FK80" i="1794"/>
  <c r="FL80" i="1794"/>
  <c r="FM80" i="1794"/>
  <c r="FN80" i="1794"/>
  <c r="FO80" i="1794"/>
  <c r="FP80" i="1794"/>
  <c r="FQ80" i="1794"/>
  <c r="FR80" i="1794"/>
  <c r="FS80" i="1794"/>
  <c r="FT80" i="1794"/>
  <c r="FU80" i="1794"/>
  <c r="FV80" i="1794"/>
  <c r="FW80" i="1794"/>
  <c r="FX80" i="1794"/>
  <c r="FY80" i="1794"/>
  <c r="FZ80" i="1794"/>
  <c r="GA80" i="1794"/>
  <c r="GB80" i="1794"/>
  <c r="GC80" i="1794"/>
  <c r="DS81" i="1794"/>
  <c r="DT81" i="1794"/>
  <c r="DU81" i="1794"/>
  <c r="DV81" i="1794"/>
  <c r="DW81" i="1794"/>
  <c r="DX81" i="1794"/>
  <c r="DY81" i="1794"/>
  <c r="DZ81" i="1794"/>
  <c r="EA81" i="1794"/>
  <c r="EB81" i="1794"/>
  <c r="EC81" i="1794"/>
  <c r="ED81" i="1794"/>
  <c r="EE81" i="1794"/>
  <c r="EF81" i="1794"/>
  <c r="EG81" i="1794"/>
  <c r="EH81" i="1794"/>
  <c r="EI81" i="1794"/>
  <c r="EJ81" i="1794"/>
  <c r="EK81" i="1794"/>
  <c r="EL81" i="1794"/>
  <c r="EM81" i="1794"/>
  <c r="EN81" i="1794"/>
  <c r="EO81" i="1794"/>
  <c r="EP81" i="1794"/>
  <c r="EQ81" i="1794"/>
  <c r="ER81" i="1794"/>
  <c r="ES81" i="1794"/>
  <c r="ET81" i="1794"/>
  <c r="EU81" i="1794"/>
  <c r="EV81" i="1794"/>
  <c r="DS83" i="1794"/>
  <c r="DT83" i="1794"/>
  <c r="DU83" i="1794"/>
  <c r="DV83" i="1794"/>
  <c r="DW83" i="1794"/>
  <c r="DX83" i="1794"/>
  <c r="DY83" i="1794"/>
  <c r="DZ83" i="1794"/>
  <c r="EA83" i="1794"/>
  <c r="EB83" i="1794"/>
  <c r="EC83" i="1794"/>
  <c r="ED83" i="1794"/>
  <c r="EE83" i="1794"/>
  <c r="EF83" i="1794"/>
  <c r="EG83" i="1794"/>
  <c r="EH83" i="1794"/>
  <c r="EI83" i="1794"/>
  <c r="EJ83" i="1794"/>
  <c r="EK83" i="1794"/>
  <c r="EL83" i="1794"/>
  <c r="EM83" i="1794"/>
  <c r="EN83" i="1794"/>
  <c r="EO83" i="1794"/>
  <c r="EP83" i="1794"/>
  <c r="EQ83" i="1794"/>
  <c r="ER83" i="1794"/>
  <c r="ES83" i="1794"/>
  <c r="ET83" i="1794"/>
  <c r="EU83" i="1794"/>
  <c r="EV83" i="1794"/>
  <c r="EZ84" i="1794"/>
  <c r="FA84" i="1794"/>
  <c r="FB84" i="1794"/>
  <c r="FC84" i="1794"/>
  <c r="FD84" i="1794"/>
  <c r="FE84" i="1794"/>
  <c r="FF84" i="1794"/>
  <c r="FG84" i="1794"/>
  <c r="FH84" i="1794"/>
  <c r="FI84" i="1794"/>
  <c r="FJ84" i="1794"/>
  <c r="FK84" i="1794"/>
  <c r="FL84" i="1794"/>
  <c r="FM84" i="1794"/>
  <c r="FN84" i="1794"/>
  <c r="FO84" i="1794"/>
  <c r="FP84" i="1794"/>
  <c r="FQ84" i="1794"/>
  <c r="FR84" i="1794"/>
  <c r="FS84" i="1794"/>
  <c r="FT84" i="1794"/>
  <c r="FU84" i="1794"/>
  <c r="FV84" i="1794"/>
  <c r="FW84" i="1794"/>
  <c r="FX84" i="1794"/>
  <c r="FY84" i="1794"/>
  <c r="FZ84" i="1794"/>
  <c r="GA84" i="1794"/>
  <c r="GB84" i="1794"/>
  <c r="GC84" i="1794"/>
  <c r="DS85" i="1794"/>
  <c r="DT85" i="1794"/>
  <c r="DU85" i="1794"/>
  <c r="DV85" i="1794"/>
  <c r="DW85" i="1794"/>
  <c r="DX85" i="1794"/>
  <c r="DY85" i="1794"/>
  <c r="DZ85" i="1794"/>
  <c r="EA85" i="1794"/>
  <c r="EB85" i="1794"/>
  <c r="EC85" i="1794"/>
  <c r="ED85" i="1794"/>
  <c r="EE85" i="1794"/>
  <c r="EF85" i="1794"/>
  <c r="EG85" i="1794"/>
  <c r="EH85" i="1794"/>
  <c r="EI85" i="1794"/>
  <c r="EJ85" i="1794"/>
  <c r="EK85" i="1794"/>
  <c r="EL85" i="1794"/>
  <c r="EM85" i="1794"/>
  <c r="EN85" i="1794"/>
  <c r="EO85" i="1794"/>
  <c r="EP85" i="1794"/>
  <c r="EQ85" i="1794"/>
  <c r="ER85" i="1794"/>
  <c r="ES85" i="1794"/>
  <c r="ET85" i="1794"/>
  <c r="EU85" i="1794"/>
  <c r="EV85" i="1794"/>
  <c r="DS87" i="1794"/>
  <c r="DT87" i="1794"/>
  <c r="DU87" i="1794"/>
  <c r="DV87" i="1794"/>
  <c r="DW87" i="1794"/>
  <c r="DX87" i="1794"/>
  <c r="DY87" i="1794"/>
  <c r="DZ87" i="1794"/>
  <c r="EA87" i="1794"/>
  <c r="EB87" i="1794"/>
  <c r="EC87" i="1794"/>
  <c r="ED87" i="1794"/>
  <c r="EE87" i="1794"/>
  <c r="EF87" i="1794"/>
  <c r="EG87" i="1794"/>
  <c r="EH87" i="1794"/>
  <c r="EI87" i="1794"/>
  <c r="EJ87" i="1794"/>
  <c r="EK87" i="1794"/>
  <c r="EL87" i="1794"/>
  <c r="EM87" i="1794"/>
  <c r="EN87" i="1794"/>
  <c r="EO87" i="1794"/>
  <c r="EP87" i="1794"/>
  <c r="EQ87" i="1794"/>
  <c r="ER87" i="1794"/>
  <c r="ES87" i="1794"/>
  <c r="ET87" i="1794"/>
  <c r="EU87" i="1794"/>
  <c r="EV87" i="1794"/>
  <c r="EZ88" i="1794"/>
  <c r="FA88" i="1794"/>
  <c r="FB88" i="1794"/>
  <c r="FC88" i="1794"/>
  <c r="FD88" i="1794"/>
  <c r="FE88" i="1794"/>
  <c r="FF88" i="1794"/>
  <c r="FG88" i="1794"/>
  <c r="FH88" i="1794"/>
  <c r="FI88" i="1794"/>
  <c r="FJ88" i="1794"/>
  <c r="FK88" i="1794"/>
  <c r="FL88" i="1794"/>
  <c r="FM88" i="1794"/>
  <c r="FN88" i="1794"/>
  <c r="FO88" i="1794"/>
  <c r="FP88" i="1794"/>
  <c r="FQ88" i="1794"/>
  <c r="FR88" i="1794"/>
  <c r="FS88" i="1794"/>
  <c r="FT88" i="1794"/>
  <c r="FU88" i="1794"/>
  <c r="FV88" i="1794"/>
  <c r="FW88" i="1794"/>
  <c r="FX88" i="1794"/>
  <c r="FY88" i="1794"/>
  <c r="FZ88" i="1794"/>
  <c r="GA88" i="1794"/>
  <c r="GB88" i="1794"/>
  <c r="GC88" i="1794"/>
  <c r="DS89" i="1794"/>
  <c r="DT89" i="1794"/>
  <c r="DU89" i="1794"/>
  <c r="DV89" i="1794"/>
  <c r="DW89" i="1794"/>
  <c r="DX89" i="1794"/>
  <c r="DY89" i="1794"/>
  <c r="DZ89" i="1794"/>
  <c r="EA89" i="1794"/>
  <c r="EB89" i="1794"/>
  <c r="EC89" i="1794"/>
  <c r="ED89" i="1794"/>
  <c r="EE89" i="1794"/>
  <c r="EF89" i="1794"/>
  <c r="EG89" i="1794"/>
  <c r="EH89" i="1794"/>
  <c r="EI89" i="1794"/>
  <c r="EJ89" i="1794"/>
  <c r="EK89" i="1794"/>
  <c r="EL89" i="1794"/>
  <c r="EM89" i="1794"/>
  <c r="EN89" i="1794"/>
  <c r="EO89" i="1794"/>
  <c r="EP89" i="1794"/>
  <c r="EQ89" i="1794"/>
  <c r="ER89" i="1794"/>
  <c r="ES89" i="1794"/>
  <c r="ET89" i="1794"/>
  <c r="EU89" i="1794"/>
  <c r="EV89" i="1794"/>
  <c r="DS91" i="1794"/>
  <c r="EX92" i="1794"/>
  <c r="DS93" i="1794"/>
  <c r="DT93" i="1794"/>
  <c r="DU93" i="1794"/>
  <c r="DV93" i="1794"/>
  <c r="DW93" i="1794"/>
  <c r="DX93" i="1794"/>
  <c r="DY93" i="1794"/>
  <c r="DZ93" i="1794"/>
  <c r="EA93" i="1794"/>
  <c r="EB93" i="1794"/>
  <c r="EC93" i="1794"/>
  <c r="ED93" i="1794"/>
  <c r="EE93" i="1794"/>
  <c r="EF93" i="1794"/>
  <c r="EG93" i="1794"/>
  <c r="EH93" i="1794"/>
  <c r="EI93" i="1794"/>
  <c r="EJ93" i="1794"/>
  <c r="EK93" i="1794"/>
  <c r="EL93" i="1794"/>
  <c r="EM93" i="1794"/>
  <c r="EN93" i="1794"/>
  <c r="EO93" i="1794"/>
  <c r="EP93" i="1794"/>
  <c r="EQ93" i="1794"/>
  <c r="ER93" i="1794"/>
  <c r="ES93" i="1794"/>
  <c r="ET93" i="1794"/>
  <c r="EU93" i="1794"/>
  <c r="EV93" i="1794"/>
  <c r="EZ94" i="1794"/>
  <c r="FA94" i="1794"/>
  <c r="FB94" i="1794"/>
  <c r="FC94" i="1794"/>
  <c r="FD94" i="1794"/>
  <c r="FE94" i="1794"/>
  <c r="FF94" i="1794"/>
  <c r="FG94" i="1794"/>
  <c r="FH94" i="1794"/>
  <c r="FI94" i="1794"/>
  <c r="FJ94" i="1794"/>
  <c r="FK94" i="1794"/>
  <c r="FL94" i="1794"/>
  <c r="FM94" i="1794"/>
  <c r="FN94" i="1794"/>
  <c r="FO94" i="1794"/>
  <c r="FP94" i="1794"/>
  <c r="FQ94" i="1794"/>
  <c r="FR94" i="1794"/>
  <c r="FS94" i="1794"/>
  <c r="FT94" i="1794"/>
  <c r="FU94" i="1794"/>
  <c r="FV94" i="1794"/>
  <c r="FW94" i="1794"/>
  <c r="FX94" i="1794"/>
  <c r="FY94" i="1794"/>
  <c r="FZ94" i="1794"/>
  <c r="GA94" i="1794"/>
  <c r="GB94" i="1794"/>
  <c r="GC94" i="1794"/>
  <c r="DS95" i="1794"/>
  <c r="DT95" i="1794"/>
  <c r="DU95" i="1794"/>
  <c r="DV95" i="1794"/>
  <c r="DW95" i="1794"/>
  <c r="DX95" i="1794"/>
  <c r="DY95" i="1794"/>
  <c r="DZ95" i="1794"/>
  <c r="EA95" i="1794"/>
  <c r="EB95" i="1794"/>
  <c r="EC95" i="1794"/>
  <c r="ED95" i="1794"/>
  <c r="EE95" i="1794"/>
  <c r="EF95" i="1794"/>
  <c r="EG95" i="1794"/>
  <c r="EH95" i="1794"/>
  <c r="EI95" i="1794"/>
  <c r="EJ95" i="1794"/>
  <c r="EK95" i="1794"/>
  <c r="EL95" i="1794"/>
  <c r="EM95" i="1794"/>
  <c r="EN95" i="1794"/>
  <c r="EO95" i="1794"/>
  <c r="EP95" i="1794"/>
  <c r="EQ95" i="1794"/>
  <c r="ER95" i="1794"/>
  <c r="ES95" i="1794"/>
  <c r="ET95" i="1794"/>
  <c r="EU95" i="1794"/>
  <c r="EV95" i="1794"/>
  <c r="DS98" i="1794"/>
  <c r="EZ98" i="1794"/>
  <c r="DS100" i="1794"/>
  <c r="D1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F14" i="1"/>
  <c r="B15" i="1"/>
  <c r="C15" i="1"/>
  <c r="F15" i="1"/>
  <c r="B16" i="1"/>
  <c r="C16" i="1"/>
  <c r="F16" i="1"/>
  <c r="B17" i="1"/>
  <c r="C17" i="1"/>
  <c r="B18" i="1"/>
  <c r="C18" i="1"/>
  <c r="B19" i="1"/>
  <c r="C19" i="1"/>
  <c r="F19" i="1"/>
  <c r="G19" i="1"/>
  <c r="B20" i="1"/>
  <c r="C20" i="1"/>
  <c r="F20" i="1"/>
  <c r="G20" i="1"/>
  <c r="B21" i="1"/>
  <c r="C21" i="1"/>
  <c r="F21" i="1"/>
  <c r="G21" i="1"/>
  <c r="B22" i="1"/>
  <c r="C22" i="1"/>
  <c r="F22" i="1"/>
  <c r="G22" i="1"/>
  <c r="B23" i="1"/>
  <c r="C23" i="1"/>
  <c r="F23" i="1"/>
  <c r="G23" i="1"/>
  <c r="B24" i="1"/>
  <c r="C24" i="1"/>
  <c r="F24" i="1"/>
  <c r="G24" i="1"/>
  <c r="B25" i="1"/>
  <c r="C25" i="1"/>
  <c r="F25" i="1"/>
  <c r="G25" i="1"/>
  <c r="B26" i="1"/>
  <c r="C26" i="1"/>
  <c r="F26" i="1"/>
  <c r="G26" i="1"/>
  <c r="B27" i="1"/>
  <c r="C27" i="1"/>
  <c r="B28" i="1"/>
  <c r="C28" i="1"/>
  <c r="B29" i="1"/>
  <c r="C29" i="1"/>
  <c r="C34" i="1"/>
  <c r="G34" i="1"/>
  <c r="I34" i="1"/>
  <c r="C36" i="1"/>
  <c r="D36" i="1"/>
  <c r="E36" i="1"/>
  <c r="F36" i="1"/>
  <c r="G36" i="1"/>
  <c r="H36" i="1"/>
  <c r="I36" i="1"/>
  <c r="J36" i="1"/>
  <c r="K36" i="1"/>
  <c r="L36" i="1"/>
  <c r="M36" i="1"/>
  <c r="N36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7" i="1"/>
  <c r="D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E80" i="1"/>
  <c r="F80" i="1"/>
  <c r="B81" i="1"/>
  <c r="E81" i="1"/>
  <c r="F81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</calcChain>
</file>

<file path=xl/comments1.xml><?xml version="1.0" encoding="utf-8"?>
<comments xmlns="http://schemas.openxmlformats.org/spreadsheetml/2006/main">
  <authors>
    <author>epao</author>
  </authors>
  <commentList>
    <comment ref="D76" authorId="0" shapeId="0">
      <text>
        <r>
          <rPr>
            <b/>
            <sz val="8"/>
            <color indexed="81"/>
            <rFont val="Tahoma"/>
          </rPr>
          <t>epao:</t>
        </r>
        <r>
          <rPr>
            <sz val="8"/>
            <color indexed="81"/>
            <rFont val="Tahoma"/>
          </rPr>
          <t xml:space="preserve">
Degree day methodology in summer 1 HDD= 1 DD, 1  CDD = 2/3 DD.  Source: NOAA. (Electric  Home heating)
 </t>
        </r>
      </text>
    </comment>
    <comment ref="G76" authorId="0" shapeId="0">
      <text>
        <r>
          <rPr>
            <b/>
            <sz val="8"/>
            <color indexed="81"/>
            <rFont val="Tahoma"/>
          </rPr>
          <t>epao:</t>
        </r>
        <r>
          <rPr>
            <sz val="8"/>
            <color indexed="81"/>
            <rFont val="Tahoma"/>
          </rPr>
          <t xml:space="preserve">
Degree day methodology in summer 1 HDD= 1 DD, 1  CDD = 2/3 DD.  Source: NOAA. (Electric  Home heating)
 </t>
        </r>
      </text>
    </comment>
    <comment ref="B83" authorId="0" shapeId="0">
      <text>
        <r>
          <rPr>
            <b/>
            <sz val="8"/>
            <color indexed="81"/>
            <rFont val="Tahoma"/>
          </rPr>
          <t>epao:</t>
        </r>
        <r>
          <rPr>
            <sz val="8"/>
            <color indexed="81"/>
            <rFont val="Tahoma"/>
          </rPr>
          <t xml:space="preserve">
Source: ENA Power Trading East</t>
        </r>
      </text>
    </comment>
  </commentList>
</comments>
</file>

<file path=xl/sharedStrings.xml><?xml version="1.0" encoding="utf-8"?>
<sst xmlns="http://schemas.openxmlformats.org/spreadsheetml/2006/main" count="835" uniqueCount="370">
  <si>
    <t>NYMEX</t>
  </si>
  <si>
    <t>Season spreads</t>
  </si>
  <si>
    <t>Volumes (1st 2 seasons)</t>
  </si>
  <si>
    <t>Chicago</t>
  </si>
  <si>
    <t>PEPL</t>
  </si>
  <si>
    <t>SoCal</t>
  </si>
  <si>
    <t>Malin</t>
  </si>
  <si>
    <t>Midwest</t>
  </si>
  <si>
    <t>ANR ML7</t>
  </si>
  <si>
    <t>Midcontinent</t>
  </si>
  <si>
    <t>Transco Zone 6 NY</t>
  </si>
  <si>
    <t>X0 - H1</t>
  </si>
  <si>
    <t>U0</t>
  </si>
  <si>
    <t>V0</t>
  </si>
  <si>
    <t>X0</t>
  </si>
  <si>
    <t>Z0</t>
  </si>
  <si>
    <t>F1</t>
  </si>
  <si>
    <t>G1</t>
  </si>
  <si>
    <t>H1</t>
  </si>
  <si>
    <t>J1</t>
  </si>
  <si>
    <t>K1</t>
  </si>
  <si>
    <t>M1</t>
  </si>
  <si>
    <t>N1</t>
  </si>
  <si>
    <t>Q1</t>
  </si>
  <si>
    <t>U1</t>
  </si>
  <si>
    <t>V1</t>
  </si>
  <si>
    <t>X1</t>
  </si>
  <si>
    <t>Z1</t>
  </si>
  <si>
    <t>X0-H1</t>
  </si>
  <si>
    <t>J1-V1</t>
  </si>
  <si>
    <t>X1-H2</t>
  </si>
  <si>
    <t>F2</t>
  </si>
  <si>
    <t>G2</t>
  </si>
  <si>
    <t>H2</t>
  </si>
  <si>
    <t xml:space="preserve">AGA </t>
  </si>
  <si>
    <t>Effective Date</t>
  </si>
  <si>
    <t>Prompt Month</t>
  </si>
  <si>
    <t>Curve Code</t>
  </si>
  <si>
    <t>IF-PAN/TX/OK</t>
  </si>
  <si>
    <t>GD-NNG/DEMARCAT</t>
  </si>
  <si>
    <t>Curve Type</t>
  </si>
  <si>
    <t>PR</t>
  </si>
  <si>
    <t>SP</t>
  </si>
  <si>
    <t>Book Code 1</t>
  </si>
  <si>
    <t>D</t>
  </si>
  <si>
    <t>Cell Location</t>
  </si>
  <si>
    <t>d8</t>
  </si>
  <si>
    <t>f8</t>
  </si>
  <si>
    <t>g8</t>
  </si>
  <si>
    <t>NG</t>
  </si>
  <si>
    <t>P</t>
  </si>
  <si>
    <t>IF-NNG/DEMARCAT</t>
  </si>
  <si>
    <t>GDP-HEHUB</t>
  </si>
  <si>
    <t>CAL1</t>
  </si>
  <si>
    <t>BoM</t>
  </si>
  <si>
    <t>Cinergy</t>
  </si>
  <si>
    <t>TVA</t>
  </si>
  <si>
    <t>PJM</t>
  </si>
  <si>
    <t>Entergy</t>
  </si>
  <si>
    <t>AGA Data</t>
  </si>
  <si>
    <t>Chng</t>
  </si>
  <si>
    <t>Degree Days</t>
  </si>
  <si>
    <t>CHNG</t>
  </si>
  <si>
    <t>HEHUB</t>
  </si>
  <si>
    <t>ANR OK</t>
  </si>
  <si>
    <t>NGPLOK</t>
  </si>
  <si>
    <t>EPNG</t>
  </si>
  <si>
    <t>EPSJ (non-Bondad)</t>
  </si>
  <si>
    <t>West</t>
  </si>
  <si>
    <t>East</t>
  </si>
  <si>
    <t>TECO (Columbia App)</t>
  </si>
  <si>
    <t>X0-H1 vs J1-V1</t>
  </si>
  <si>
    <t>J1-V1 vs X1-H2</t>
  </si>
  <si>
    <t xml:space="preserve">POWER </t>
  </si>
  <si>
    <t>Next Day</t>
  </si>
  <si>
    <t>NEPOOL</t>
  </si>
  <si>
    <t>ERCOT</t>
  </si>
  <si>
    <t>chng</t>
  </si>
  <si>
    <t>price</t>
  </si>
  <si>
    <t>Strips</t>
  </si>
  <si>
    <t>J2-V2</t>
  </si>
  <si>
    <t>CAL2</t>
  </si>
  <si>
    <t>Dawn</t>
  </si>
  <si>
    <t>TxOK (East)</t>
  </si>
  <si>
    <t>TETCO M3</t>
  </si>
  <si>
    <t>VOL</t>
  </si>
  <si>
    <t>Gulf</t>
  </si>
  <si>
    <t>ANRLA</t>
  </si>
  <si>
    <t>NGPLA</t>
  </si>
  <si>
    <t>TrunkLA</t>
  </si>
  <si>
    <t>$/MWH</t>
  </si>
  <si>
    <t>VC $/MWH*</t>
  </si>
  <si>
    <t>* Assume 11,000 Btu/kwh</t>
  </si>
  <si>
    <t>GD-ELPO/PERM2</t>
  </si>
  <si>
    <t>GD-NGPL/TXOK-E</t>
  </si>
  <si>
    <t>GD-HPL/SHPCH</t>
  </si>
  <si>
    <t>GD-ANR/LA_ONSHO</t>
  </si>
  <si>
    <t>GD-NGPL/LA</t>
  </si>
  <si>
    <t>GD-TRUNKL/ELA</t>
  </si>
  <si>
    <t>GD-ANR/OK</t>
  </si>
  <si>
    <t>GD-NGPL/OK</t>
  </si>
  <si>
    <t>GD-NORAM-N/S</t>
  </si>
  <si>
    <t>GD-PAN/TX/OK</t>
  </si>
  <si>
    <t>GD-ELPO/SANJUAN</t>
  </si>
  <si>
    <t>GD-DAWN</t>
  </si>
  <si>
    <t>GD-CGT/APPALAC</t>
  </si>
  <si>
    <t>GD-CHI. GATE</t>
  </si>
  <si>
    <t>GD-MICHCON</t>
  </si>
  <si>
    <t>GD-NNG/VENT</t>
  </si>
  <si>
    <t>GD-CONSUMERS</t>
  </si>
  <si>
    <t>HSC</t>
  </si>
  <si>
    <t>WAHA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</si>
  <si>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</si>
  <si>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</si>
  <si>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</si>
  <si>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</si>
  <si>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</si>
  <si>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</si>
  <si>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</si>
  <si>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</si>
  <si>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</si>
  <si>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</si>
  <si>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</si>
  <si>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</si>
  <si>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</si>
  <si>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</si>
  <si>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</si>
  <si>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x8</t>
  </si>
  <si>
    <t>y8</t>
  </si>
  <si>
    <t>z8</t>
  </si>
  <si>
    <t>aa8</t>
  </si>
  <si>
    <t>ab8</t>
  </si>
  <si>
    <t>ac8</t>
  </si>
  <si>
    <t>ad8</t>
  </si>
  <si>
    <t>GDP-ML7/CG</t>
  </si>
  <si>
    <t>GDP-CAL BORDER</t>
  </si>
  <si>
    <t>GDP-MALIN-CTYGA</t>
  </si>
  <si>
    <t>GDP-TRCOZ6/NY</t>
  </si>
  <si>
    <t>GDP-TETCO/M3</t>
  </si>
  <si>
    <t>GDP-WAHA</t>
  </si>
  <si>
    <t>W8</t>
  </si>
  <si>
    <t>AH8</t>
  </si>
  <si>
    <t>GDP-WYOMING</t>
  </si>
  <si>
    <t>AJ8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</si>
  <si>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</si>
  <si>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</si>
  <si>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</si>
  <si>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</si>
  <si>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</si>
  <si>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</si>
  <si>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</si>
  <si>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</si>
  <si>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</si>
  <si>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AT8</t>
  </si>
  <si>
    <t>AU8</t>
  </si>
  <si>
    <t>AV8</t>
  </si>
  <si>
    <t>AW8</t>
  </si>
  <si>
    <t>AX8</t>
  </si>
  <si>
    <t>AY8</t>
  </si>
  <si>
    <t>AZ8</t>
  </si>
  <si>
    <t>BA8</t>
  </si>
  <si>
    <t>BB8</t>
  </si>
  <si>
    <t>BC8</t>
  </si>
  <si>
    <t>BD8</t>
  </si>
  <si>
    <t>BE8</t>
  </si>
  <si>
    <t>BF8</t>
  </si>
  <si>
    <t>Price</t>
  </si>
  <si>
    <t>GD Posting</t>
  </si>
  <si>
    <t>M</t>
  </si>
  <si>
    <t>BL8</t>
  </si>
  <si>
    <t>BN8</t>
  </si>
  <si>
    <t>BO8</t>
  </si>
  <si>
    <t>BP8</t>
  </si>
  <si>
    <t>BQ8</t>
  </si>
  <si>
    <t>BR8</t>
  </si>
  <si>
    <t>BS8</t>
  </si>
  <si>
    <t>BT8</t>
  </si>
  <si>
    <t>BU8</t>
  </si>
  <si>
    <t>BV8</t>
  </si>
  <si>
    <t>BW8</t>
  </si>
  <si>
    <t>BX8</t>
  </si>
  <si>
    <t>BY8</t>
  </si>
  <si>
    <t>BZ8</t>
  </si>
  <si>
    <t>CA8</t>
  </si>
  <si>
    <t>CB8</t>
  </si>
  <si>
    <t>CC8</t>
  </si>
  <si>
    <t>CD8</t>
  </si>
  <si>
    <t>CE8</t>
  </si>
  <si>
    <t>CF8</t>
  </si>
  <si>
    <t>CG8</t>
  </si>
  <si>
    <t>CH8</t>
  </si>
  <si>
    <t>CJ8</t>
  </si>
  <si>
    <t>CL8</t>
  </si>
  <si>
    <t>CM8</t>
  </si>
  <si>
    <t>CO8</t>
  </si>
  <si>
    <t>CQ8</t>
  </si>
  <si>
    <t>CR8</t>
  </si>
  <si>
    <t>CS8</t>
  </si>
  <si>
    <t>CT8</t>
  </si>
  <si>
    <t>CU8</t>
  </si>
  <si>
    <t>CV8</t>
  </si>
  <si>
    <t>CW8</t>
  </si>
  <si>
    <t>CX8</t>
  </si>
  <si>
    <t>CY8</t>
  </si>
  <si>
    <t>CZ8</t>
  </si>
  <si>
    <t>DA8</t>
  </si>
  <si>
    <t>DB8</t>
  </si>
  <si>
    <t>DC8</t>
  </si>
  <si>
    <t>DD8</t>
  </si>
  <si>
    <t>DE8</t>
  </si>
  <si>
    <t>DF8</t>
  </si>
  <si>
    <t>DG8</t>
  </si>
  <si>
    <t>DH8</t>
  </si>
  <si>
    <t>DI8</t>
  </si>
  <si>
    <t>DJ8</t>
  </si>
  <si>
    <t>Today's GD Posting</t>
  </si>
  <si>
    <t>GD Posting Basis (today)</t>
  </si>
  <si>
    <t>NNG Demarc</t>
  </si>
  <si>
    <t>NNG Ventura</t>
  </si>
  <si>
    <t>Yesterday's GD Posting</t>
  </si>
  <si>
    <t>GD Posting Basis (Yesterday)</t>
  </si>
  <si>
    <t>Posting Basis Chng</t>
  </si>
  <si>
    <t>GD BOM (today)</t>
  </si>
  <si>
    <t>GD BOM (yesterday)</t>
  </si>
  <si>
    <t>GD BOM Chng</t>
  </si>
  <si>
    <t>GD BOM Basis (today)</t>
  </si>
  <si>
    <t>GD BOM Basis (yesterday)</t>
  </si>
  <si>
    <t>GD BOM Basis chng</t>
  </si>
  <si>
    <t>DL8</t>
  </si>
  <si>
    <t>DN8</t>
  </si>
  <si>
    <t>DR8</t>
  </si>
  <si>
    <t>DT8</t>
  </si>
  <si>
    <t>DU8</t>
  </si>
  <si>
    <t>DV8</t>
  </si>
  <si>
    <t>DW8</t>
  </si>
  <si>
    <t>DX8</t>
  </si>
  <si>
    <t>DY8</t>
  </si>
  <si>
    <t>DZ8</t>
  </si>
  <si>
    <t>EA8</t>
  </si>
  <si>
    <t>EB8</t>
  </si>
  <si>
    <t>EC8</t>
  </si>
  <si>
    <t>ED8</t>
  </si>
  <si>
    <t>EE8</t>
  </si>
  <si>
    <t>EF8</t>
  </si>
  <si>
    <t>EG8</t>
  </si>
  <si>
    <t>EH8</t>
  </si>
  <si>
    <t>EI8</t>
  </si>
  <si>
    <t>EJ8</t>
  </si>
  <si>
    <t>EK8</t>
  </si>
  <si>
    <t>EL8</t>
  </si>
  <si>
    <t>EM8</t>
  </si>
  <si>
    <t>DO8</t>
  </si>
  <si>
    <t>NGI/CHI. GATE</t>
  </si>
  <si>
    <t>MICH_CG-GD</t>
  </si>
  <si>
    <t>CGPR-DAWN</t>
  </si>
  <si>
    <t>NGI-SOCAL</t>
  </si>
  <si>
    <t>IF-ELPO/SJ</t>
  </si>
  <si>
    <t>IF-ELPO/PERMIAN</t>
  </si>
  <si>
    <t>IF-NWPL_ROCKY_M</t>
  </si>
  <si>
    <t>CGPR-AECO/BASIS</t>
  </si>
  <si>
    <t>IF-NNG/VENT</t>
  </si>
  <si>
    <t>IF-ANR/OK</t>
  </si>
  <si>
    <t>IF-CGT/APPALAC</t>
  </si>
  <si>
    <t>IF-TETCO/M3</t>
  </si>
  <si>
    <t>IF-WAHA</t>
  </si>
  <si>
    <t>IF-ANR/LA_ONSHO</t>
  </si>
  <si>
    <t>IF-NGPL/LA</t>
  </si>
  <si>
    <t>IF-HEHUB</t>
  </si>
  <si>
    <t>NGI-MALIN</t>
  </si>
  <si>
    <t>IF-TRANSCO/Z6</t>
  </si>
  <si>
    <t>IF-TRUNKL/LA</t>
  </si>
  <si>
    <t>IF-HPL/SHPCHAN</t>
  </si>
  <si>
    <t>IF-NGPL/MIDCON</t>
  </si>
  <si>
    <t>IF-NORAM/EAST</t>
  </si>
  <si>
    <t>IF-NGPLTXOK</t>
  </si>
  <si>
    <t>ET8</t>
  </si>
  <si>
    <t>EU8</t>
  </si>
  <si>
    <t>EV8</t>
  </si>
  <si>
    <t>FA8</t>
  </si>
  <si>
    <t>FB8</t>
  </si>
  <si>
    <t>FC8</t>
  </si>
  <si>
    <t>FD8</t>
  </si>
  <si>
    <t>FE8</t>
  </si>
  <si>
    <t>FF8</t>
  </si>
  <si>
    <t>FG8</t>
  </si>
  <si>
    <t>FH8</t>
  </si>
  <si>
    <t>FI8</t>
  </si>
  <si>
    <t>FJ8</t>
  </si>
  <si>
    <t>FK8</t>
  </si>
  <si>
    <t>FL8</t>
  </si>
  <si>
    <t>FM8</t>
  </si>
  <si>
    <t>FN8</t>
  </si>
  <si>
    <t>FO8</t>
  </si>
  <si>
    <t>FP8</t>
  </si>
  <si>
    <t>FQ8</t>
  </si>
  <si>
    <t>FR8</t>
  </si>
  <si>
    <t>ES8</t>
  </si>
  <si>
    <t>ER8</t>
  </si>
  <si>
    <t>EP8</t>
  </si>
  <si>
    <t>Q0 Basis (today)</t>
  </si>
  <si>
    <t>Q0 Basis (yesterday)</t>
  </si>
  <si>
    <t>Q0 Basis chng</t>
  </si>
  <si>
    <t>Today's Basis</t>
  </si>
  <si>
    <t>Yesterday's Basis</t>
  </si>
  <si>
    <t>Q0-V0 Basis (today)</t>
  </si>
  <si>
    <t>Q0-V0 Basis (yesterday)</t>
  </si>
  <si>
    <t>Q0-V0 Basis chng</t>
  </si>
  <si>
    <t>X0-H1 Basis (today)</t>
  </si>
  <si>
    <t>X0-H1 Basis (yesterday)</t>
  </si>
  <si>
    <t>X0-H1 Basis chng</t>
  </si>
  <si>
    <t>IF-ANR/ML7</t>
  </si>
  <si>
    <t>ENA Energy Prices</t>
  </si>
  <si>
    <t>VO</t>
  </si>
  <si>
    <t>EN8</t>
  </si>
  <si>
    <t>EO8</t>
  </si>
  <si>
    <t>EQ8</t>
  </si>
  <si>
    <t>FS8</t>
  </si>
  <si>
    <t>FT8</t>
  </si>
  <si>
    <t>K2</t>
  </si>
  <si>
    <t>M2</t>
  </si>
  <si>
    <t>N2</t>
  </si>
  <si>
    <t>Q2</t>
  </si>
  <si>
    <t>U2</t>
  </si>
  <si>
    <t>V2</t>
  </si>
  <si>
    <t>J2</t>
  </si>
  <si>
    <t>AECO</t>
  </si>
  <si>
    <t>AGA</t>
  </si>
  <si>
    <t>aE8</t>
  </si>
  <si>
    <t>GDP-TENN/800</t>
  </si>
  <si>
    <t>TENN/800</t>
  </si>
  <si>
    <t>BH8</t>
  </si>
  <si>
    <t>BI8</t>
  </si>
  <si>
    <t>BG8</t>
  </si>
  <si>
    <t>CK8</t>
  </si>
  <si>
    <t>CI8</t>
  </si>
  <si>
    <t>DM8</t>
  </si>
  <si>
    <t>DK8</t>
  </si>
  <si>
    <t>Dp8</t>
  </si>
  <si>
    <t>IF-TENN/LA</t>
  </si>
  <si>
    <t>ey8</t>
  </si>
  <si>
    <t>FU8</t>
  </si>
  <si>
    <t>FV8</t>
  </si>
  <si>
    <t>FW8</t>
  </si>
  <si>
    <t>FX8</t>
  </si>
  <si>
    <t>FY8</t>
  </si>
  <si>
    <t>FZ8</t>
  </si>
  <si>
    <t>GA8</t>
  </si>
  <si>
    <t>GB8</t>
  </si>
  <si>
    <t>GC8</t>
  </si>
  <si>
    <t xml:space="preserve">Today's BOs </t>
  </si>
  <si>
    <t>Yesterday's BOs</t>
  </si>
  <si>
    <t>J1-V1 Basis (today)</t>
  </si>
  <si>
    <t>J1-V1 Basis (yesterday)</t>
  </si>
  <si>
    <t>J1-V1 Basis chng</t>
  </si>
  <si>
    <t>J1 - V1</t>
  </si>
  <si>
    <t>PGE Citygate</t>
  </si>
  <si>
    <t>Harper</t>
  </si>
  <si>
    <t>Sumas</t>
  </si>
  <si>
    <t>Mich Con</t>
  </si>
  <si>
    <t>Consum Energy</t>
  </si>
  <si>
    <t>NWPL/ROCKIES</t>
  </si>
  <si>
    <t>Tenn Zone 6</t>
  </si>
  <si>
    <t xml:space="preserve">Reliant East </t>
  </si>
  <si>
    <t>Parkway</t>
  </si>
  <si>
    <t>Emerson</t>
  </si>
  <si>
    <t xml:space="preserve">U0  </t>
  </si>
  <si>
    <t>U0-V0</t>
  </si>
  <si>
    <t>U0-V0 vs. X0-H1</t>
  </si>
  <si>
    <t>cal 2 Basis (yesterday)</t>
  </si>
  <si>
    <t>cal 2 Basis 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</si>
</sst>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(* #,##0.0000_);_(* \(#,##0.0000\);_(* &quot;-&quot;??_);_(@_)"/>
    <numFmt numFmtId="165" formatCode="_(* #,##0.000_);_(* \(#,##0.000\);_(* &quot;-&quot;??_);_(@_)"/>
    <numFmt numFmtId="166" formatCode="m/d/yyyy\ h:mm:ss"/>
    <numFmt numFmtId="167" formatCode="mmm\-dd\-yy"/>
    <numFmt numFmtId="168" formatCode="0.000"/>
    <numFmt numFmtId="170" formatCode="_(* #,##0_);_(* \(#,##0\);_(* &quot;-&quot;??_);_(@_)"/>
    <numFmt numFmtId="171" formatCode="_(* #,##0.00000_);_(* \(#,##0.00000\);_(* &quot;-&quot;??_);_(@_)"/>
    <numFmt numFmtId="174" formatCode="_(* #,##0.0000_);_(* \(#,##0.0000\);_(* &quot;-&quot;????_);_(@_)"/>
    <numFmt numFmtId="175" formatCode="0.0%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color indexed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14"/>
      <color indexed="17"/>
      <name val="Arial"/>
      <family val="2"/>
    </font>
    <font>
      <b/>
      <sz val="16"/>
      <name val="Arial"/>
      <family val="2"/>
    </font>
    <font>
      <b/>
      <sz val="12"/>
      <color indexed="17"/>
      <name val="Arial"/>
      <family val="2"/>
    </font>
    <font>
      <sz val="12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55"/>
      <name val="Arial"/>
      <family val="2"/>
    </font>
    <font>
      <sz val="11"/>
      <color indexed="55"/>
      <name val="Arial"/>
      <family val="2"/>
    </font>
    <font>
      <b/>
      <sz val="11"/>
      <color indexed="63"/>
      <name val="Arial"/>
      <family val="2"/>
    </font>
    <font>
      <sz val="11"/>
      <color indexed="6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3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6" fillId="0" borderId="0" xfId="0" applyFont="1"/>
    <xf numFmtId="3" fontId="6" fillId="0" borderId="0" xfId="0" applyNumberFormat="1" applyFont="1"/>
    <xf numFmtId="166" fontId="7" fillId="2" borderId="2" xfId="0" applyNumberFormat="1" applyFont="1" applyFill="1" applyBorder="1" applyAlignment="1">
      <alignment horizontal="right"/>
    </xf>
    <xf numFmtId="14" fontId="6" fillId="0" borderId="2" xfId="0" applyNumberFormat="1" applyFont="1" applyBorder="1" applyAlignment="1">
      <alignment horizontal="right"/>
    </xf>
    <xf numFmtId="17" fontId="6" fillId="0" borderId="2" xfId="0" applyNumberFormat="1" applyFont="1" applyBorder="1" applyAlignment="1" applyProtection="1">
      <alignment horizontal="right"/>
    </xf>
    <xf numFmtId="0" fontId="6" fillId="0" borderId="2" xfId="0" applyFont="1" applyBorder="1" applyAlignment="1">
      <alignment horizontal="right"/>
    </xf>
    <xf numFmtId="167" fontId="6" fillId="0" borderId="0" xfId="0" applyNumberFormat="1" applyFont="1"/>
    <xf numFmtId="168" fontId="6" fillId="0" borderId="0" xfId="0" applyNumberFormat="1" applyFont="1"/>
    <xf numFmtId="167" fontId="0" fillId="0" borderId="0" xfId="0" applyNumberFormat="1"/>
    <xf numFmtId="168" fontId="0" fillId="0" borderId="0" xfId="0" applyNumberFormat="1"/>
    <xf numFmtId="14" fontId="6" fillId="0" borderId="2" xfId="0" applyNumberFormat="1" applyFont="1" applyBorder="1" applyAlignment="1" applyProtection="1">
      <alignment horizontal="right"/>
    </xf>
    <xf numFmtId="14" fontId="6" fillId="0" borderId="0" xfId="0" applyNumberFormat="1" applyFont="1"/>
    <xf numFmtId="1" fontId="6" fillId="0" borderId="0" xfId="0" applyNumberFormat="1" applyFont="1"/>
    <xf numFmtId="3" fontId="0" fillId="0" borderId="0" xfId="0" applyNumberFormat="1"/>
    <xf numFmtId="14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4" fontId="3" fillId="3" borderId="3" xfId="0" applyNumberFormat="1" applyFont="1" applyFill="1" applyBorder="1"/>
    <xf numFmtId="0" fontId="3" fillId="3" borderId="0" xfId="0" applyFont="1" applyFill="1" applyBorder="1"/>
    <xf numFmtId="14" fontId="3" fillId="3" borderId="0" xfId="0" applyNumberFormat="1" applyFont="1" applyFill="1" applyBorder="1"/>
    <xf numFmtId="0" fontId="3" fillId="0" borderId="0" xfId="0" applyFont="1" applyAlignment="1">
      <alignment horizontal="center"/>
    </xf>
    <xf numFmtId="0" fontId="15" fillId="0" borderId="0" xfId="0" applyFont="1"/>
    <xf numFmtId="0" fontId="3" fillId="4" borderId="0" xfId="0" applyFont="1" applyFill="1"/>
    <xf numFmtId="0" fontId="3" fillId="4" borderId="1" xfId="0" applyFont="1" applyFill="1" applyBorder="1"/>
    <xf numFmtId="0" fontId="15" fillId="4" borderId="0" xfId="0" applyFont="1" applyFill="1"/>
    <xf numFmtId="0" fontId="4" fillId="4" borderId="4" xfId="0" applyFont="1" applyFill="1" applyBorder="1"/>
    <xf numFmtId="17" fontId="3" fillId="4" borderId="4" xfId="0" applyNumberFormat="1" applyFont="1" applyFill="1" applyBorder="1" applyAlignment="1">
      <alignment horizontal="center"/>
    </xf>
    <xf numFmtId="17" fontId="3" fillId="4" borderId="5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/>
    <xf numFmtId="0" fontId="0" fillId="6" borderId="0" xfId="0" applyFill="1"/>
    <xf numFmtId="0" fontId="4" fillId="6" borderId="0" xfId="0" applyFont="1" applyFill="1" applyBorder="1"/>
    <xf numFmtId="0" fontId="3" fillId="6" borderId="0" xfId="0" applyFont="1" applyFill="1" applyBorder="1"/>
    <xf numFmtId="14" fontId="9" fillId="6" borderId="0" xfId="0" applyNumberFormat="1" applyFont="1" applyFill="1" applyBorder="1"/>
    <xf numFmtId="170" fontId="3" fillId="6" borderId="1" xfId="1" applyNumberFormat="1" applyFont="1" applyFill="1" applyBorder="1"/>
    <xf numFmtId="14" fontId="3" fillId="6" borderId="0" xfId="0" applyNumberFormat="1" applyFont="1" applyFill="1" applyBorder="1"/>
    <xf numFmtId="14" fontId="9" fillId="6" borderId="3" xfId="0" applyNumberFormat="1" applyFont="1" applyFill="1" applyBorder="1"/>
    <xf numFmtId="14" fontId="3" fillId="6" borderId="3" xfId="0" applyNumberFormat="1" applyFont="1" applyFill="1" applyBorder="1"/>
    <xf numFmtId="0" fontId="3" fillId="6" borderId="1" xfId="0" applyFont="1" applyFill="1" applyBorder="1"/>
    <xf numFmtId="14" fontId="3" fillId="6" borderId="6" xfId="0" applyNumberFormat="1" applyFont="1" applyFill="1" applyBorder="1"/>
    <xf numFmtId="0" fontId="3" fillId="6" borderId="7" xfId="0" applyFont="1" applyFill="1" applyBorder="1"/>
    <xf numFmtId="14" fontId="3" fillId="6" borderId="7" xfId="0" applyNumberFormat="1" applyFont="1" applyFill="1" applyBorder="1"/>
    <xf numFmtId="0" fontId="3" fillId="6" borderId="8" xfId="0" applyFont="1" applyFill="1" applyBorder="1"/>
    <xf numFmtId="0" fontId="15" fillId="6" borderId="0" xfId="0" applyFont="1" applyFill="1" applyBorder="1"/>
    <xf numFmtId="0" fontId="3" fillId="6" borderId="3" xfId="0" applyFont="1" applyFill="1" applyBorder="1"/>
    <xf numFmtId="43" fontId="8" fillId="6" borderId="9" xfId="1" applyFont="1" applyFill="1" applyBorder="1"/>
    <xf numFmtId="43" fontId="8" fillId="6" borderId="10" xfId="1" applyFont="1" applyFill="1" applyBorder="1"/>
    <xf numFmtId="43" fontId="8" fillId="6" borderId="3" xfId="1" applyFont="1" applyFill="1" applyBorder="1"/>
    <xf numFmtId="43" fontId="8" fillId="6" borderId="1" xfId="1" applyFont="1" applyFill="1" applyBorder="1"/>
    <xf numFmtId="43" fontId="8" fillId="6" borderId="6" xfId="1" applyFont="1" applyFill="1" applyBorder="1"/>
    <xf numFmtId="43" fontId="8" fillId="6" borderId="8" xfId="1" applyFont="1" applyFill="1" applyBorder="1"/>
    <xf numFmtId="0" fontId="3" fillId="6" borderId="0" xfId="0" applyFont="1" applyFill="1" applyAlignment="1">
      <alignment horizontal="center"/>
    </xf>
    <xf numFmtId="0" fontId="16" fillId="7" borderId="11" xfId="0" applyFont="1" applyFill="1" applyBorder="1"/>
    <xf numFmtId="0" fontId="0" fillId="0" borderId="0" xfId="0" applyBorder="1"/>
    <xf numFmtId="0" fontId="3" fillId="0" borderId="0" xfId="0" applyFont="1" applyBorder="1"/>
    <xf numFmtId="17" fontId="6" fillId="7" borderId="2" xfId="0" applyNumberFormat="1" applyFont="1" applyFill="1" applyBorder="1" applyAlignment="1" applyProtection="1">
      <alignment horizontal="right"/>
    </xf>
    <xf numFmtId="168" fontId="6" fillId="7" borderId="0" xfId="0" applyNumberFormat="1" applyFont="1" applyFill="1"/>
    <xf numFmtId="168" fontId="0" fillId="7" borderId="0" xfId="0" applyNumberFormat="1" applyFill="1"/>
    <xf numFmtId="17" fontId="6" fillId="8" borderId="2" xfId="0" applyNumberFormat="1" applyFont="1" applyFill="1" applyBorder="1" applyAlignment="1" applyProtection="1">
      <alignment horizontal="right"/>
    </xf>
    <xf numFmtId="17" fontId="6" fillId="9" borderId="2" xfId="0" applyNumberFormat="1" applyFont="1" applyFill="1" applyBorder="1" applyAlignment="1" applyProtection="1">
      <alignment horizontal="right"/>
    </xf>
    <xf numFmtId="17" fontId="6" fillId="7" borderId="2" xfId="0" applyNumberFormat="1" applyFont="1" applyFill="1" applyBorder="1" applyAlignment="1" applyProtection="1">
      <alignment horizontal="left"/>
    </xf>
    <xf numFmtId="0" fontId="6" fillId="7" borderId="0" xfId="0" applyFont="1" applyFill="1" applyAlignment="1">
      <alignment horizontal="right"/>
    </xf>
    <xf numFmtId="0" fontId="0" fillId="10" borderId="0" xfId="0" applyFill="1" applyBorder="1"/>
    <xf numFmtId="0" fontId="0" fillId="9" borderId="0" xfId="0" applyFill="1" applyBorder="1"/>
    <xf numFmtId="0" fontId="6" fillId="0" borderId="2" xfId="0" applyFont="1" applyFill="1" applyBorder="1" applyAlignment="1">
      <alignment horizontal="right"/>
    </xf>
    <xf numFmtId="168" fontId="6" fillId="0" borderId="0" xfId="0" applyNumberFormat="1" applyFont="1" applyFill="1"/>
    <xf numFmtId="168" fontId="0" fillId="0" borderId="0" xfId="0" applyNumberFormat="1" applyFill="1"/>
    <xf numFmtId="0" fontId="6" fillId="0" borderId="12" xfId="0" applyFont="1" applyBorder="1" applyAlignment="1">
      <alignment horizontal="right"/>
    </xf>
    <xf numFmtId="0" fontId="2" fillId="11" borderId="13" xfId="0" applyFont="1" applyFill="1" applyBorder="1"/>
    <xf numFmtId="168" fontId="6" fillId="0" borderId="12" xfId="0" applyNumberFormat="1" applyFont="1" applyBorder="1" applyAlignment="1">
      <alignment horizontal="right"/>
    </xf>
    <xf numFmtId="0" fontId="5" fillId="6" borderId="0" xfId="0" applyFont="1" applyFill="1" applyBorder="1"/>
    <xf numFmtId="165" fontId="4" fillId="6" borderId="0" xfId="1" applyNumberFormat="1" applyFont="1" applyFill="1" applyBorder="1"/>
    <xf numFmtId="165" fontId="4" fillId="6" borderId="14" xfId="1" applyNumberFormat="1" applyFont="1" applyFill="1" applyBorder="1"/>
    <xf numFmtId="165" fontId="4" fillId="6" borderId="7" xfId="1" applyNumberFormat="1" applyFont="1" applyFill="1" applyBorder="1"/>
    <xf numFmtId="168" fontId="6" fillId="0" borderId="2" xfId="0" applyNumberFormat="1" applyFont="1" applyBorder="1" applyAlignment="1">
      <alignment horizontal="right"/>
    </xf>
    <xf numFmtId="43" fontId="0" fillId="0" borderId="0" xfId="1" applyFont="1"/>
    <xf numFmtId="0" fontId="0" fillId="12" borderId="0" xfId="0" applyFill="1"/>
    <xf numFmtId="167" fontId="0" fillId="12" borderId="0" xfId="0" applyNumberFormat="1" applyFill="1"/>
    <xf numFmtId="0" fontId="0" fillId="4" borderId="0" xfId="0" applyFill="1"/>
    <xf numFmtId="0" fontId="2" fillId="12" borderId="0" xfId="0" applyFont="1" applyFill="1"/>
    <xf numFmtId="0" fontId="0" fillId="13" borderId="0" xfId="0" applyFill="1"/>
    <xf numFmtId="0" fontId="0" fillId="0" borderId="0" xfId="0" applyFill="1"/>
    <xf numFmtId="14" fontId="4" fillId="3" borderId="15" xfId="0" applyNumberFormat="1" applyFont="1" applyFill="1" applyBorder="1"/>
    <xf numFmtId="0" fontId="0" fillId="3" borderId="0" xfId="0" applyFill="1"/>
    <xf numFmtId="0" fontId="2" fillId="3" borderId="0" xfId="0" applyFont="1" applyFill="1"/>
    <xf numFmtId="43" fontId="0" fillId="0" borderId="0" xfId="0" applyNumberFormat="1"/>
    <xf numFmtId="165" fontId="0" fillId="0" borderId="0" xfId="0" applyNumberFormat="1"/>
    <xf numFmtId="0" fontId="0" fillId="14" borderId="0" xfId="0" applyFill="1"/>
    <xf numFmtId="165" fontId="4" fillId="6" borderId="0" xfId="0" applyNumberFormat="1" applyFont="1" applyFill="1" applyBorder="1"/>
    <xf numFmtId="0" fontId="0" fillId="10" borderId="0" xfId="0" applyFill="1"/>
    <xf numFmtId="0" fontId="0" fillId="15" borderId="0" xfId="0" applyFill="1"/>
    <xf numFmtId="0" fontId="0" fillId="11" borderId="0" xfId="0" applyFill="1"/>
    <xf numFmtId="0" fontId="2" fillId="11" borderId="0" xfId="0" applyFont="1" applyFill="1"/>
    <xf numFmtId="164" fontId="0" fillId="0" borderId="0" xfId="1" applyNumberFormat="1" applyFont="1"/>
    <xf numFmtId="174" fontId="0" fillId="0" borderId="0" xfId="0" applyNumberFormat="1"/>
    <xf numFmtId="0" fontId="3" fillId="0" borderId="0" xfId="0" applyFont="1" applyFill="1"/>
    <xf numFmtId="0" fontId="15" fillId="0" borderId="0" xfId="0" applyFont="1" applyFill="1"/>
    <xf numFmtId="0" fontId="3" fillId="0" borderId="0" xfId="0" applyFont="1" applyFill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164" fontId="2" fillId="0" borderId="0" xfId="1" applyNumberFormat="1" applyFont="1" applyBorder="1"/>
    <xf numFmtId="43" fontId="3" fillId="0" borderId="16" xfId="1" applyFont="1" applyBorder="1"/>
    <xf numFmtId="43" fontId="3" fillId="0" borderId="17" xfId="1" applyFont="1" applyBorder="1"/>
    <xf numFmtId="43" fontId="3" fillId="0" borderId="18" xfId="1" applyFont="1" applyBorder="1"/>
    <xf numFmtId="0" fontId="17" fillId="6" borderId="0" xfId="0" applyFont="1" applyFill="1"/>
    <xf numFmtId="14" fontId="4" fillId="6" borderId="0" xfId="0" applyNumberFormat="1" applyFont="1" applyFill="1"/>
    <xf numFmtId="0" fontId="18" fillId="7" borderId="12" xfId="0" applyFont="1" applyFill="1" applyBorder="1"/>
    <xf numFmtId="0" fontId="12" fillId="6" borderId="3" xfId="0" applyFont="1" applyFill="1" applyBorder="1"/>
    <xf numFmtId="0" fontId="12" fillId="6" borderId="6" xfId="0" applyFont="1" applyFill="1" applyBorder="1"/>
    <xf numFmtId="17" fontId="6" fillId="0" borderId="2" xfId="0" applyNumberFormat="1" applyFont="1" applyFill="1" applyBorder="1" applyAlignment="1" applyProtection="1">
      <alignment horizontal="right"/>
    </xf>
    <xf numFmtId="168" fontId="6" fillId="0" borderId="0" xfId="0" applyNumberFormat="1" applyFont="1" applyBorder="1" applyAlignment="1">
      <alignment horizontal="right"/>
    </xf>
    <xf numFmtId="10" fontId="3" fillId="6" borderId="16" xfId="2" applyNumberFormat="1" applyFont="1" applyFill="1" applyBorder="1"/>
    <xf numFmtId="10" fontId="3" fillId="6" borderId="17" xfId="2" applyNumberFormat="1" applyFont="1" applyFill="1" applyBorder="1"/>
    <xf numFmtId="10" fontId="3" fillId="6" borderId="18" xfId="2" applyNumberFormat="1" applyFont="1" applyFill="1" applyBorder="1"/>
    <xf numFmtId="0" fontId="1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9" fillId="0" borderId="0" xfId="0" applyFont="1" applyFill="1"/>
    <xf numFmtId="14" fontId="13" fillId="5" borderId="19" xfId="0" applyNumberFormat="1" applyFont="1" applyFill="1" applyBorder="1" applyAlignment="1">
      <alignment horizontal="center"/>
    </xf>
    <xf numFmtId="14" fontId="13" fillId="5" borderId="10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9" fillId="7" borderId="12" xfId="0" applyFont="1" applyFill="1" applyBorder="1"/>
    <xf numFmtId="0" fontId="4" fillId="6" borderId="9" xfId="0" applyFont="1" applyFill="1" applyBorder="1"/>
    <xf numFmtId="165" fontId="4" fillId="6" borderId="1" xfId="0" applyNumberFormat="1" applyFont="1" applyFill="1" applyBorder="1"/>
    <xf numFmtId="0" fontId="4" fillId="6" borderId="3" xfId="0" applyFont="1" applyFill="1" applyBorder="1"/>
    <xf numFmtId="0" fontId="4" fillId="6" borderId="6" xfId="0" applyFont="1" applyFill="1" applyBorder="1"/>
    <xf numFmtId="165" fontId="4" fillId="6" borderId="8" xfId="0" applyNumberFormat="1" applyFont="1" applyFill="1" applyBorder="1"/>
    <xf numFmtId="0" fontId="4" fillId="0" borderId="3" xfId="0" applyFont="1" applyBorder="1"/>
    <xf numFmtId="0" fontId="4" fillId="9" borderId="20" xfId="0" applyFont="1" applyFill="1" applyBorder="1"/>
    <xf numFmtId="164" fontId="4" fillId="9" borderId="20" xfId="1" applyNumberFormat="1" applyFont="1" applyFill="1" applyBorder="1"/>
    <xf numFmtId="165" fontId="4" fillId="9" borderId="20" xfId="0" applyNumberFormat="1" applyFont="1" applyFill="1" applyBorder="1"/>
    <xf numFmtId="164" fontId="4" fillId="9" borderId="21" xfId="1" applyNumberFormat="1" applyFont="1" applyFill="1" applyBorder="1"/>
    <xf numFmtId="43" fontId="8" fillId="6" borderId="19" xfId="1" applyFont="1" applyFill="1" applyBorder="1"/>
    <xf numFmtId="43" fontId="8" fillId="6" borderId="0" xfId="1" applyFont="1" applyFill="1" applyBorder="1"/>
    <xf numFmtId="43" fontId="8" fillId="6" borderId="7" xfId="1" applyFont="1" applyFill="1" applyBorder="1"/>
    <xf numFmtId="0" fontId="14" fillId="3" borderId="15" xfId="0" applyFont="1" applyFill="1" applyBorder="1"/>
    <xf numFmtId="0" fontId="14" fillId="6" borderId="22" xfId="0" applyFont="1" applyFill="1" applyBorder="1" applyAlignment="1">
      <alignment horizontal="center"/>
    </xf>
    <xf numFmtId="0" fontId="9" fillId="6" borderId="22" xfId="0" applyFont="1" applyFill="1" applyBorder="1"/>
    <xf numFmtId="0" fontId="9" fillId="6" borderId="23" xfId="0" applyFont="1" applyFill="1" applyBorder="1"/>
    <xf numFmtId="17" fontId="9" fillId="6" borderId="24" xfId="0" applyNumberFormat="1" applyFont="1" applyFill="1" applyBorder="1"/>
    <xf numFmtId="17" fontId="9" fillId="6" borderId="25" xfId="0" applyNumberFormat="1" applyFont="1" applyFill="1" applyBorder="1"/>
    <xf numFmtId="17" fontId="9" fillId="6" borderId="26" xfId="0" applyNumberFormat="1" applyFont="1" applyFill="1" applyBorder="1"/>
    <xf numFmtId="17" fontId="9" fillId="6" borderId="27" xfId="0" applyNumberFormat="1" applyFont="1" applyFill="1" applyBorder="1"/>
    <xf numFmtId="17" fontId="5" fillId="6" borderId="24" xfId="0" applyNumberFormat="1" applyFont="1" applyFill="1" applyBorder="1"/>
    <xf numFmtId="17" fontId="5" fillId="6" borderId="25" xfId="0" applyNumberFormat="1" applyFont="1" applyFill="1" applyBorder="1"/>
    <xf numFmtId="0" fontId="5" fillId="6" borderId="27" xfId="0" applyFont="1" applyFill="1" applyBorder="1"/>
    <xf numFmtId="0" fontId="18" fillId="7" borderId="28" xfId="0" applyFont="1" applyFill="1" applyBorder="1"/>
    <xf numFmtId="0" fontId="4" fillId="0" borderId="9" xfId="0" applyFont="1" applyBorder="1"/>
    <xf numFmtId="165" fontId="4" fillId="0" borderId="19" xfId="0" applyNumberFormat="1" applyFont="1" applyBorder="1"/>
    <xf numFmtId="175" fontId="4" fillId="6" borderId="16" xfId="2" applyNumberFormat="1" applyFont="1" applyFill="1" applyBorder="1"/>
    <xf numFmtId="175" fontId="4" fillId="6" borderId="17" xfId="2" applyNumberFormat="1" applyFont="1" applyFill="1" applyBorder="1"/>
    <xf numFmtId="175" fontId="4" fillId="6" borderId="18" xfId="2" applyNumberFormat="1" applyFont="1" applyFill="1" applyBorder="1"/>
    <xf numFmtId="165" fontId="3" fillId="6" borderId="21" xfId="1" applyNumberFormat="1" applyFont="1" applyFill="1" applyBorder="1"/>
    <xf numFmtId="165" fontId="3" fillId="6" borderId="29" xfId="1" applyNumberFormat="1" applyFont="1" applyFill="1" applyBorder="1"/>
    <xf numFmtId="165" fontId="3" fillId="6" borderId="30" xfId="1" applyNumberFormat="1" applyFont="1" applyFill="1" applyBorder="1"/>
    <xf numFmtId="165" fontId="3" fillId="6" borderId="31" xfId="1" applyNumberFormat="1" applyFont="1" applyFill="1" applyBorder="1"/>
    <xf numFmtId="14" fontId="13" fillId="16" borderId="27" xfId="0" applyNumberFormat="1" applyFont="1" applyFill="1" applyBorder="1" applyAlignment="1">
      <alignment horizontal="center"/>
    </xf>
    <xf numFmtId="14" fontId="13" fillId="16" borderId="14" xfId="0" applyNumberFormat="1" applyFont="1" applyFill="1" applyBorder="1" applyAlignment="1">
      <alignment horizontal="center"/>
    </xf>
    <xf numFmtId="14" fontId="13" fillId="16" borderId="31" xfId="0" applyNumberFormat="1" applyFont="1" applyFill="1" applyBorder="1" applyAlignment="1">
      <alignment horizontal="center"/>
    </xf>
    <xf numFmtId="0" fontId="16" fillId="3" borderId="2" xfId="0" applyFont="1" applyFill="1" applyBorder="1"/>
    <xf numFmtId="165" fontId="3" fillId="6" borderId="1" xfId="1" applyNumberFormat="1" applyFont="1" applyFill="1" applyBorder="1"/>
    <xf numFmtId="165" fontId="3" fillId="6" borderId="8" xfId="1" applyNumberFormat="1" applyFont="1" applyFill="1" applyBorder="1"/>
    <xf numFmtId="165" fontId="3" fillId="0" borderId="10" xfId="1" applyNumberFormat="1" applyFont="1" applyFill="1" applyBorder="1"/>
    <xf numFmtId="165" fontId="3" fillId="0" borderId="1" xfId="1" applyNumberFormat="1" applyFont="1" applyFill="1" applyBorder="1"/>
    <xf numFmtId="0" fontId="4" fillId="6" borderId="1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4" fontId="6" fillId="0" borderId="0" xfId="0" applyNumberFormat="1" applyFont="1" applyBorder="1" applyAlignment="1">
      <alignment horizontal="right"/>
    </xf>
    <xf numFmtId="0" fontId="2" fillId="10" borderId="0" xfId="0" applyFont="1" applyFill="1"/>
    <xf numFmtId="14" fontId="6" fillId="0" borderId="11" xfId="0" applyNumberFormat="1" applyFont="1" applyBorder="1" applyAlignment="1">
      <alignment horizontal="right"/>
    </xf>
    <xf numFmtId="17" fontId="6" fillId="0" borderId="11" xfId="0" applyNumberFormat="1" applyFont="1" applyBorder="1" applyAlignment="1" applyProtection="1">
      <alignment horizontal="right"/>
    </xf>
    <xf numFmtId="17" fontId="6" fillId="7" borderId="11" xfId="0" applyNumberFormat="1" applyFont="1" applyFill="1" applyBorder="1" applyAlignment="1" applyProtection="1">
      <alignment horizontal="right"/>
    </xf>
    <xf numFmtId="0" fontId="6" fillId="0" borderId="11" xfId="0" applyFont="1" applyBorder="1" applyAlignment="1">
      <alignment horizontal="right"/>
    </xf>
    <xf numFmtId="168" fontId="6" fillId="0" borderId="28" xfId="0" applyNumberFormat="1" applyFont="1" applyBorder="1" applyAlignment="1">
      <alignment horizontal="right"/>
    </xf>
    <xf numFmtId="14" fontId="6" fillId="0" borderId="12" xfId="0" applyNumberFormat="1" applyFont="1" applyBorder="1" applyAlignment="1">
      <alignment horizontal="right"/>
    </xf>
    <xf numFmtId="17" fontId="6" fillId="0" borderId="12" xfId="0" applyNumberFormat="1" applyFont="1" applyBorder="1" applyAlignment="1" applyProtection="1">
      <alignment horizontal="right"/>
    </xf>
    <xf numFmtId="3" fontId="0" fillId="0" borderId="0" xfId="0" applyNumberFormat="1" applyBorder="1"/>
    <xf numFmtId="168" fontId="0" fillId="0" borderId="0" xfId="0" applyNumberFormat="1" applyBorder="1"/>
    <xf numFmtId="17" fontId="6" fillId="8" borderId="12" xfId="0" applyNumberFormat="1" applyFont="1" applyFill="1" applyBorder="1" applyAlignment="1" applyProtection="1">
      <alignment horizontal="right"/>
    </xf>
    <xf numFmtId="168" fontId="0" fillId="0" borderId="0" xfId="1" applyNumberFormat="1" applyFont="1"/>
    <xf numFmtId="167" fontId="0" fillId="0" borderId="0" xfId="0" applyNumberFormat="1" applyBorder="1"/>
    <xf numFmtId="17" fontId="2" fillId="0" borderId="0" xfId="0" applyNumberFormat="1" applyFont="1"/>
    <xf numFmtId="168" fontId="4" fillId="9" borderId="24" xfId="0" applyNumberFormat="1" applyFont="1" applyFill="1" applyBorder="1"/>
    <xf numFmtId="165" fontId="4" fillId="9" borderId="20" xfId="1" applyNumberFormat="1" applyFont="1" applyFill="1" applyBorder="1"/>
    <xf numFmtId="165" fontId="4" fillId="9" borderId="7" xfId="0" applyNumberFormat="1" applyFont="1" applyFill="1" applyBorder="1"/>
    <xf numFmtId="0" fontId="20" fillId="11" borderId="9" xfId="0" applyFont="1" applyFill="1" applyBorder="1"/>
    <xf numFmtId="164" fontId="21" fillId="6" borderId="9" xfId="1" applyNumberFormat="1" applyFont="1" applyFill="1" applyBorder="1"/>
    <xf numFmtId="43" fontId="21" fillId="6" borderId="10" xfId="1" applyFont="1" applyFill="1" applyBorder="1"/>
    <xf numFmtId="164" fontId="21" fillId="6" borderId="10" xfId="1" applyNumberFormat="1" applyFont="1" applyFill="1" applyBorder="1"/>
    <xf numFmtId="0" fontId="21" fillId="6" borderId="9" xfId="0" applyFont="1" applyFill="1" applyBorder="1"/>
    <xf numFmtId="0" fontId="21" fillId="6" borderId="3" xfId="0" applyFont="1" applyFill="1" applyBorder="1"/>
    <xf numFmtId="0" fontId="21" fillId="0" borderId="9" xfId="0" applyFont="1" applyBorder="1"/>
    <xf numFmtId="164" fontId="20" fillId="6" borderId="3" xfId="1" applyNumberFormat="1" applyFont="1" applyFill="1" applyBorder="1"/>
    <xf numFmtId="164" fontId="21" fillId="6" borderId="1" xfId="1" applyNumberFormat="1" applyFont="1" applyFill="1" applyBorder="1"/>
    <xf numFmtId="165" fontId="21" fillId="6" borderId="1" xfId="1" applyNumberFormat="1" applyFont="1" applyFill="1" applyBorder="1"/>
    <xf numFmtId="165" fontId="20" fillId="0" borderId="3" xfId="1" applyNumberFormat="1" applyFont="1" applyBorder="1"/>
    <xf numFmtId="164" fontId="21" fillId="0" borderId="1" xfId="1" applyNumberFormat="1" applyFont="1" applyBorder="1"/>
    <xf numFmtId="164" fontId="20" fillId="0" borderId="3" xfId="1" applyNumberFormat="1" applyFont="1" applyBorder="1"/>
    <xf numFmtId="165" fontId="21" fillId="0" borderId="1" xfId="1" applyNumberFormat="1" applyFont="1" applyBorder="1"/>
    <xf numFmtId="0" fontId="21" fillId="0" borderId="3" xfId="0" applyFont="1" applyBorder="1"/>
    <xf numFmtId="165" fontId="21" fillId="0" borderId="1" xfId="1" applyNumberFormat="1" applyFont="1" applyFill="1" applyBorder="1"/>
    <xf numFmtId="164" fontId="20" fillId="14" borderId="3" xfId="1" applyNumberFormat="1" applyFont="1" applyFill="1" applyBorder="1"/>
    <xf numFmtId="165" fontId="21" fillId="14" borderId="1" xfId="1" applyNumberFormat="1" applyFont="1" applyFill="1" applyBorder="1"/>
    <xf numFmtId="164" fontId="20" fillId="0" borderId="3" xfId="1" applyNumberFormat="1" applyFont="1" applyFill="1" applyBorder="1"/>
    <xf numFmtId="0" fontId="21" fillId="0" borderId="6" xfId="0" applyFont="1" applyBorder="1"/>
    <xf numFmtId="164" fontId="20" fillId="6" borderId="6" xfId="1" applyNumberFormat="1" applyFont="1" applyFill="1" applyBorder="1"/>
    <xf numFmtId="164" fontId="21" fillId="6" borderId="8" xfId="1" applyNumberFormat="1" applyFont="1" applyFill="1" applyBorder="1"/>
    <xf numFmtId="165" fontId="21" fillId="6" borderId="8" xfId="1" applyNumberFormat="1" applyFont="1" applyFill="1" applyBorder="1"/>
    <xf numFmtId="165" fontId="20" fillId="0" borderId="6" xfId="1" applyNumberFormat="1" applyFont="1" applyBorder="1"/>
    <xf numFmtId="164" fontId="21" fillId="0" borderId="8" xfId="1" applyNumberFormat="1" applyFont="1" applyBorder="1"/>
    <xf numFmtId="165" fontId="21" fillId="0" borderId="8" xfId="1" applyNumberFormat="1" applyFont="1" applyFill="1" applyBorder="1"/>
    <xf numFmtId="164" fontId="20" fillId="0" borderId="6" xfId="1" applyNumberFormat="1" applyFont="1" applyFill="1" applyBorder="1"/>
    <xf numFmtId="0" fontId="20" fillId="11" borderId="2" xfId="0" applyFont="1" applyFill="1" applyBorder="1"/>
    <xf numFmtId="164" fontId="20" fillId="6" borderId="9" xfId="1" applyNumberFormat="1" applyFont="1" applyFill="1" applyBorder="1"/>
    <xf numFmtId="165" fontId="21" fillId="6" borderId="10" xfId="1" applyNumberFormat="1" applyFont="1" applyFill="1" applyBorder="1"/>
    <xf numFmtId="165" fontId="20" fillId="6" borderId="9" xfId="1" applyNumberFormat="1" applyFont="1" applyFill="1" applyBorder="1"/>
    <xf numFmtId="165" fontId="20" fillId="6" borderId="3" xfId="1" applyNumberFormat="1" applyFont="1" applyFill="1" applyBorder="1"/>
    <xf numFmtId="165" fontId="21" fillId="0" borderId="8" xfId="1" applyNumberFormat="1" applyFont="1" applyBorder="1"/>
    <xf numFmtId="165" fontId="20" fillId="6" borderId="6" xfId="1" applyNumberFormat="1" applyFont="1" applyFill="1" applyBorder="1"/>
    <xf numFmtId="164" fontId="20" fillId="0" borderId="9" xfId="1" applyNumberFormat="1" applyFont="1" applyBorder="1"/>
    <xf numFmtId="0" fontId="21" fillId="0" borderId="17" xfId="0" applyFont="1" applyBorder="1"/>
    <xf numFmtId="0" fontId="21" fillId="0" borderId="18" xfId="0" applyFont="1" applyBorder="1"/>
    <xf numFmtId="0" fontId="20" fillId="11" borderId="32" xfId="0" applyFont="1" applyFill="1" applyBorder="1"/>
    <xf numFmtId="1" fontId="3" fillId="3" borderId="1" xfId="0" applyNumberFormat="1" applyFont="1" applyFill="1" applyBorder="1"/>
    <xf numFmtId="170" fontId="3" fillId="3" borderId="1" xfId="1" applyNumberFormat="1" applyFont="1" applyFill="1" applyBorder="1"/>
    <xf numFmtId="0" fontId="20" fillId="11" borderId="18" xfId="0" applyFont="1" applyFill="1" applyBorder="1"/>
    <xf numFmtId="0" fontId="13" fillId="0" borderId="7" xfId="0" applyFont="1" applyFill="1" applyBorder="1" applyAlignment="1">
      <alignment horizontal="center"/>
    </xf>
    <xf numFmtId="0" fontId="0" fillId="0" borderId="7" xfId="0" applyBorder="1"/>
    <xf numFmtId="165" fontId="20" fillId="0" borderId="7" xfId="1" applyNumberFormat="1" applyFont="1" applyFill="1" applyBorder="1"/>
    <xf numFmtId="164" fontId="21" fillId="0" borderId="8" xfId="1" applyNumberFormat="1" applyFont="1" applyFill="1" applyBorder="1"/>
    <xf numFmtId="164" fontId="20" fillId="0" borderId="7" xfId="1" applyNumberFormat="1" applyFont="1" applyFill="1" applyBorder="1"/>
    <xf numFmtId="164" fontId="21" fillId="0" borderId="1" xfId="1" applyNumberFormat="1" applyFont="1" applyFill="1" applyBorder="1"/>
    <xf numFmtId="165" fontId="20" fillId="0" borderId="3" xfId="1" applyNumberFormat="1" applyFont="1" applyFill="1" applyBorder="1"/>
    <xf numFmtId="0" fontId="21" fillId="0" borderId="3" xfId="0" applyFont="1" applyFill="1" applyBorder="1"/>
    <xf numFmtId="0" fontId="21" fillId="0" borderId="18" xfId="0" applyFont="1" applyFill="1" applyBorder="1"/>
    <xf numFmtId="0" fontId="21" fillId="0" borderId="17" xfId="0" applyFont="1" applyFill="1" applyBorder="1"/>
    <xf numFmtId="0" fontId="21" fillId="0" borderId="16" xfId="0" applyFont="1" applyFill="1" applyBorder="1"/>
    <xf numFmtId="170" fontId="3" fillId="0" borderId="1" xfId="1" applyNumberFormat="1" applyFont="1" applyFill="1" applyBorder="1"/>
    <xf numFmtId="170" fontId="3" fillId="0" borderId="8" xfId="1" applyNumberFormat="1" applyFont="1" applyFill="1" applyBorder="1"/>
    <xf numFmtId="171" fontId="21" fillId="6" borderId="10" xfId="1" applyNumberFormat="1" applyFont="1" applyFill="1" applyBorder="1"/>
    <xf numFmtId="171" fontId="21" fillId="0" borderId="1" xfId="1" applyNumberFormat="1" applyFont="1" applyFill="1" applyBorder="1"/>
    <xf numFmtId="171" fontId="21" fillId="0" borderId="8" xfId="1" applyNumberFormat="1" applyFont="1" applyFill="1" applyBorder="1"/>
    <xf numFmtId="171" fontId="21" fillId="6" borderId="1" xfId="1" applyNumberFormat="1" applyFont="1" applyFill="1" applyBorder="1"/>
    <xf numFmtId="164" fontId="3" fillId="6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164" fontId="4" fillId="0" borderId="0" xfId="0" applyNumberFormat="1" applyFont="1" applyFill="1" applyBorder="1"/>
    <xf numFmtId="164" fontId="4" fillId="6" borderId="0" xfId="0" applyNumberFormat="1" applyFont="1" applyFill="1" applyBorder="1"/>
    <xf numFmtId="164" fontId="13" fillId="16" borderId="14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6" borderId="0" xfId="0" applyNumberFormat="1" applyFont="1" applyFill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0" xfId="0" applyNumberFormat="1" applyFont="1" applyFill="1"/>
    <xf numFmtId="164" fontId="22" fillId="13" borderId="3" xfId="1" applyNumberFormat="1" applyFont="1" applyFill="1" applyBorder="1"/>
    <xf numFmtId="164" fontId="23" fillId="13" borderId="1" xfId="1" applyNumberFormat="1" applyFont="1" applyFill="1" applyBorder="1"/>
    <xf numFmtId="164" fontId="22" fillId="13" borderId="7" xfId="1" applyNumberFormat="1" applyFont="1" applyFill="1" applyBorder="1"/>
    <xf numFmtId="164" fontId="23" fillId="13" borderId="8" xfId="1" applyNumberFormat="1" applyFont="1" applyFill="1" applyBorder="1"/>
    <xf numFmtId="165" fontId="23" fillId="13" borderId="8" xfId="1" applyNumberFormat="1" applyFont="1" applyFill="1" applyBorder="1"/>
    <xf numFmtId="165" fontId="23" fillId="13" borderId="1" xfId="1" applyNumberFormat="1" applyFont="1" applyFill="1" applyBorder="1"/>
    <xf numFmtId="164" fontId="22" fillId="13" borderId="0" xfId="1" applyNumberFormat="1" applyFont="1" applyFill="1" applyBorder="1"/>
    <xf numFmtId="164" fontId="24" fillId="17" borderId="3" xfId="1" applyNumberFormat="1" applyFont="1" applyFill="1" applyBorder="1"/>
    <xf numFmtId="164" fontId="25" fillId="17" borderId="1" xfId="1" applyNumberFormat="1" applyFont="1" applyFill="1" applyBorder="1"/>
    <xf numFmtId="0" fontId="3" fillId="3" borderId="3" xfId="0" applyFont="1" applyFill="1" applyBorder="1"/>
    <xf numFmtId="0" fontId="13" fillId="16" borderId="20" xfId="0" applyFont="1" applyFill="1" applyBorder="1" applyAlignment="1">
      <alignment horizontal="center"/>
    </xf>
    <xf numFmtId="0" fontId="13" fillId="16" borderId="33" xfId="0" applyFont="1" applyFill="1" applyBorder="1" applyAlignment="1">
      <alignment horizontal="center"/>
    </xf>
    <xf numFmtId="164" fontId="13" fillId="16" borderId="20" xfId="0" applyNumberFormat="1" applyFont="1" applyFill="1" applyBorder="1" applyAlignment="1">
      <alignment horizontal="center"/>
    </xf>
    <xf numFmtId="14" fontId="13" fillId="16" borderId="24" xfId="0" applyNumberFormat="1" applyFont="1" applyFill="1" applyBorder="1" applyAlignment="1">
      <alignment horizontal="center"/>
    </xf>
    <xf numFmtId="14" fontId="13" fillId="16" borderId="20" xfId="0" applyNumberFormat="1" applyFont="1" applyFill="1" applyBorder="1" applyAlignment="1">
      <alignment horizontal="center"/>
    </xf>
    <xf numFmtId="17" fontId="13" fillId="16" borderId="20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38100</xdr:rowOff>
        </xdr:from>
        <xdr:to>
          <xdr:col>2</xdr:col>
          <xdr:colOff>28575</xdr:colOff>
          <xdr:row>10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61A1983-7CE5-2A4F-6639-ECBAAE4A5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T_Trading/Central/Curves/gas%20storage%20master(ps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atural%20Gas\Gas%20Storage(dowd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outine\_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outine\ENA%20Pricesadd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istoricals\gas%20storage%20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Macro AGA"/>
      <sheetName val="Storage YOY"/>
      <sheetName val="Chart Data"/>
      <sheetName val="AGA"/>
      <sheetName val="CGA"/>
      <sheetName val="AGA vs HDD"/>
      <sheetName val="Hist HDD Chart Data"/>
      <sheetName val="HDD and Storage Regression"/>
      <sheetName val="Sheet2"/>
      <sheetName val="HDD"/>
      <sheetName val="CN Storage -Chart Data"/>
      <sheetName val="CN Storage Cycle"/>
    </sheetNames>
    <sheetDataSet>
      <sheetData sheetId="0" refreshError="1"/>
      <sheetData sheetId="1"/>
      <sheetData sheetId="2" refreshError="1"/>
      <sheetData sheetId="3"/>
      <sheetData sheetId="4">
        <row r="9">
          <cell r="X9" t="str">
            <v>Date</v>
          </cell>
          <cell r="Y9" t="str">
            <v>Producing</v>
          </cell>
          <cell r="Z9" t="str">
            <v>East</v>
          </cell>
          <cell r="AA9" t="str">
            <v>West</v>
          </cell>
          <cell r="AB9" t="str">
            <v>Total</v>
          </cell>
          <cell r="AC9" t="str">
            <v>Date</v>
          </cell>
          <cell r="AD9" t="str">
            <v>Producing</v>
          </cell>
          <cell r="AE9" t="str">
            <v>East</v>
          </cell>
          <cell r="AF9" t="str">
            <v>West</v>
          </cell>
          <cell r="AG9" t="str">
            <v>Total</v>
          </cell>
        </row>
        <row r="10">
          <cell r="X10">
            <v>36161</v>
          </cell>
          <cell r="Y10">
            <v>791</v>
          </cell>
          <cell r="Z10">
            <v>1469</v>
          </cell>
          <cell r="AA10">
            <v>385</v>
          </cell>
          <cell r="AB10">
            <v>2645</v>
          </cell>
          <cell r="AC10">
            <v>36525</v>
          </cell>
          <cell r="AD10">
            <v>715</v>
          </cell>
          <cell r="AE10">
            <v>1339</v>
          </cell>
          <cell r="AF10">
            <v>383</v>
          </cell>
          <cell r="AG10">
            <v>2437</v>
          </cell>
        </row>
        <row r="11">
          <cell r="X11">
            <v>36168</v>
          </cell>
          <cell r="Y11">
            <v>727</v>
          </cell>
          <cell r="Z11">
            <v>1317</v>
          </cell>
          <cell r="AA11">
            <v>368</v>
          </cell>
          <cell r="AB11">
            <v>2412</v>
          </cell>
          <cell r="AC11">
            <v>36532</v>
          </cell>
          <cell r="AD11">
            <v>680</v>
          </cell>
          <cell r="AE11">
            <v>1286</v>
          </cell>
          <cell r="AF11">
            <v>356</v>
          </cell>
          <cell r="AG11">
            <v>2322</v>
          </cell>
        </row>
        <row r="12">
          <cell r="X12">
            <v>36175</v>
          </cell>
          <cell r="Y12">
            <v>671</v>
          </cell>
          <cell r="Z12">
            <v>1182</v>
          </cell>
          <cell r="AA12">
            <v>356</v>
          </cell>
          <cell r="AB12">
            <v>2209</v>
          </cell>
          <cell r="AC12">
            <v>36539</v>
          </cell>
          <cell r="AD12">
            <v>665</v>
          </cell>
          <cell r="AE12">
            <v>1200</v>
          </cell>
          <cell r="AF12">
            <v>347</v>
          </cell>
          <cell r="AG12">
            <v>2212</v>
          </cell>
        </row>
        <row r="13">
          <cell r="X13">
            <v>36182</v>
          </cell>
          <cell r="Y13">
            <v>652</v>
          </cell>
          <cell r="Z13">
            <v>1115</v>
          </cell>
          <cell r="AA13">
            <v>350</v>
          </cell>
          <cell r="AB13">
            <v>2117</v>
          </cell>
          <cell r="AC13">
            <v>36546</v>
          </cell>
          <cell r="AD13">
            <v>616</v>
          </cell>
          <cell r="AE13">
            <v>1064</v>
          </cell>
          <cell r="AF13">
            <v>337</v>
          </cell>
          <cell r="AG13">
            <v>2017</v>
          </cell>
        </row>
        <row r="14">
          <cell r="X14">
            <v>36189</v>
          </cell>
          <cell r="Y14">
            <v>638</v>
          </cell>
          <cell r="Z14">
            <v>1069</v>
          </cell>
          <cell r="AA14">
            <v>332</v>
          </cell>
          <cell r="AB14">
            <v>2039</v>
          </cell>
          <cell r="AC14">
            <v>36553</v>
          </cell>
          <cell r="AD14">
            <v>548</v>
          </cell>
          <cell r="AE14">
            <v>906</v>
          </cell>
          <cell r="AF14">
            <v>321</v>
          </cell>
          <cell r="AG14">
            <v>1775</v>
          </cell>
        </row>
        <row r="15">
          <cell r="X15">
            <v>36196</v>
          </cell>
          <cell r="Y15">
            <v>620</v>
          </cell>
          <cell r="Z15">
            <v>1006</v>
          </cell>
          <cell r="AA15">
            <v>320</v>
          </cell>
          <cell r="AB15">
            <v>1946</v>
          </cell>
          <cell r="AC15">
            <v>36560</v>
          </cell>
          <cell r="AD15">
            <v>472</v>
          </cell>
          <cell r="AE15">
            <v>780</v>
          </cell>
          <cell r="AF15">
            <v>310</v>
          </cell>
          <cell r="AG15">
            <v>1562</v>
          </cell>
        </row>
        <row r="16">
          <cell r="X16">
            <v>36203</v>
          </cell>
          <cell r="Y16">
            <v>625</v>
          </cell>
          <cell r="Z16">
            <v>963</v>
          </cell>
          <cell r="AA16">
            <v>299</v>
          </cell>
          <cell r="AB16">
            <v>1887</v>
          </cell>
          <cell r="AC16">
            <v>36567</v>
          </cell>
          <cell r="AD16">
            <v>425</v>
          </cell>
          <cell r="AE16">
            <v>684</v>
          </cell>
          <cell r="AF16">
            <v>295</v>
          </cell>
          <cell r="AG16">
            <v>1404</v>
          </cell>
        </row>
        <row r="17">
          <cell r="X17">
            <v>36210</v>
          </cell>
          <cell r="Y17">
            <v>609</v>
          </cell>
          <cell r="Z17">
            <v>891</v>
          </cell>
          <cell r="AA17">
            <v>290</v>
          </cell>
          <cell r="AB17">
            <v>1790</v>
          </cell>
          <cell r="AC17">
            <v>36574</v>
          </cell>
          <cell r="AD17">
            <v>394</v>
          </cell>
          <cell r="AE17">
            <v>594</v>
          </cell>
          <cell r="AF17">
            <v>280</v>
          </cell>
          <cell r="AG17">
            <v>1268</v>
          </cell>
        </row>
        <row r="18">
          <cell r="X18">
            <v>36217</v>
          </cell>
          <cell r="Y18">
            <v>583</v>
          </cell>
          <cell r="Z18">
            <v>795</v>
          </cell>
          <cell r="AA18">
            <v>284</v>
          </cell>
          <cell r="AB18">
            <v>1662</v>
          </cell>
          <cell r="AC18">
            <v>36581</v>
          </cell>
          <cell r="AD18">
            <v>376</v>
          </cell>
          <cell r="AE18">
            <v>551</v>
          </cell>
          <cell r="AF18">
            <v>267</v>
          </cell>
          <cell r="AG18">
            <v>1194</v>
          </cell>
        </row>
        <row r="19">
          <cell r="X19">
            <v>36224</v>
          </cell>
          <cell r="Y19">
            <v>575</v>
          </cell>
          <cell r="Z19">
            <v>736</v>
          </cell>
          <cell r="AA19">
            <v>282</v>
          </cell>
          <cell r="AB19">
            <v>1593</v>
          </cell>
          <cell r="AC19">
            <v>36588</v>
          </cell>
          <cell r="AD19">
            <v>381</v>
          </cell>
          <cell r="AE19">
            <v>527</v>
          </cell>
          <cell r="AF19">
            <v>257</v>
          </cell>
          <cell r="AG19">
            <v>1165</v>
          </cell>
        </row>
        <row r="20">
          <cell r="X20">
            <v>36231</v>
          </cell>
          <cell r="Y20">
            <v>548</v>
          </cell>
          <cell r="Z20">
            <v>646</v>
          </cell>
          <cell r="AA20">
            <v>265</v>
          </cell>
          <cell r="AB20">
            <v>1459</v>
          </cell>
          <cell r="AC20">
            <v>36595</v>
          </cell>
          <cell r="AD20">
            <v>370</v>
          </cell>
          <cell r="AE20">
            <v>511</v>
          </cell>
          <cell r="AF20">
            <v>245</v>
          </cell>
          <cell r="AG20">
            <v>1126</v>
          </cell>
        </row>
        <row r="21">
          <cell r="X21">
            <v>36238</v>
          </cell>
          <cell r="Y21">
            <v>526</v>
          </cell>
          <cell r="Z21">
            <v>589</v>
          </cell>
          <cell r="AA21">
            <v>257</v>
          </cell>
          <cell r="AB21">
            <v>1372</v>
          </cell>
          <cell r="AC21">
            <v>36602</v>
          </cell>
          <cell r="AD21">
            <v>355</v>
          </cell>
          <cell r="AE21">
            <v>473</v>
          </cell>
          <cell r="AF21">
            <v>236</v>
          </cell>
          <cell r="AG21">
            <v>1064</v>
          </cell>
        </row>
        <row r="22">
          <cell r="X22">
            <v>36245</v>
          </cell>
          <cell r="Y22">
            <v>521</v>
          </cell>
          <cell r="Z22">
            <v>556</v>
          </cell>
          <cell r="AA22">
            <v>258</v>
          </cell>
          <cell r="AB22">
            <v>1335</v>
          </cell>
          <cell r="AC22">
            <v>36609</v>
          </cell>
          <cell r="AD22">
            <v>341</v>
          </cell>
          <cell r="AE22">
            <v>444</v>
          </cell>
          <cell r="AF22">
            <v>251</v>
          </cell>
          <cell r="AG22">
            <v>1036</v>
          </cell>
        </row>
        <row r="23">
          <cell r="X23">
            <v>36252</v>
          </cell>
          <cell r="Y23">
            <v>528</v>
          </cell>
          <cell r="Z23">
            <v>558</v>
          </cell>
          <cell r="AA23">
            <v>251</v>
          </cell>
          <cell r="AB23">
            <v>1337</v>
          </cell>
          <cell r="AC23">
            <v>36616</v>
          </cell>
          <cell r="AD23">
            <v>334</v>
          </cell>
          <cell r="AE23">
            <v>441</v>
          </cell>
          <cell r="AF23">
            <v>256</v>
          </cell>
          <cell r="AG23">
            <v>1031</v>
          </cell>
        </row>
        <row r="24">
          <cell r="X24">
            <v>36252</v>
          </cell>
          <cell r="Y24">
            <v>539</v>
          </cell>
          <cell r="Z24">
            <v>592</v>
          </cell>
          <cell r="AA24">
            <v>236</v>
          </cell>
          <cell r="AB24">
            <v>1367</v>
          </cell>
          <cell r="AC24">
            <v>36623</v>
          </cell>
          <cell r="AD24">
            <v>330</v>
          </cell>
          <cell r="AE24">
            <v>442</v>
          </cell>
          <cell r="AF24">
            <v>261</v>
          </cell>
          <cell r="AG24">
            <v>1033</v>
          </cell>
        </row>
        <row r="25">
          <cell r="X25">
            <v>36259</v>
          </cell>
          <cell r="Y25">
            <v>542</v>
          </cell>
          <cell r="Z25">
            <v>597</v>
          </cell>
          <cell r="AA25">
            <v>230</v>
          </cell>
          <cell r="AB25">
            <v>1369</v>
          </cell>
          <cell r="AC25">
            <v>36630</v>
          </cell>
          <cell r="AD25">
            <v>322</v>
          </cell>
          <cell r="AE25">
            <v>417</v>
          </cell>
          <cell r="AF25">
            <v>269</v>
          </cell>
          <cell r="AG25">
            <v>1008</v>
          </cell>
        </row>
        <row r="26">
          <cell r="X26">
            <v>36266</v>
          </cell>
          <cell r="Y26">
            <v>538</v>
          </cell>
          <cell r="Z26">
            <v>600</v>
          </cell>
          <cell r="AA26">
            <v>236</v>
          </cell>
          <cell r="AB26">
            <v>1374</v>
          </cell>
          <cell r="AC26">
            <v>36637</v>
          </cell>
          <cell r="AD26">
            <v>325</v>
          </cell>
          <cell r="AE26">
            <v>425</v>
          </cell>
          <cell r="AF26">
            <v>277</v>
          </cell>
          <cell r="AG26">
            <v>1027</v>
          </cell>
        </row>
        <row r="27">
          <cell r="X27">
            <v>36273</v>
          </cell>
          <cell r="Y27">
            <v>543</v>
          </cell>
          <cell r="Z27">
            <v>623</v>
          </cell>
          <cell r="AA27">
            <v>242</v>
          </cell>
          <cell r="AB27">
            <v>1408</v>
          </cell>
          <cell r="AC27">
            <v>36644</v>
          </cell>
          <cell r="AD27">
            <v>328</v>
          </cell>
          <cell r="AE27">
            <v>445</v>
          </cell>
          <cell r="AF27">
            <v>286</v>
          </cell>
          <cell r="AG27">
            <v>1059</v>
          </cell>
        </row>
        <row r="28">
          <cell r="X28">
            <v>36280</v>
          </cell>
          <cell r="Y28">
            <v>565</v>
          </cell>
          <cell r="Z28">
            <v>671</v>
          </cell>
          <cell r="AA28">
            <v>244</v>
          </cell>
          <cell r="AB28">
            <v>1480</v>
          </cell>
          <cell r="AC28">
            <v>36651</v>
          </cell>
          <cell r="AD28">
            <v>345</v>
          </cell>
          <cell r="AE28">
            <v>479</v>
          </cell>
          <cell r="AF28">
            <v>293</v>
          </cell>
          <cell r="AG28">
            <v>1117</v>
          </cell>
        </row>
        <row r="29">
          <cell r="X29">
            <v>36287</v>
          </cell>
          <cell r="Y29">
            <v>588</v>
          </cell>
          <cell r="Z29">
            <v>716</v>
          </cell>
          <cell r="AA29">
            <v>255</v>
          </cell>
          <cell r="AB29">
            <v>1559</v>
          </cell>
          <cell r="AC29">
            <v>36658</v>
          </cell>
          <cell r="AD29">
            <v>346</v>
          </cell>
          <cell r="AE29">
            <v>519</v>
          </cell>
          <cell r="AF29">
            <v>298</v>
          </cell>
          <cell r="AG29">
            <v>1163</v>
          </cell>
        </row>
        <row r="30">
          <cell r="X30">
            <v>36294</v>
          </cell>
          <cell r="Y30">
            <v>599</v>
          </cell>
          <cell r="Z30">
            <v>771</v>
          </cell>
          <cell r="AA30">
            <v>262</v>
          </cell>
          <cell r="AB30">
            <v>1632</v>
          </cell>
          <cell r="AC30">
            <v>36665</v>
          </cell>
          <cell r="AD30">
            <v>353</v>
          </cell>
          <cell r="AE30">
            <v>561</v>
          </cell>
          <cell r="AF30">
            <v>304</v>
          </cell>
          <cell r="AG30">
            <v>1218</v>
          </cell>
        </row>
        <row r="31">
          <cell r="X31">
            <v>36301</v>
          </cell>
          <cell r="Y31">
            <v>615</v>
          </cell>
          <cell r="Z31">
            <v>814</v>
          </cell>
          <cell r="AA31">
            <v>274</v>
          </cell>
          <cell r="AB31">
            <v>1703</v>
          </cell>
          <cell r="AC31">
            <v>36672</v>
          </cell>
          <cell r="AD31">
            <v>363</v>
          </cell>
          <cell r="AE31">
            <v>601</v>
          </cell>
          <cell r="AF31">
            <v>310</v>
          </cell>
          <cell r="AG31">
            <v>1274</v>
          </cell>
        </row>
        <row r="32">
          <cell r="X32">
            <v>36308</v>
          </cell>
          <cell r="Y32">
            <v>634</v>
          </cell>
          <cell r="Z32">
            <v>872</v>
          </cell>
          <cell r="AA32">
            <v>288</v>
          </cell>
          <cell r="AB32">
            <v>1794</v>
          </cell>
          <cell r="AC32">
            <v>36679</v>
          </cell>
          <cell r="AD32">
            <v>377</v>
          </cell>
          <cell r="AE32">
            <v>653</v>
          </cell>
          <cell r="AF32">
            <v>322</v>
          </cell>
          <cell r="AG32">
            <v>1352</v>
          </cell>
        </row>
        <row r="33">
          <cell r="X33">
            <v>36315</v>
          </cell>
          <cell r="Y33">
            <v>651</v>
          </cell>
          <cell r="Z33">
            <v>906</v>
          </cell>
          <cell r="AA33">
            <v>300</v>
          </cell>
          <cell r="AB33">
            <v>1857</v>
          </cell>
          <cell r="AC33">
            <v>36686</v>
          </cell>
          <cell r="AD33">
            <v>398</v>
          </cell>
          <cell r="AE33">
            <v>706</v>
          </cell>
          <cell r="AF33">
            <v>326</v>
          </cell>
          <cell r="AG33">
            <v>1430</v>
          </cell>
        </row>
        <row r="34">
          <cell r="X34">
            <v>36322</v>
          </cell>
          <cell r="Y34">
            <v>675</v>
          </cell>
          <cell r="Z34">
            <v>956</v>
          </cell>
          <cell r="AA34">
            <v>311</v>
          </cell>
          <cell r="AB34">
            <v>1942</v>
          </cell>
          <cell r="AC34">
            <v>36693</v>
          </cell>
          <cell r="AD34">
            <v>409</v>
          </cell>
          <cell r="AE34">
            <v>754</v>
          </cell>
          <cell r="AF34">
            <v>331</v>
          </cell>
          <cell r="AG34">
            <v>1494</v>
          </cell>
        </row>
        <row r="35">
          <cell r="X35">
            <v>36329</v>
          </cell>
          <cell r="Y35">
            <v>700</v>
          </cell>
          <cell r="Z35">
            <v>1011</v>
          </cell>
          <cell r="AA35">
            <v>322</v>
          </cell>
          <cell r="AB35">
            <v>2033</v>
          </cell>
          <cell r="AC35">
            <v>36700</v>
          </cell>
          <cell r="AD35">
            <v>421</v>
          </cell>
          <cell r="AE35">
            <v>806</v>
          </cell>
          <cell r="AF35">
            <v>340</v>
          </cell>
          <cell r="AG35">
            <v>1567</v>
          </cell>
        </row>
        <row r="36">
          <cell r="X36">
            <v>36336</v>
          </cell>
          <cell r="Y36">
            <v>712</v>
          </cell>
          <cell r="Z36">
            <v>1057</v>
          </cell>
          <cell r="AA36">
            <v>333</v>
          </cell>
          <cell r="AB36">
            <v>2102</v>
          </cell>
          <cell r="AC36">
            <v>36707</v>
          </cell>
          <cell r="AD36">
            <v>432</v>
          </cell>
          <cell r="AE36">
            <v>856</v>
          </cell>
          <cell r="AF36">
            <v>348</v>
          </cell>
          <cell r="AG36">
            <v>1636</v>
          </cell>
        </row>
        <row r="37">
          <cell r="X37">
            <v>36343</v>
          </cell>
          <cell r="Y37">
            <v>721</v>
          </cell>
          <cell r="Z37">
            <v>1093</v>
          </cell>
          <cell r="AA37">
            <v>347</v>
          </cell>
          <cell r="AB37">
            <v>2161</v>
          </cell>
          <cell r="AC37">
            <v>36714</v>
          </cell>
          <cell r="AD37">
            <v>458</v>
          </cell>
          <cell r="AE37">
            <v>919</v>
          </cell>
          <cell r="AF37">
            <v>356</v>
          </cell>
          <cell r="AG37">
            <v>1733</v>
          </cell>
        </row>
        <row r="38">
          <cell r="X38">
            <v>36350</v>
          </cell>
          <cell r="Y38">
            <v>735</v>
          </cell>
          <cell r="Z38">
            <v>1149</v>
          </cell>
          <cell r="AA38">
            <v>355</v>
          </cell>
          <cell r="AB38">
            <v>2239</v>
          </cell>
          <cell r="AC38">
            <v>36721</v>
          </cell>
        </row>
        <row r="39">
          <cell r="X39">
            <v>36357</v>
          </cell>
          <cell r="Y39">
            <v>736</v>
          </cell>
          <cell r="Z39">
            <v>1179</v>
          </cell>
          <cell r="AA39">
            <v>365</v>
          </cell>
          <cell r="AB39">
            <v>2280</v>
          </cell>
          <cell r="AC39">
            <v>36728</v>
          </cell>
        </row>
        <row r="40">
          <cell r="X40">
            <v>36364</v>
          </cell>
          <cell r="Y40">
            <v>725</v>
          </cell>
          <cell r="Z40">
            <v>1209</v>
          </cell>
          <cell r="AA40">
            <v>372</v>
          </cell>
          <cell r="AB40">
            <v>2306</v>
          </cell>
          <cell r="AC40">
            <v>36735</v>
          </cell>
        </row>
        <row r="41">
          <cell r="X41">
            <v>36371</v>
          </cell>
          <cell r="Y41">
            <v>724</v>
          </cell>
          <cell r="Z41">
            <v>1247</v>
          </cell>
          <cell r="AA41">
            <v>380</v>
          </cell>
          <cell r="AB41">
            <v>2351</v>
          </cell>
          <cell r="AC41">
            <v>36742</v>
          </cell>
        </row>
        <row r="42">
          <cell r="X42">
            <v>36378</v>
          </cell>
          <cell r="Y42">
            <v>725</v>
          </cell>
          <cell r="Z42">
            <v>1290</v>
          </cell>
          <cell r="AA42">
            <v>387</v>
          </cell>
          <cell r="AB42">
            <v>2402</v>
          </cell>
          <cell r="AC42">
            <v>36749</v>
          </cell>
        </row>
        <row r="43">
          <cell r="X43">
            <v>36385</v>
          </cell>
          <cell r="Y43">
            <v>729</v>
          </cell>
          <cell r="Z43">
            <v>1331</v>
          </cell>
          <cell r="AA43">
            <v>392</v>
          </cell>
          <cell r="AB43">
            <v>2452</v>
          </cell>
          <cell r="AC43">
            <v>36756</v>
          </cell>
        </row>
        <row r="44">
          <cell r="X44">
            <v>36392</v>
          </cell>
          <cell r="Y44">
            <v>749</v>
          </cell>
          <cell r="Z44">
            <v>1382</v>
          </cell>
          <cell r="AA44">
            <v>390</v>
          </cell>
          <cell r="AB44">
            <v>2521</v>
          </cell>
          <cell r="AC44">
            <v>36763</v>
          </cell>
        </row>
        <row r="45">
          <cell r="X45">
            <v>36399</v>
          </cell>
          <cell r="Y45">
            <v>764</v>
          </cell>
          <cell r="Z45">
            <v>1427</v>
          </cell>
          <cell r="AA45">
            <v>396</v>
          </cell>
          <cell r="AB45">
            <v>2587</v>
          </cell>
          <cell r="AC45">
            <v>36770</v>
          </cell>
          <cell r="AG45">
            <v>0</v>
          </cell>
        </row>
        <row r="46">
          <cell r="X46">
            <v>36406</v>
          </cell>
          <cell r="Y46">
            <v>782</v>
          </cell>
          <cell r="Z46">
            <v>1482</v>
          </cell>
          <cell r="AA46">
            <v>404</v>
          </cell>
          <cell r="AB46">
            <v>2668</v>
          </cell>
          <cell r="AC46">
            <v>36777</v>
          </cell>
          <cell r="AG46">
            <v>0</v>
          </cell>
        </row>
        <row r="47">
          <cell r="X47">
            <v>36413</v>
          </cell>
          <cell r="Y47">
            <v>806</v>
          </cell>
          <cell r="Z47">
            <v>1528</v>
          </cell>
          <cell r="AA47">
            <v>412</v>
          </cell>
          <cell r="AB47">
            <v>2746</v>
          </cell>
          <cell r="AC47">
            <v>36784</v>
          </cell>
          <cell r="AG47">
            <v>0</v>
          </cell>
        </row>
        <row r="48">
          <cell r="X48">
            <v>36420</v>
          </cell>
          <cell r="Y48">
            <v>825</v>
          </cell>
          <cell r="Z48">
            <v>1581</v>
          </cell>
          <cell r="AA48">
            <v>419</v>
          </cell>
          <cell r="AB48">
            <v>2825</v>
          </cell>
          <cell r="AC48">
            <v>36791</v>
          </cell>
          <cell r="AG48">
            <v>0</v>
          </cell>
        </row>
        <row r="49">
          <cell r="X49">
            <v>36427</v>
          </cell>
          <cell r="Y49">
            <v>841</v>
          </cell>
          <cell r="Z49">
            <v>1625</v>
          </cell>
          <cell r="AA49">
            <v>421</v>
          </cell>
          <cell r="AB49">
            <v>2887</v>
          </cell>
          <cell r="AC49">
            <v>36798</v>
          </cell>
          <cell r="AG49">
            <v>0</v>
          </cell>
        </row>
        <row r="50">
          <cell r="X50">
            <v>36434</v>
          </cell>
          <cell r="Y50">
            <v>852</v>
          </cell>
          <cell r="Z50">
            <v>1656</v>
          </cell>
          <cell r="AA50">
            <v>428</v>
          </cell>
          <cell r="AB50">
            <v>2936</v>
          </cell>
          <cell r="AC50">
            <v>36805</v>
          </cell>
          <cell r="AG50">
            <v>0</v>
          </cell>
        </row>
        <row r="51">
          <cell r="X51">
            <v>36441</v>
          </cell>
          <cell r="Y51">
            <v>860</v>
          </cell>
          <cell r="Z51">
            <v>1688</v>
          </cell>
          <cell r="AA51">
            <v>430</v>
          </cell>
          <cell r="AB51">
            <v>2978</v>
          </cell>
          <cell r="AC51">
            <v>36812</v>
          </cell>
          <cell r="AG51">
            <v>0</v>
          </cell>
        </row>
        <row r="52">
          <cell r="X52">
            <v>36448</v>
          </cell>
          <cell r="Y52">
            <v>860</v>
          </cell>
          <cell r="Z52">
            <v>1701</v>
          </cell>
          <cell r="AA52">
            <v>430</v>
          </cell>
          <cell r="AB52">
            <v>2991</v>
          </cell>
          <cell r="AC52">
            <v>36819</v>
          </cell>
          <cell r="AG52">
            <v>0</v>
          </cell>
        </row>
        <row r="53">
          <cell r="X53">
            <v>36455</v>
          </cell>
          <cell r="Y53">
            <v>851</v>
          </cell>
          <cell r="Z53">
            <v>1711</v>
          </cell>
          <cell r="AA53">
            <v>433</v>
          </cell>
          <cell r="AB53">
            <v>2995</v>
          </cell>
          <cell r="AC53">
            <v>36826</v>
          </cell>
          <cell r="AG53">
            <v>0</v>
          </cell>
        </row>
        <row r="54">
          <cell r="X54">
            <v>36462</v>
          </cell>
          <cell r="Y54">
            <v>852</v>
          </cell>
          <cell r="Z54">
            <v>1721</v>
          </cell>
          <cell r="AA54">
            <v>434</v>
          </cell>
          <cell r="AB54">
            <v>3007</v>
          </cell>
          <cell r="AC54">
            <v>36833</v>
          </cell>
          <cell r="AG54">
            <v>0</v>
          </cell>
        </row>
        <row r="55">
          <cell r="X55">
            <v>36469</v>
          </cell>
          <cell r="Y55">
            <v>847</v>
          </cell>
          <cell r="Z55">
            <v>1730</v>
          </cell>
          <cell r="AA55">
            <v>439</v>
          </cell>
          <cell r="AB55">
            <v>3016</v>
          </cell>
          <cell r="AC55">
            <v>36840</v>
          </cell>
          <cell r="AG55">
            <v>0</v>
          </cell>
        </row>
        <row r="56">
          <cell r="X56">
            <v>36476</v>
          </cell>
          <cell r="Y56">
            <v>843</v>
          </cell>
          <cell r="Z56">
            <v>1711</v>
          </cell>
          <cell r="AA56">
            <v>442</v>
          </cell>
          <cell r="AB56">
            <v>2996</v>
          </cell>
          <cell r="AC56">
            <v>36847</v>
          </cell>
          <cell r="AG56">
            <v>0</v>
          </cell>
        </row>
        <row r="57">
          <cell r="X57">
            <v>36483</v>
          </cell>
          <cell r="Y57">
            <v>848</v>
          </cell>
          <cell r="Z57">
            <v>1714</v>
          </cell>
          <cell r="AA57">
            <v>439</v>
          </cell>
          <cell r="AB57">
            <v>3001</v>
          </cell>
          <cell r="AC57">
            <v>36854</v>
          </cell>
          <cell r="AG57">
            <v>0</v>
          </cell>
        </row>
        <row r="58">
          <cell r="X58">
            <v>36490</v>
          </cell>
          <cell r="Y58">
            <v>837</v>
          </cell>
          <cell r="Z58">
            <v>1658</v>
          </cell>
          <cell r="AA58">
            <v>437</v>
          </cell>
          <cell r="AB58">
            <v>2932</v>
          </cell>
          <cell r="AC58">
            <v>36861</v>
          </cell>
          <cell r="AG58">
            <v>0</v>
          </cell>
        </row>
        <row r="59">
          <cell r="X59">
            <v>36497</v>
          </cell>
          <cell r="Y59">
            <v>815</v>
          </cell>
          <cell r="Z59">
            <v>1621</v>
          </cell>
          <cell r="AA59">
            <v>423</v>
          </cell>
          <cell r="AB59">
            <v>2859</v>
          </cell>
          <cell r="AC59">
            <v>36868</v>
          </cell>
          <cell r="AG59">
            <v>0</v>
          </cell>
        </row>
        <row r="60">
          <cell r="X60">
            <v>36504</v>
          </cell>
          <cell r="Y60">
            <v>789</v>
          </cell>
          <cell r="Z60">
            <v>1546</v>
          </cell>
          <cell r="AA60">
            <v>408</v>
          </cell>
          <cell r="AB60">
            <v>2743</v>
          </cell>
          <cell r="AC60">
            <v>36875</v>
          </cell>
          <cell r="AG60">
            <v>0</v>
          </cell>
        </row>
        <row r="61">
          <cell r="X61">
            <v>36511</v>
          </cell>
          <cell r="Y61">
            <v>740</v>
          </cell>
          <cell r="Z61">
            <v>1437</v>
          </cell>
          <cell r="AA61">
            <v>393</v>
          </cell>
          <cell r="AB61">
            <v>2570</v>
          </cell>
          <cell r="AC61">
            <v>36882</v>
          </cell>
          <cell r="AG61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eatDegDays"/>
      <sheetName val="Total"/>
      <sheetName val="Chart2"/>
      <sheetName val="Prod1"/>
      <sheetName val="East1"/>
      <sheetName val="West1"/>
      <sheetName val="EastMI1"/>
      <sheetName val="Total1"/>
      <sheetName val="Date"/>
      <sheetName val="Producing"/>
      <sheetName val="Eastern"/>
      <sheetName val="Western"/>
      <sheetName val="Vs. Avg."/>
      <sheetName val="EastMI"/>
      <sheetName val="Chart1"/>
      <sheetName val="Chart1 (2)"/>
      <sheetName val="Chart6"/>
      <sheetName val="Sheet2"/>
      <sheetName val="Chart3"/>
      <sheetName val="Chart3 (2)"/>
      <sheetName val="Chart4"/>
      <sheetName val="Chart5"/>
      <sheetName val="Chart7"/>
      <sheetName val="Chart3 (3)"/>
      <sheetName val="1994"/>
      <sheetName val="Sheet3"/>
    </sheetNames>
    <sheetDataSet>
      <sheetData sheetId="0" refreshError="1">
        <row r="290">
          <cell r="I290">
            <v>40.33333333333335</v>
          </cell>
        </row>
        <row r="291">
          <cell r="I291">
            <v>56.333333333333357</v>
          </cell>
        </row>
        <row r="292">
          <cell r="I292">
            <v>56.333333333333357</v>
          </cell>
        </row>
        <row r="337">
          <cell r="I337">
            <v>47</v>
          </cell>
        </row>
        <row r="338">
          <cell r="I338">
            <v>50.000000000000014</v>
          </cell>
        </row>
        <row r="339">
          <cell r="I339">
            <v>51.666666666666679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East Daily Power Prices"/>
    </sheetNames>
    <sheetDataSet>
      <sheetData sheetId="0">
        <row r="13">
          <cell r="C13">
            <v>51.5</v>
          </cell>
          <cell r="D13">
            <v>47.25</v>
          </cell>
        </row>
        <row r="17">
          <cell r="C17">
            <v>44.75</v>
          </cell>
          <cell r="D17">
            <v>32.6</v>
          </cell>
        </row>
        <row r="22">
          <cell r="C22">
            <v>56</v>
          </cell>
          <cell r="D22">
            <v>29.000001907348633</v>
          </cell>
        </row>
        <row r="26">
          <cell r="C26">
            <v>62.5</v>
          </cell>
          <cell r="D26">
            <v>40</v>
          </cell>
        </row>
        <row r="34">
          <cell r="C34">
            <v>76</v>
          </cell>
          <cell r="D34">
            <v>56.999996185302734</v>
          </cell>
        </row>
        <row r="40">
          <cell r="C40">
            <v>60</v>
          </cell>
          <cell r="D40">
            <v>55.950000762939453</v>
          </cell>
        </row>
        <row r="47">
          <cell r="C47">
            <v>-6.25</v>
          </cell>
          <cell r="D47">
            <v>0</v>
          </cell>
        </row>
        <row r="51">
          <cell r="C51">
            <v>-9</v>
          </cell>
          <cell r="D51">
            <v>-5.3999999999999986</v>
          </cell>
        </row>
        <row r="56">
          <cell r="C56">
            <v>-8</v>
          </cell>
          <cell r="D56">
            <v>-2.0000003814697251</v>
          </cell>
        </row>
        <row r="60">
          <cell r="C60">
            <v>-11.5</v>
          </cell>
          <cell r="D60">
            <v>0</v>
          </cell>
        </row>
        <row r="68">
          <cell r="C68">
            <v>-6</v>
          </cell>
          <cell r="D68">
            <v>0</v>
          </cell>
        </row>
        <row r="74">
          <cell r="C74">
            <v>7</v>
          </cell>
          <cell r="D74">
            <v>2.5</v>
          </cell>
        </row>
      </sheetData>
      <sheetData sheetId="1"/>
      <sheetData sheetId="2"/>
      <sheetData sheetId="3">
        <row r="13">
          <cell r="B13">
            <v>48.5</v>
          </cell>
        </row>
        <row r="17">
          <cell r="B17">
            <v>46</v>
          </cell>
        </row>
        <row r="22">
          <cell r="B22">
            <v>54.25</v>
          </cell>
        </row>
        <row r="26">
          <cell r="B26">
            <v>60</v>
          </cell>
        </row>
        <row r="34">
          <cell r="B34">
            <v>77</v>
          </cell>
        </row>
        <row r="40">
          <cell r="B40">
            <v>60</v>
          </cell>
        </row>
        <row r="47">
          <cell r="B47">
            <v>-9.25</v>
          </cell>
        </row>
        <row r="51">
          <cell r="B51">
            <v>-9</v>
          </cell>
        </row>
        <row r="56">
          <cell r="B56">
            <v>-9.75</v>
          </cell>
        </row>
        <row r="60">
          <cell r="B60">
            <v>-14</v>
          </cell>
        </row>
        <row r="68">
          <cell r="B68">
            <v>-5</v>
          </cell>
        </row>
        <row r="74">
          <cell r="B74">
            <v>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GA"/>
      <sheetName val="Sheet1"/>
      <sheetName val="Curvefetch"/>
    </sheetNames>
    <sheetDataSet>
      <sheetData sheetId="0">
        <row r="38">
          <cell r="C38">
            <v>0.25999999999999979</v>
          </cell>
          <cell r="D38">
            <v>4.0999999999999996</v>
          </cell>
          <cell r="E38" t="e">
            <v>#N/A</v>
          </cell>
          <cell r="F38" t="e">
            <v>#N/A</v>
          </cell>
          <cell r="G38">
            <v>0</v>
          </cell>
          <cell r="H38">
            <v>-0.17</v>
          </cell>
          <cell r="I38">
            <v>0</v>
          </cell>
          <cell r="J38">
            <v>-0.13999999999999999</v>
          </cell>
          <cell r="K38">
            <v>0</v>
          </cell>
          <cell r="L38">
            <v>-0.31392857142857145</v>
          </cell>
          <cell r="M38">
            <v>0</v>
          </cell>
          <cell r="N38">
            <v>-0.14499999999999999</v>
          </cell>
        </row>
        <row r="39">
          <cell r="C39">
            <v>-3.4999999999999698E-2</v>
          </cell>
          <cell r="D39">
            <v>3.8050000000000002</v>
          </cell>
          <cell r="E39" t="e">
            <v>#N/A</v>
          </cell>
          <cell r="F39" t="e">
            <v>#N/A</v>
          </cell>
          <cell r="G39">
            <v>0</v>
          </cell>
          <cell r="H39">
            <v>0.04</v>
          </cell>
          <cell r="I39">
            <v>0</v>
          </cell>
          <cell r="J39">
            <v>7.0000000000000007E-2</v>
          </cell>
          <cell r="K39">
            <v>0</v>
          </cell>
          <cell r="L39">
            <v>-5.107142857142858E-2</v>
          </cell>
          <cell r="M39">
            <v>0</v>
          </cell>
          <cell r="N39">
            <v>0.05</v>
          </cell>
        </row>
        <row r="40">
          <cell r="C40">
            <v>0.16500000000000004</v>
          </cell>
          <cell r="D40">
            <v>0</v>
          </cell>
          <cell r="E40" t="e">
            <v>#N/A</v>
          </cell>
          <cell r="F40" t="e">
            <v>#N/A</v>
          </cell>
          <cell r="G40">
            <v>0</v>
          </cell>
          <cell r="H40">
            <v>-6.39</v>
          </cell>
          <cell r="I40">
            <v>0</v>
          </cell>
          <cell r="J40">
            <v>-5.6319999999999997</v>
          </cell>
          <cell r="K40">
            <v>0</v>
          </cell>
          <cell r="L40">
            <v>-3.2764285714285712</v>
          </cell>
          <cell r="M40">
            <v>0</v>
          </cell>
          <cell r="N40">
            <v>-1.47</v>
          </cell>
        </row>
        <row r="41">
          <cell r="C41">
            <v>0</v>
          </cell>
          <cell r="D41">
            <v>0</v>
          </cell>
          <cell r="E41" t="e">
            <v>#N/A</v>
          </cell>
          <cell r="F41" t="e">
            <v>#N/A</v>
          </cell>
          <cell r="G41">
            <v>0</v>
          </cell>
          <cell r="H41">
            <v>0.125</v>
          </cell>
          <cell r="I41">
            <v>0</v>
          </cell>
          <cell r="J41">
            <v>0.125</v>
          </cell>
          <cell r="K41">
            <v>0</v>
          </cell>
          <cell r="L41">
            <v>0.13</v>
          </cell>
          <cell r="M41">
            <v>0</v>
          </cell>
          <cell r="N41">
            <v>0.13</v>
          </cell>
        </row>
        <row r="44">
          <cell r="C44">
            <v>-3.84</v>
          </cell>
          <cell r="D44">
            <v>0</v>
          </cell>
          <cell r="E44" t="e">
            <v>#N/A</v>
          </cell>
          <cell r="F44" t="e">
            <v>#N/A</v>
          </cell>
        </row>
        <row r="45">
          <cell r="G45">
            <v>0</v>
          </cell>
          <cell r="H45">
            <v>0.23354306667825001</v>
          </cell>
          <cell r="I45">
            <v>0</v>
          </cell>
          <cell r="J45">
            <v>0.33970861333565</v>
          </cell>
          <cell r="K45">
            <v>0</v>
          </cell>
          <cell r="L45">
            <v>0.22864415794305856</v>
          </cell>
          <cell r="M45">
            <v>0</v>
          </cell>
          <cell r="N45">
            <v>0.26804280370190997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Macro AGA"/>
      <sheetName val="Storage YOY"/>
      <sheetName val="Chart Data"/>
      <sheetName val="AGA"/>
      <sheetName val="CGA"/>
      <sheetName val="AGA vs HDD"/>
      <sheetName val="Hist HDD Chart Data"/>
      <sheetName val="HDD and Storage Regression"/>
      <sheetName val="Sheet2"/>
      <sheetName val="HDD"/>
      <sheetName val="CN Storage -Chart Data"/>
      <sheetName val="CN Storage Cycle"/>
    </sheetNames>
    <sheetDataSet>
      <sheetData sheetId="0" refreshError="1"/>
      <sheetData sheetId="1"/>
      <sheetData sheetId="2" refreshError="1"/>
      <sheetData sheetId="3"/>
      <sheetData sheetId="4">
        <row r="38">
          <cell r="AD38">
            <v>467</v>
          </cell>
          <cell r="AE38">
            <v>971</v>
          </cell>
          <cell r="AF38">
            <v>365</v>
          </cell>
          <cell r="AG38">
            <v>1803</v>
          </cell>
        </row>
        <row r="39">
          <cell r="AD39">
            <v>468</v>
          </cell>
          <cell r="AE39">
            <v>1019</v>
          </cell>
          <cell r="AF39">
            <v>370</v>
          </cell>
          <cell r="AG39">
            <v>1857</v>
          </cell>
        </row>
        <row r="40">
          <cell r="AD40">
            <v>484</v>
          </cell>
          <cell r="AE40">
            <v>1068</v>
          </cell>
          <cell r="AF40">
            <v>368</v>
          </cell>
          <cell r="AG40">
            <v>1920</v>
          </cell>
        </row>
        <row r="41">
          <cell r="AD41">
            <v>501</v>
          </cell>
          <cell r="AE41">
            <v>1117</v>
          </cell>
          <cell r="AF41">
            <v>367</v>
          </cell>
          <cell r="AG41">
            <v>1985</v>
          </cell>
        </row>
        <row r="42">
          <cell r="AD42">
            <v>513</v>
          </cell>
          <cell r="AE42">
            <v>1157</v>
          </cell>
          <cell r="AF42">
            <v>367</v>
          </cell>
          <cell r="AG42">
            <v>2037</v>
          </cell>
        </row>
        <row r="43">
          <cell r="AD43">
            <v>517</v>
          </cell>
          <cell r="AE43">
            <v>1209</v>
          </cell>
          <cell r="AF43">
            <v>366</v>
          </cell>
          <cell r="AG43">
            <v>2092</v>
          </cell>
        </row>
        <row r="44">
          <cell r="AD44">
            <v>529</v>
          </cell>
          <cell r="AE44">
            <v>1254</v>
          </cell>
          <cell r="AF44">
            <v>361</v>
          </cell>
          <cell r="AG44">
            <v>2144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Q162"/>
  <sheetViews>
    <sheetView showGridLines="0" tabSelected="1" zoomScale="75" workbookViewId="0">
      <selection activeCell="E3" sqref="E3"/>
    </sheetView>
  </sheetViews>
  <sheetFormatPr defaultRowHeight="15" x14ac:dyDescent="0.2"/>
  <cols>
    <col min="1" max="1" width="5.7109375" customWidth="1"/>
    <col min="2" max="2" width="21.140625" style="3" customWidth="1"/>
    <col min="3" max="3" width="16.28515625" style="2" bestFit="1" customWidth="1"/>
    <col min="4" max="4" width="16.5703125" style="2" bestFit="1" customWidth="1"/>
    <col min="5" max="5" width="19" style="2" customWidth="1"/>
    <col min="6" max="6" width="19.42578125" style="2" customWidth="1"/>
    <col min="7" max="7" width="15.28515625" style="2" bestFit="1" customWidth="1"/>
    <col min="8" max="8" width="16.7109375" style="2" bestFit="1" customWidth="1"/>
    <col min="9" max="9" width="15.7109375" style="2" customWidth="1"/>
    <col min="10" max="10" width="17.28515625" style="251" customWidth="1"/>
    <col min="11" max="11" width="17" style="2" customWidth="1"/>
    <col min="12" max="12" width="15.7109375" style="2" customWidth="1"/>
    <col min="13" max="13" width="13.28515625" style="26" customWidth="1"/>
    <col min="14" max="26" width="13.28515625" style="101" customWidth="1"/>
    <col min="27" max="31" width="13.28515625" style="26" customWidth="1"/>
    <col min="32" max="43" width="13.28515625" style="2" customWidth="1"/>
  </cols>
  <sheetData>
    <row r="1" spans="1:43" s="36" customFormat="1" ht="20.25" x14ac:dyDescent="0.3">
      <c r="A1" s="110" t="s">
        <v>311</v>
      </c>
      <c r="C1" s="35"/>
      <c r="D1" s="111">
        <f ca="1">TODAY()</f>
        <v>37174</v>
      </c>
      <c r="E1" s="35"/>
      <c r="F1" s="35"/>
      <c r="G1" s="35"/>
      <c r="H1" s="35"/>
      <c r="I1" s="35"/>
      <c r="J1" s="250"/>
      <c r="K1" s="35"/>
      <c r="L1" s="35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</row>
    <row r="2" spans="1:43" x14ac:dyDescent="0.2">
      <c r="B2" s="2"/>
      <c r="J2" s="250"/>
      <c r="K2" s="35"/>
      <c r="L2" s="35"/>
      <c r="M2" s="101"/>
    </row>
    <row r="3" spans="1:43" ht="18" x14ac:dyDescent="0.25">
      <c r="A3" s="234"/>
      <c r="B3" s="233" t="s">
        <v>0</v>
      </c>
      <c r="C3" s="233" t="s">
        <v>60</v>
      </c>
      <c r="D3" s="120" t="s">
        <v>85</v>
      </c>
      <c r="E3" s="121" t="s">
        <v>60</v>
      </c>
      <c r="J3" s="250"/>
      <c r="K3" s="35"/>
      <c r="M3" s="101"/>
    </row>
    <row r="4" spans="1:43" ht="15.75" x14ac:dyDescent="0.25">
      <c r="A4" s="146" t="s">
        <v>12</v>
      </c>
      <c r="B4" s="77">
        <f>+Sheet1!DS8</f>
        <v>4.6180000000000003</v>
      </c>
      <c r="C4" s="159">
        <f>+Curvefetch!DS9-Curvefetch!EZ9</f>
        <v>-4.9000000000000377E-2</v>
      </c>
      <c r="D4" s="155">
        <f>+Curvefetch!DU8</f>
        <v>0.4</v>
      </c>
      <c r="E4" s="117">
        <f>+D4-Sheet1!FB8</f>
        <v>0</v>
      </c>
      <c r="J4" s="250"/>
      <c r="K4" s="35"/>
      <c r="M4" s="101"/>
    </row>
    <row r="5" spans="1:43" ht="15.75" x14ac:dyDescent="0.25">
      <c r="A5" s="147" t="s">
        <v>13</v>
      </c>
      <c r="B5" s="79">
        <f>+Sheet1!DS9</f>
        <v>4.6429999999999998</v>
      </c>
      <c r="C5" s="160">
        <f>+Curvefetch!DS10-Curvefetch!EZ10</f>
        <v>-3.8999999999999702E-2</v>
      </c>
      <c r="D5" s="156">
        <f>+Curvefetch!DU9</f>
        <v>0.55500000000000005</v>
      </c>
      <c r="E5" s="118">
        <f>+D5-Sheet1!FB9</f>
        <v>-1.9999999999999907E-2</v>
      </c>
      <c r="J5" s="250"/>
      <c r="K5" s="35"/>
      <c r="M5" s="101"/>
    </row>
    <row r="6" spans="1:43" ht="15.75" x14ac:dyDescent="0.25">
      <c r="A6" s="146" t="s">
        <v>14</v>
      </c>
      <c r="B6" s="77">
        <f>+Sheet1!DS10</f>
        <v>4.6970000000000001</v>
      </c>
      <c r="C6" s="159">
        <f>+Curvefetch!DS11-Curvefetch!EZ11</f>
        <v>-3.0000000000000249E-2</v>
      </c>
      <c r="D6" s="157">
        <f>+Curvefetch!DU10</f>
        <v>0.58499999999999996</v>
      </c>
      <c r="E6" s="119">
        <f>+D6-Sheet1!FB10</f>
        <v>-1.0000000000000009E-2</v>
      </c>
      <c r="J6" s="250"/>
      <c r="K6" s="35"/>
      <c r="M6" s="101"/>
    </row>
    <row r="7" spans="1:43" ht="15.75" x14ac:dyDescent="0.25">
      <c r="A7" s="146" t="s">
        <v>15</v>
      </c>
      <c r="B7" s="77">
        <f>+Sheet1!DS11</f>
        <v>4.7699999999999996</v>
      </c>
      <c r="C7" s="159">
        <f>+Curvefetch!DS12-Curvefetch!EZ12</f>
        <v>-2.4000000000000021E-2</v>
      </c>
      <c r="J7" s="250"/>
      <c r="K7" s="35"/>
      <c r="M7" s="101"/>
    </row>
    <row r="8" spans="1:43" ht="15.75" x14ac:dyDescent="0.25">
      <c r="A8" s="146" t="s">
        <v>16</v>
      </c>
      <c r="B8" s="77">
        <f>+Sheet1!DS12</f>
        <v>4.72</v>
      </c>
      <c r="C8" s="159">
        <f>+Curvefetch!DS13-Curvefetch!EZ13</f>
        <v>-1.5000000000000568E-2</v>
      </c>
      <c r="J8" s="250"/>
      <c r="K8" s="35"/>
      <c r="M8" s="101"/>
    </row>
    <row r="9" spans="1:43" ht="15.75" x14ac:dyDescent="0.25">
      <c r="A9" s="146" t="s">
        <v>17</v>
      </c>
      <c r="B9" s="77">
        <f>+Sheet1!DS13</f>
        <v>4.4649999999999999</v>
      </c>
      <c r="C9" s="159">
        <f>+Curvefetch!DS14-Curvefetch!EZ14</f>
        <v>-8.0000000000000071E-3</v>
      </c>
      <c r="J9" s="250"/>
      <c r="K9" s="35"/>
      <c r="M9" s="101"/>
    </row>
    <row r="10" spans="1:43" ht="16.5" thickBot="1" x14ac:dyDescent="0.3">
      <c r="A10" s="148" t="s">
        <v>18</v>
      </c>
      <c r="B10" s="78">
        <f>+Sheet1!DS14</f>
        <v>4.2050000000000001</v>
      </c>
      <c r="C10" s="161">
        <f>+Curvefetch!DS15-Curvefetch!EZ15</f>
        <v>6.9999999999996732E-3</v>
      </c>
      <c r="J10" s="250"/>
      <c r="K10" s="35"/>
      <c r="M10" s="101"/>
    </row>
    <row r="11" spans="1:43" ht="15.75" x14ac:dyDescent="0.25">
      <c r="A11" s="145" t="s">
        <v>19</v>
      </c>
      <c r="B11" s="77">
        <f>+Sheet1!DS15</f>
        <v>3.9449999999999998</v>
      </c>
      <c r="C11" s="158">
        <f>+Curvefetch!DS16-Curvefetch!EZ16</f>
        <v>7.0000000000001172E-3</v>
      </c>
      <c r="M11" s="101"/>
    </row>
    <row r="12" spans="1:43" ht="15.75" x14ac:dyDescent="0.25">
      <c r="A12" s="146" t="s">
        <v>20</v>
      </c>
      <c r="B12" s="77">
        <f>+Sheet1!DS16</f>
        <v>3.8450000000000002</v>
      </c>
      <c r="C12" s="159">
        <f>+Curvefetch!DS17-Curvefetch!EZ17</f>
        <v>7.0000000000001172E-3</v>
      </c>
      <c r="M12" s="101"/>
    </row>
    <row r="13" spans="1:43" ht="18" x14ac:dyDescent="0.25">
      <c r="A13" s="146" t="s">
        <v>21</v>
      </c>
      <c r="B13" s="77">
        <f>+Sheet1!DS17</f>
        <v>3.8250000000000002</v>
      </c>
      <c r="C13" s="159">
        <f>+Curvefetch!DS18-Curvefetch!EZ18</f>
        <v>7.0000000000001172E-3</v>
      </c>
      <c r="E13" s="58" t="s">
        <v>1</v>
      </c>
      <c r="F13" s="127"/>
      <c r="M13" s="101"/>
    </row>
    <row r="14" spans="1:43" ht="15.75" x14ac:dyDescent="0.25">
      <c r="A14" s="146" t="s">
        <v>22</v>
      </c>
      <c r="B14" s="77">
        <f>+Sheet1!DS18</f>
        <v>3.81</v>
      </c>
      <c r="C14" s="159">
        <f>+Curvefetch!DS19-Curvefetch!EZ19</f>
        <v>1.2000000000000011E-2</v>
      </c>
      <c r="E14" s="128" t="s">
        <v>367</v>
      </c>
      <c r="F14" s="129">
        <f>+F21-F20</f>
        <v>-5.909999999999993E-2</v>
      </c>
      <c r="I14" s="60"/>
      <c r="M14" s="101"/>
    </row>
    <row r="15" spans="1:43" ht="15.75" x14ac:dyDescent="0.25">
      <c r="A15" s="146" t="s">
        <v>23</v>
      </c>
      <c r="B15" s="77">
        <f>+Sheet1!DS19</f>
        <v>3.82</v>
      </c>
      <c r="C15" s="159">
        <f>+Curvefetch!DS20-Curvefetch!EZ20</f>
        <v>1.7000000000000348E-2</v>
      </c>
      <c r="E15" s="130" t="s">
        <v>71</v>
      </c>
      <c r="F15" s="129">
        <f>+F21-F22</f>
        <v>0.73711428571428561</v>
      </c>
      <c r="I15" s="60"/>
      <c r="M15" s="101"/>
    </row>
    <row r="16" spans="1:43" ht="15.75" x14ac:dyDescent="0.25">
      <c r="A16" s="146" t="s">
        <v>24</v>
      </c>
      <c r="B16" s="77">
        <f>+Sheet1!DS20</f>
        <v>3.8050000000000002</v>
      </c>
      <c r="C16" s="159">
        <f>+Curvefetch!DS21-Curvefetch!EZ21</f>
        <v>1.6999999999999904E-2</v>
      </c>
      <c r="E16" s="131" t="s">
        <v>72</v>
      </c>
      <c r="F16" s="132">
        <f>+F24-F22</f>
        <v>-0.47785714285714231</v>
      </c>
      <c r="I16" s="60"/>
      <c r="M16" s="101"/>
    </row>
    <row r="17" spans="1:13" ht="16.5" thickBot="1" x14ac:dyDescent="0.3">
      <c r="A17" s="148" t="s">
        <v>25</v>
      </c>
      <c r="B17" s="78">
        <f>+Sheet1!DS21</f>
        <v>3.79</v>
      </c>
      <c r="C17" s="161">
        <f>+Curvefetch!DS22-Curvefetch!EZ22</f>
        <v>1.6999999999999904E-2</v>
      </c>
      <c r="E17" s="35"/>
      <c r="F17" s="38"/>
      <c r="G17" s="101"/>
      <c r="I17" s="101"/>
      <c r="J17" s="252"/>
      <c r="K17" s="123"/>
      <c r="M17" s="101"/>
    </row>
    <row r="18" spans="1:13" ht="18" x14ac:dyDescent="0.25">
      <c r="A18" s="149" t="s">
        <v>26</v>
      </c>
      <c r="B18" s="77">
        <f>+Sheet1!DS22</f>
        <v>3.895</v>
      </c>
      <c r="C18" s="158">
        <f>+Curvefetch!DS23-Curvefetch!EZ23</f>
        <v>1.6999999999999904E-2</v>
      </c>
      <c r="E18" s="58" t="s">
        <v>79</v>
      </c>
      <c r="F18" s="152"/>
      <c r="G18" s="112"/>
      <c r="I18" s="101"/>
      <c r="J18" s="252"/>
      <c r="K18" s="123"/>
      <c r="M18" s="101"/>
    </row>
    <row r="19" spans="1:13" ht="15.75" x14ac:dyDescent="0.25">
      <c r="A19" s="150" t="s">
        <v>27</v>
      </c>
      <c r="B19" s="77">
        <f>+Sheet1!DS23</f>
        <v>3.9849999999999999</v>
      </c>
      <c r="C19" s="159">
        <f>+Curvefetch!DS24-Curvefetch!EZ24</f>
        <v>1.6999999999999904E-2</v>
      </c>
      <c r="E19" s="153" t="s">
        <v>365</v>
      </c>
      <c r="F19" s="154">
        <f>B4</f>
        <v>4.6180000000000003</v>
      </c>
      <c r="G19" s="168">
        <f>C4</f>
        <v>-4.9000000000000377E-2</v>
      </c>
      <c r="I19" s="122"/>
      <c r="J19" s="252"/>
      <c r="K19" s="123"/>
      <c r="L19" s="37"/>
      <c r="M19" s="101"/>
    </row>
    <row r="20" spans="1:13" ht="15.75" x14ac:dyDescent="0.25">
      <c r="A20" s="150" t="s">
        <v>31</v>
      </c>
      <c r="B20" s="77">
        <f>+Sheet1!DS24</f>
        <v>3.9569999999999999</v>
      </c>
      <c r="C20" s="159">
        <f>+Curvefetch!DS25-Curvefetch!EZ25</f>
        <v>1.6999999999999904E-2</v>
      </c>
      <c r="E20" s="130" t="s">
        <v>366</v>
      </c>
      <c r="F20" s="77">
        <f>AVERAGE(B4:B5)</f>
        <v>4.6304999999999996</v>
      </c>
      <c r="G20" s="169">
        <f>AVERAGE(C4:C5)</f>
        <v>-4.4000000000000039E-2</v>
      </c>
      <c r="I20" s="101"/>
      <c r="J20" s="253"/>
      <c r="K20" s="123"/>
      <c r="L20" s="37"/>
      <c r="M20" s="101"/>
    </row>
    <row r="21" spans="1:13" ht="15.75" x14ac:dyDescent="0.25">
      <c r="A21" s="150" t="s">
        <v>32</v>
      </c>
      <c r="B21" s="77">
        <f>+Sheet1!DS25</f>
        <v>3.7869999999999999</v>
      </c>
      <c r="C21" s="159">
        <f>+Curvefetch!DS26-Curvefetch!EZ26</f>
        <v>1.6999999999999904E-2</v>
      </c>
      <c r="E21" s="130" t="s">
        <v>28</v>
      </c>
      <c r="F21" s="77">
        <f>AVERAGE(B6:B10)</f>
        <v>4.5713999999999997</v>
      </c>
      <c r="G21" s="169">
        <f>AVERAGE(C6:C10)</f>
        <v>-1.4000000000000234E-2</v>
      </c>
      <c r="I21" s="101"/>
      <c r="J21" s="253"/>
      <c r="K21" s="123"/>
      <c r="L21" s="37"/>
      <c r="M21" s="101"/>
    </row>
    <row r="22" spans="1:13" ht="16.5" thickBot="1" x14ac:dyDescent="0.3">
      <c r="A22" s="151" t="s">
        <v>33</v>
      </c>
      <c r="B22" s="78">
        <f>+Sheet1!DS26</f>
        <v>3.6219999999999999</v>
      </c>
      <c r="C22" s="161">
        <f>+Curvefetch!DS27-Curvefetch!EZ27</f>
        <v>1.6999999999999904E-2</v>
      </c>
      <c r="E22" s="130" t="s">
        <v>29</v>
      </c>
      <c r="F22" s="77">
        <f>AVERAGE(B11:B17)</f>
        <v>3.8342857142857141</v>
      </c>
      <c r="G22" s="169">
        <f>AVERAGE(C11:C17)</f>
        <v>1.2000000000000075E-2</v>
      </c>
      <c r="I22" s="101"/>
      <c r="J22" s="253"/>
      <c r="K22" s="123"/>
      <c r="L22" s="37"/>
      <c r="M22" s="101"/>
    </row>
    <row r="23" spans="1:13" ht="15.75" x14ac:dyDescent="0.25">
      <c r="A23" s="145" t="s">
        <v>324</v>
      </c>
      <c r="B23" s="77">
        <f>+Sheet1!DS27</f>
        <v>3.4470000000000001</v>
      </c>
      <c r="C23" s="159">
        <f>+Curvefetch!DS28-Curvefetch!EZ28</f>
        <v>7.0000000000001172E-3</v>
      </c>
      <c r="E23" s="130" t="s">
        <v>30</v>
      </c>
      <c r="F23" s="94">
        <f>AVERAGE(B18:B22)</f>
        <v>3.8491999999999997</v>
      </c>
      <c r="G23" s="169">
        <f>AVERAGE(C18:C22)</f>
        <v>1.6999999999999904E-2</v>
      </c>
      <c r="I23" s="101"/>
      <c r="J23" s="253"/>
      <c r="K23" s="123"/>
      <c r="L23" s="37"/>
      <c r="M23" s="101"/>
    </row>
    <row r="24" spans="1:13" ht="15.75" x14ac:dyDescent="0.25">
      <c r="A24" s="146" t="s">
        <v>318</v>
      </c>
      <c r="B24" s="77">
        <f>+Sheet1!DS28</f>
        <v>3.355</v>
      </c>
      <c r="C24" s="159">
        <f>+Curvefetch!DS29-Curvefetch!EZ29</f>
        <v>2.0000000000000018E-2</v>
      </c>
      <c r="E24" s="133" t="s">
        <v>80</v>
      </c>
      <c r="F24" s="77">
        <f>AVERAGE(B23:B29)</f>
        <v>3.3564285714285718</v>
      </c>
      <c r="G24" s="169">
        <f>AVERAGE(C23:C29)</f>
        <v>1.8142857142857176E-2</v>
      </c>
      <c r="I24" s="101"/>
      <c r="J24" s="253"/>
      <c r="K24" s="123"/>
      <c r="L24" s="37"/>
      <c r="M24" s="101"/>
    </row>
    <row r="25" spans="1:13" ht="15.75" x14ac:dyDescent="0.25">
      <c r="A25" s="146" t="s">
        <v>319</v>
      </c>
      <c r="B25" s="77">
        <f>+Sheet1!DS29</f>
        <v>3.3450000000000002</v>
      </c>
      <c r="C25" s="159">
        <f>+Curvefetch!DS30-Curvefetch!EZ30</f>
        <v>2.0000000000000018E-2</v>
      </c>
      <c r="E25" s="130" t="s">
        <v>53</v>
      </c>
      <c r="F25" s="77">
        <f>AVERAGE(B8:B19)</f>
        <v>4.0091666666666663</v>
      </c>
      <c r="G25" s="166">
        <f>AVERAGE(C8:C19)</f>
        <v>8.499999999999952E-3</v>
      </c>
      <c r="J25" s="254"/>
      <c r="L25" s="37"/>
      <c r="M25" s="101"/>
    </row>
    <row r="26" spans="1:13" ht="15.75" x14ac:dyDescent="0.25">
      <c r="A26" s="146" t="s">
        <v>320</v>
      </c>
      <c r="B26" s="77">
        <f>+Sheet1!DS30</f>
        <v>3.3330000000000002</v>
      </c>
      <c r="C26" s="159">
        <f>+Curvefetch!DS31-Curvefetch!EZ31</f>
        <v>2.0000000000000018E-2</v>
      </c>
      <c r="E26" s="131" t="s">
        <v>81</v>
      </c>
      <c r="F26" s="79">
        <f>Sheet1!DS98</f>
        <v>3.4852500000000002</v>
      </c>
      <c r="G26" s="167">
        <f>Sheet1!DS100</f>
        <v>1.7916666666667247E-2</v>
      </c>
      <c r="J26" s="254"/>
      <c r="L26" s="37"/>
      <c r="M26" s="101"/>
    </row>
    <row r="27" spans="1:13" ht="15.75" x14ac:dyDescent="0.25">
      <c r="A27" s="146" t="s">
        <v>321</v>
      </c>
      <c r="B27" s="77">
        <f>+Sheet1!DS31</f>
        <v>3.3380000000000001</v>
      </c>
      <c r="C27" s="159">
        <f>+Curvefetch!DS32-Curvefetch!EZ32</f>
        <v>2.0000000000000018E-2</v>
      </c>
      <c r="G27" s="60"/>
      <c r="K27" s="37"/>
      <c r="L27" s="37"/>
      <c r="M27" s="101"/>
    </row>
    <row r="28" spans="1:13" ht="15.75" x14ac:dyDescent="0.25">
      <c r="A28" s="146" t="s">
        <v>322</v>
      </c>
      <c r="B28" s="77">
        <f>+Sheet1!DS32</f>
        <v>3.331</v>
      </c>
      <c r="C28" s="159">
        <f>+Curvefetch!DS33-Curvefetch!EZ33</f>
        <v>2.0000000000000018E-2</v>
      </c>
      <c r="K28" s="37"/>
      <c r="L28" s="37"/>
      <c r="M28" s="101"/>
    </row>
    <row r="29" spans="1:13" ht="16.5" thickBot="1" x14ac:dyDescent="0.3">
      <c r="A29" s="148" t="s">
        <v>323</v>
      </c>
      <c r="B29" s="78">
        <f>+Sheet1!DS33</f>
        <v>3.3460000000000001</v>
      </c>
      <c r="C29" s="161">
        <f>+Curvefetch!DS34-Curvefetch!EZ34</f>
        <v>2.0000000000000018E-2</v>
      </c>
      <c r="K29" s="37"/>
      <c r="L29" s="37"/>
      <c r="M29" s="101"/>
    </row>
    <row r="30" spans="1:13" ht="15.75" x14ac:dyDescent="0.25">
      <c r="B30" s="60"/>
      <c r="K30" s="37"/>
      <c r="M30" s="37"/>
    </row>
    <row r="31" spans="1:13" ht="15.75" x14ac:dyDescent="0.25">
      <c r="B31" s="76"/>
      <c r="C31" s="77"/>
      <c r="D31" s="77"/>
      <c r="K31" s="37"/>
      <c r="L31" s="37"/>
      <c r="M31" s="101"/>
    </row>
    <row r="32" spans="1:13" ht="15.75" x14ac:dyDescent="0.25">
      <c r="B32" s="76"/>
      <c r="C32" s="77"/>
      <c r="D32" s="77"/>
      <c r="K32" s="37"/>
      <c r="L32" s="37"/>
      <c r="M32" s="101"/>
    </row>
    <row r="33" spans="2:31" ht="15.75" thickBot="1" x14ac:dyDescent="0.25">
      <c r="B33" s="38"/>
      <c r="C33" s="38"/>
      <c r="D33" s="38"/>
      <c r="E33" s="38"/>
      <c r="F33" s="35"/>
      <c r="G33" s="35"/>
      <c r="H33" s="35"/>
      <c r="I33" s="35"/>
      <c r="J33" s="250"/>
      <c r="K33" s="35"/>
      <c r="L33" s="35"/>
      <c r="M33" s="101"/>
    </row>
    <row r="34" spans="2:31" s="25" customFormat="1" ht="18" x14ac:dyDescent="0.25">
      <c r="B34" s="49"/>
      <c r="C34" s="273">
        <f ca="1">TODAY()-1</f>
        <v>37173</v>
      </c>
      <c r="D34" s="274"/>
      <c r="E34" s="270" t="s">
        <v>54</v>
      </c>
      <c r="F34" s="270"/>
      <c r="G34" s="275" t="str">
        <f>A4</f>
        <v>U0</v>
      </c>
      <c r="H34" s="275"/>
      <c r="I34" s="272" t="str">
        <f>+E20</f>
        <v>U0-V0</v>
      </c>
      <c r="J34" s="272"/>
      <c r="K34" s="270" t="s">
        <v>11</v>
      </c>
      <c r="L34" s="270"/>
      <c r="M34" s="270" t="s">
        <v>354</v>
      </c>
      <c r="N34" s="271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28"/>
      <c r="AB34" s="28"/>
      <c r="AC34" s="28"/>
      <c r="AD34" s="28"/>
      <c r="AE34" s="28"/>
    </row>
    <row r="35" spans="2:31" s="25" customFormat="1" ht="18.75" thickBot="1" x14ac:dyDescent="0.3">
      <c r="B35" s="49"/>
      <c r="C35" s="162" t="s">
        <v>167</v>
      </c>
      <c r="D35" s="163" t="s">
        <v>60</v>
      </c>
      <c r="E35" s="163" t="s">
        <v>166</v>
      </c>
      <c r="F35" s="163" t="s">
        <v>60</v>
      </c>
      <c r="G35" s="163" t="s">
        <v>166</v>
      </c>
      <c r="H35" s="163" t="s">
        <v>60</v>
      </c>
      <c r="I35" s="163" t="s">
        <v>166</v>
      </c>
      <c r="J35" s="255" t="s">
        <v>60</v>
      </c>
      <c r="K35" s="163" t="s">
        <v>166</v>
      </c>
      <c r="L35" s="163" t="s">
        <v>60</v>
      </c>
      <c r="M35" s="163" t="s">
        <v>166</v>
      </c>
      <c r="N35" s="164" t="s">
        <v>60</v>
      </c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28"/>
      <c r="AB35" s="28"/>
      <c r="AC35" s="28"/>
      <c r="AD35" s="28"/>
      <c r="AE35" s="28"/>
    </row>
    <row r="36" spans="2:31" ht="16.5" thickBot="1" x14ac:dyDescent="0.3">
      <c r="B36" s="74" t="s">
        <v>63</v>
      </c>
      <c r="C36" s="189">
        <f>+Curvefetch!E8</f>
        <v>0</v>
      </c>
      <c r="D36" s="134">
        <f>+Curvefetch!E8-Curvefetch!AI8</f>
        <v>-4.6150000000000002</v>
      </c>
      <c r="E36" s="190" t="e">
        <f ca="1">INDEX(Curvefetch!$BM$8:$CL$38,MATCH(WORKDAY($D$1,1),Curvefetch!$BL$8:$BL$38,0),1)</f>
        <v>#N/A</v>
      </c>
      <c r="F36" s="135" t="e">
        <f ca="1">E36-(INDEX(Curvefetch!$CP$8:$DO$38,MATCH(TODAY(),Curvefetch!$CO$8:$CO$38,0),1))</f>
        <v>#N/A</v>
      </c>
      <c r="G36" s="136">
        <f>+Curvefetch!DS8+Curvefetch!DT8</f>
        <v>4.6150000000000002</v>
      </c>
      <c r="H36" s="135">
        <f>+Sheet1!DS81+Sheet1!DT81</f>
        <v>-6.2499999999999285E-2</v>
      </c>
      <c r="I36" s="136">
        <f>+F20-Sheet1!DT83</f>
        <v>4.6319999999999997</v>
      </c>
      <c r="J36" s="135">
        <f>+Sheet1!DT85+Sheet1!DS85</f>
        <v>-5.5749999999999827E-2</v>
      </c>
      <c r="K36" s="136">
        <f>+F21</f>
        <v>4.5713999999999997</v>
      </c>
      <c r="L36" s="135">
        <f>+Sheet1!DS89</f>
        <v>-2.3200000000000109E-2</v>
      </c>
      <c r="M36" s="191">
        <f>+F22</f>
        <v>3.8342857142857141</v>
      </c>
      <c r="N36" s="137">
        <f>+Sheet1!DS95+Sheet1!DT93</f>
        <v>1.5571428571428677E-2</v>
      </c>
    </row>
    <row r="37" spans="2:31" ht="15.75" x14ac:dyDescent="0.25">
      <c r="B37" s="192" t="s">
        <v>7</v>
      </c>
      <c r="C37" s="193"/>
      <c r="D37" s="194"/>
      <c r="E37" s="193"/>
      <c r="F37" s="195"/>
      <c r="G37" s="196"/>
      <c r="H37" s="195"/>
      <c r="I37" s="196"/>
      <c r="J37" s="195"/>
      <c r="K37" s="196"/>
      <c r="L37" s="195"/>
      <c r="M37" s="197"/>
      <c r="N37" s="195"/>
    </row>
    <row r="38" spans="2:31" ht="15.75" x14ac:dyDescent="0.25">
      <c r="B38" s="198" t="s">
        <v>8</v>
      </c>
      <c r="C38" s="199">
        <f>+Sheet1!F10</f>
        <v>0</v>
      </c>
      <c r="D38" s="200">
        <f>Sheet1!F$12</f>
        <v>-0.17499999999999982</v>
      </c>
      <c r="E38" s="199" t="e">
        <f ca="1">+Sheet1!BN75</f>
        <v>#N/A</v>
      </c>
      <c r="F38" s="201" t="e">
        <f ca="1">+Sheet1!BN77</f>
        <v>#N/A</v>
      </c>
      <c r="G38" s="202">
        <f>+Curvefetch!DV8</f>
        <v>0</v>
      </c>
      <c r="H38" s="203">
        <f>+Sheet1!DV81</f>
        <v>0</v>
      </c>
      <c r="I38" s="204">
        <f>+Sheet1!DV83</f>
        <v>0</v>
      </c>
      <c r="J38" s="203">
        <f>+Sheet1!DV85</f>
        <v>0</v>
      </c>
      <c r="K38" s="204">
        <f>+Sheet1!DV87</f>
        <v>0</v>
      </c>
      <c r="L38" s="205">
        <f>+Sheet1!DV89</f>
        <v>0</v>
      </c>
      <c r="M38" s="204">
        <f>+Sheet1!DV93</f>
        <v>0</v>
      </c>
      <c r="N38" s="205">
        <f>+Sheet1!DV95</f>
        <v>0</v>
      </c>
    </row>
    <row r="39" spans="2:31" ht="15.75" x14ac:dyDescent="0.25">
      <c r="B39" s="206" t="s">
        <v>3</v>
      </c>
      <c r="C39" s="199">
        <f>+Sheet1!G10</f>
        <v>0</v>
      </c>
      <c r="D39" s="200">
        <f>Sheet1!G$12</f>
        <v>-8.4999999999999964E-2</v>
      </c>
      <c r="E39" s="199" t="e">
        <f ca="1">+Sheet1!BO75</f>
        <v>#N/A</v>
      </c>
      <c r="F39" s="201" t="e">
        <f ca="1">+Sheet1!BO77</f>
        <v>#N/A</v>
      </c>
      <c r="G39" s="202">
        <f>+Curvefetch!DW8</f>
        <v>5.1999990000000003E-2</v>
      </c>
      <c r="H39" s="203">
        <f>+Sheet1!DW81</f>
        <v>1.9999900000000001E-3</v>
      </c>
      <c r="I39" s="204">
        <f>Sheet1!DW83</f>
        <v>5.3499995000000002E-2</v>
      </c>
      <c r="J39" s="203">
        <f>+Sheet1!DW85</f>
        <v>9.9999499999999658E-4</v>
      </c>
      <c r="K39" s="204">
        <f>+Sheet1!DW87</f>
        <v>0.1125</v>
      </c>
      <c r="L39" s="207">
        <f>+Sheet1!DW89</f>
        <v>-2.4999999999999883E-3</v>
      </c>
      <c r="M39" s="204">
        <f>+Sheet1!DW93</f>
        <v>5.5E-2</v>
      </c>
      <c r="N39" s="207">
        <f>+Sheet1!DW95</f>
        <v>0</v>
      </c>
    </row>
    <row r="40" spans="2:31" ht="15.75" x14ac:dyDescent="0.25">
      <c r="B40" s="206" t="s">
        <v>358</v>
      </c>
      <c r="C40" s="199">
        <f>Sheet1!H10</f>
        <v>0</v>
      </c>
      <c r="D40" s="200">
        <f>+Sheet1!H12</f>
        <v>-0.15499999999999936</v>
      </c>
      <c r="E40" s="199" t="e">
        <f ca="1">+Sheet1!BP75</f>
        <v>#N/A</v>
      </c>
      <c r="F40" s="201" t="e">
        <f ca="1">+Sheet1!BP77</f>
        <v>#N/A</v>
      </c>
      <c r="G40" s="202">
        <f>+Curvefetch!DX8</f>
        <v>0.112</v>
      </c>
      <c r="H40" s="203">
        <f>+Sheet1!DX81</f>
        <v>2.0000000000000018E-3</v>
      </c>
      <c r="I40" s="204">
        <f>Sheet1!DX83</f>
        <v>0.1135</v>
      </c>
      <c r="J40" s="203">
        <f>+Sheet1!DX85</f>
        <v>1.0000000000000009E-3</v>
      </c>
      <c r="K40" s="199">
        <f>+Sheet1!DX87</f>
        <v>0.20750000000000002</v>
      </c>
      <c r="L40" s="207">
        <f>+Sheet1!DX89</f>
        <v>-2.5000000000000022E-3</v>
      </c>
      <c r="M40" s="199">
        <f>+Sheet1!DX93</f>
        <v>0.12</v>
      </c>
      <c r="N40" s="207">
        <f>+Sheet1!DX95</f>
        <v>0</v>
      </c>
    </row>
    <row r="41" spans="2:31" ht="15.75" x14ac:dyDescent="0.25">
      <c r="B41" s="206" t="s">
        <v>359</v>
      </c>
      <c r="C41" s="199">
        <f>Sheet1!I10</f>
        <v>0</v>
      </c>
      <c r="D41" s="200">
        <f>+Sheet1!H12</f>
        <v>-0.15499999999999936</v>
      </c>
      <c r="E41" s="208"/>
      <c r="F41" s="209"/>
      <c r="G41" s="202">
        <f>+Curvefetch!DY8</f>
        <v>0</v>
      </c>
      <c r="H41" s="203">
        <f>+Sheet1!DY81</f>
        <v>0</v>
      </c>
      <c r="I41" s="204">
        <f>+Sheet1!DY83</f>
        <v>0</v>
      </c>
      <c r="J41" s="238">
        <f>+Sheet1!DY85</f>
        <v>0</v>
      </c>
      <c r="K41" s="210">
        <f>+Sheet1!DY87</f>
        <v>0</v>
      </c>
      <c r="L41" s="207">
        <f>+Sheet1!DY89</f>
        <v>0</v>
      </c>
      <c r="M41" s="210">
        <f>+Sheet1!DY93</f>
        <v>0</v>
      </c>
      <c r="N41" s="207">
        <f>+Sheet1!DY95</f>
        <v>0</v>
      </c>
    </row>
    <row r="42" spans="2:31" ht="15.75" x14ac:dyDescent="0.25">
      <c r="B42" s="240" t="s">
        <v>363</v>
      </c>
      <c r="C42" s="260">
        <f>[4]Summary!$C$39</f>
        <v>-3.4999999999999698E-2</v>
      </c>
      <c r="D42" s="261">
        <f>[4]Summary!$D$39</f>
        <v>3.8050000000000002</v>
      </c>
      <c r="E42" s="199" t="e">
        <f>[4]Summary!$E$39</f>
        <v>#N/A</v>
      </c>
      <c r="F42" s="201" t="e">
        <f>[4]Summary!$F$39</f>
        <v>#N/A</v>
      </c>
      <c r="G42" s="202">
        <f>[4]Summary!$G$39</f>
        <v>0</v>
      </c>
      <c r="H42" s="203">
        <f>[4]Summary!$H$39</f>
        <v>0.04</v>
      </c>
      <c r="I42" s="204">
        <f>[4]Summary!$I$39</f>
        <v>0</v>
      </c>
      <c r="J42" s="203">
        <f>[4]Summary!$J$39</f>
        <v>7.0000000000000007E-2</v>
      </c>
      <c r="K42" s="204">
        <f>[4]Summary!$K$39</f>
        <v>0</v>
      </c>
      <c r="L42" s="207">
        <f>[4]Summary!$L$39</f>
        <v>-5.107142857142858E-2</v>
      </c>
      <c r="M42" s="204">
        <f>[4]Summary!$M$39</f>
        <v>0</v>
      </c>
      <c r="N42" s="207">
        <f>[4]Summary!$N$39</f>
        <v>0.05</v>
      </c>
    </row>
    <row r="43" spans="2:31" ht="15.75" x14ac:dyDescent="0.25">
      <c r="B43" s="240" t="s">
        <v>364</v>
      </c>
      <c r="C43" s="260">
        <f>[4]Summary!$C$40</f>
        <v>0.16500000000000004</v>
      </c>
      <c r="D43" s="261">
        <f>[4]Summary!$D$40</f>
        <v>0</v>
      </c>
      <c r="E43" s="199" t="e">
        <f>[4]Summary!$E$40</f>
        <v>#N/A</v>
      </c>
      <c r="F43" s="201" t="e">
        <f>[4]Summary!$F$40</f>
        <v>#N/A</v>
      </c>
      <c r="G43" s="202">
        <f>[4]Summary!$G$40</f>
        <v>0</v>
      </c>
      <c r="H43" s="203">
        <f>[4]Summary!$H$40</f>
        <v>-6.39</v>
      </c>
      <c r="I43" s="204">
        <f>[4]Summary!$I$40</f>
        <v>0</v>
      </c>
      <c r="J43" s="203">
        <f>[4]Summary!$J$40</f>
        <v>-5.6319999999999997</v>
      </c>
      <c r="K43" s="204">
        <f>[4]Summary!$K$40</f>
        <v>0</v>
      </c>
      <c r="L43" s="207">
        <f>[4]Summary!$L$40</f>
        <v>-3.2764285714285712</v>
      </c>
      <c r="M43" s="204">
        <f>[4]Summary!$M$40</f>
        <v>0</v>
      </c>
      <c r="N43" s="207">
        <f>[4]Summary!$N$40</f>
        <v>-1.47</v>
      </c>
    </row>
    <row r="44" spans="2:31" ht="15.75" x14ac:dyDescent="0.25">
      <c r="B44" s="211" t="s">
        <v>82</v>
      </c>
      <c r="C44" s="212">
        <f>Sheet1!J10</f>
        <v>0</v>
      </c>
      <c r="D44" s="213">
        <f>+Sheet1!J12</f>
        <v>-8.0000000000000071E-2</v>
      </c>
      <c r="E44" s="212" t="e">
        <f ca="1">+Sheet1!BR75</f>
        <v>#N/A</v>
      </c>
      <c r="F44" s="214" t="e">
        <f ca="1">+Sheet1!BR77</f>
        <v>#N/A</v>
      </c>
      <c r="G44" s="215">
        <f>+Curvefetch!DZ8</f>
        <v>0.13500000000000001</v>
      </c>
      <c r="H44" s="216">
        <f>+Sheet1!DZ81</f>
        <v>2.0000000000000004E-2</v>
      </c>
      <c r="I44" s="212">
        <f>+Sheet1!DZ83</f>
        <v>0.14500000000000002</v>
      </c>
      <c r="J44" s="236">
        <f>+Sheet1!DZ85</f>
        <v>1.2500000000000011E-2</v>
      </c>
      <c r="K44" s="218">
        <f>+Sheet1!DZ87</f>
        <v>0.26500000000000001</v>
      </c>
      <c r="L44" s="217">
        <f>+Sheet1!DZ89</f>
        <v>0</v>
      </c>
      <c r="M44" s="218">
        <f>+Sheet1!DZ93</f>
        <v>0.14000000000000001</v>
      </c>
      <c r="N44" s="217">
        <f>+Sheet1!DZ95</f>
        <v>0</v>
      </c>
    </row>
    <row r="45" spans="2:31" ht="15.75" x14ac:dyDescent="0.25">
      <c r="B45" s="219" t="s">
        <v>9</v>
      </c>
      <c r="C45" s="220"/>
      <c r="D45" s="195"/>
      <c r="E45" s="220"/>
      <c r="F45" s="221"/>
      <c r="G45" s="222"/>
      <c r="H45" s="195"/>
      <c r="I45" s="220"/>
      <c r="J45" s="246"/>
      <c r="K45" s="220"/>
      <c r="L45" s="221"/>
      <c r="M45" s="220"/>
      <c r="N45" s="221"/>
    </row>
    <row r="46" spans="2:31" ht="15.75" x14ac:dyDescent="0.25">
      <c r="B46" s="206" t="s">
        <v>64</v>
      </c>
      <c r="C46" s="199">
        <f>Sheet1!K10</f>
        <v>0</v>
      </c>
      <c r="D46" s="200">
        <f>+Sheet1!K12</f>
        <v>0.10500000000000043</v>
      </c>
      <c r="E46" s="199" t="e">
        <f ca="1">+Sheet1!BS75</f>
        <v>#N/A</v>
      </c>
      <c r="F46" s="201" t="e">
        <f ca="1">+Sheet1!BS77</f>
        <v>#N/A</v>
      </c>
      <c r="G46" s="202">
        <f>+Curvefetch!EA8</f>
        <v>-0.13800000000000001</v>
      </c>
      <c r="H46" s="203">
        <f>Sheet1!EA81</f>
        <v>2.0000000000000018E-3</v>
      </c>
      <c r="I46" s="210">
        <f>+Sheet1!EA83</f>
        <v>-0.13650000000000001</v>
      </c>
      <c r="J46" s="247">
        <f>+Sheet1!EA85</f>
        <v>7.2499999999999787E-3</v>
      </c>
      <c r="K46" s="210">
        <f>+Sheet1!EA87</f>
        <v>-0.14499999999999999</v>
      </c>
      <c r="L46" s="207">
        <f>+Sheet1!EA89</f>
        <v>2.50000000000003E-3</v>
      </c>
      <c r="M46" s="210">
        <f>+Sheet1!EA93</f>
        <v>-0.13749999999999998</v>
      </c>
      <c r="N46" s="207">
        <f>+Sheet1!EA95</f>
        <v>0</v>
      </c>
    </row>
    <row r="47" spans="2:31" ht="15.75" x14ac:dyDescent="0.25">
      <c r="B47" s="206" t="s">
        <v>4</v>
      </c>
      <c r="C47" s="199">
        <f>Sheet1!L10</f>
        <v>0</v>
      </c>
      <c r="D47" s="200">
        <f>+Sheet1!L12</f>
        <v>0.10500000000000043</v>
      </c>
      <c r="E47" s="199" t="e">
        <f ca="1">+Sheet1!BT75</f>
        <v>#N/A</v>
      </c>
      <c r="F47" s="201" t="e">
        <f ca="1">+Sheet1!BT77</f>
        <v>#N/A</v>
      </c>
      <c r="G47" s="202">
        <f>+Curvefetch!EB8</f>
        <v>-0.13800000000000001</v>
      </c>
      <c r="H47" s="203">
        <f>+Sheet1!EB81</f>
        <v>2.0000000000000018E-3</v>
      </c>
      <c r="I47" s="210">
        <f>+Sheet1!EB83</f>
        <v>-0.13650000000000001</v>
      </c>
      <c r="J47" s="247">
        <f>+Sheet1!EB85</f>
        <v>7.2499999999999787E-3</v>
      </c>
      <c r="K47" s="210">
        <f>+Sheet1!EB87</f>
        <v>-0.14499999999999999</v>
      </c>
      <c r="L47" s="207">
        <f>+Sheet1!EB89</f>
        <v>2.50000000000003E-3</v>
      </c>
      <c r="M47" s="210">
        <f>+Sheet1!EB93</f>
        <v>-0.13749999999999998</v>
      </c>
      <c r="N47" s="207">
        <f>+Sheet1!EB95</f>
        <v>0</v>
      </c>
    </row>
    <row r="48" spans="2:31" ht="15.75" x14ac:dyDescent="0.25">
      <c r="B48" s="206" t="s">
        <v>65</v>
      </c>
      <c r="C48" s="199">
        <f>Sheet1!M10</f>
        <v>0</v>
      </c>
      <c r="D48" s="200">
        <f>+Sheet1!M12</f>
        <v>0.14000000000000057</v>
      </c>
      <c r="E48" s="199" t="e">
        <f ca="1">+Sheet1!BU75</f>
        <v>#N/A</v>
      </c>
      <c r="F48" s="201" t="e">
        <f ca="1">+Sheet1!BU77</f>
        <v>#N/A</v>
      </c>
      <c r="G48" s="223">
        <f>+Curvefetch!EC8</f>
        <v>-0.158</v>
      </c>
      <c r="H48" s="203">
        <f>+Sheet1!EC81</f>
        <v>2.0000000000000018E-3</v>
      </c>
      <c r="I48" s="210">
        <f>+Sheet1!EC83</f>
        <v>-0.154</v>
      </c>
      <c r="J48" s="247">
        <f>+Sheet1!EB85</f>
        <v>7.2499999999999787E-3</v>
      </c>
      <c r="K48" s="210">
        <f>+Sheet1!EC87</f>
        <v>-0.16749999999999998</v>
      </c>
      <c r="L48" s="207">
        <f>+Sheet1!EC89</f>
        <v>2.5000000000000022E-3</v>
      </c>
      <c r="M48" s="210">
        <f>+Sheet1!EC93</f>
        <v>-0.155</v>
      </c>
      <c r="N48" s="207">
        <f>+Sheet1!EC95</f>
        <v>0</v>
      </c>
    </row>
    <row r="49" spans="2:14" ht="15.75" x14ac:dyDescent="0.25">
      <c r="B49" s="206" t="s">
        <v>362</v>
      </c>
      <c r="C49" s="199">
        <f>Sheet1!N10</f>
        <v>0</v>
      </c>
      <c r="D49" s="200">
        <f>+Sheet1!N12</f>
        <v>6.5000000000000391E-2</v>
      </c>
      <c r="E49" s="199" t="e">
        <f ca="1">+Sheet1!BV75</f>
        <v>#N/A</v>
      </c>
      <c r="F49" s="205" t="e">
        <f ca="1">+Sheet1!BV77</f>
        <v>#N/A</v>
      </c>
      <c r="G49" s="223">
        <f>+Curvefetch!ED8</f>
        <v>-9.7999989999999995E-2</v>
      </c>
      <c r="H49" s="203">
        <f>+Sheet1!ED81</f>
        <v>2.0000100000000104E-3</v>
      </c>
      <c r="I49" s="210">
        <f>+Sheet1!ED83</f>
        <v>-9.6499995000000005E-2</v>
      </c>
      <c r="J49" s="247">
        <f>+Sheet1!EE85</f>
        <v>-1.2999999999999998E-2</v>
      </c>
      <c r="K49" s="210">
        <f>+Sheet1!ED87</f>
        <v>-0.12</v>
      </c>
      <c r="L49" s="207">
        <f>+Sheet1!ED89</f>
        <v>2.5000000000000161E-3</v>
      </c>
      <c r="M49" s="210">
        <f>+Sheet1!ED93</f>
        <v>-8.2500000000000004E-2</v>
      </c>
      <c r="N49" s="207">
        <f>+Sheet1!ED95</f>
        <v>0</v>
      </c>
    </row>
    <row r="50" spans="2:14" ht="15.75" x14ac:dyDescent="0.25">
      <c r="B50" s="206" t="s">
        <v>83</v>
      </c>
      <c r="C50" s="199">
        <f>+Sheet1!O10</f>
        <v>0</v>
      </c>
      <c r="D50" s="200">
        <f>+Sheet1!O12</f>
        <v>6.0000000000000497E-2</v>
      </c>
      <c r="E50" s="199" t="e">
        <f ca="1">+Sheet1!BW75</f>
        <v>#N/A</v>
      </c>
      <c r="F50" s="205" t="e">
        <f ca="1">+Sheet1!BW77</f>
        <v>#N/A</v>
      </c>
      <c r="G50" s="223">
        <f>+Curvefetch!EE8</f>
        <v>-0.108</v>
      </c>
      <c r="H50" s="200">
        <f>+Sheet1!EE81</f>
        <v>-1.2999999999999998E-2</v>
      </c>
      <c r="I50" s="210">
        <f>+Sheet1!EE83</f>
        <v>-0.108</v>
      </c>
      <c r="J50" s="247">
        <f>+Sheet1!EE85</f>
        <v>-1.2999999999999998E-2</v>
      </c>
      <c r="K50" s="210">
        <f>+Sheet1!EE87</f>
        <v>-0.10500000000000001</v>
      </c>
      <c r="L50" s="207">
        <f>+Sheet1!EE89</f>
        <v>2.4999999999999883E-3</v>
      </c>
      <c r="M50" s="210">
        <f>+Sheet1!EE93</f>
        <v>-7.0000000000000007E-2</v>
      </c>
      <c r="N50" s="207">
        <f>+Sheet1!EE95</f>
        <v>0</v>
      </c>
    </row>
    <row r="51" spans="2:14" ht="15.75" x14ac:dyDescent="0.25">
      <c r="B51" s="206" t="s">
        <v>217</v>
      </c>
      <c r="C51" s="199">
        <f>+Sheet1!P10</f>
        <v>0</v>
      </c>
      <c r="D51" s="200">
        <f>+Sheet1!P12</f>
        <v>0.12000000000000011</v>
      </c>
      <c r="E51" s="199" t="e">
        <f ca="1">+Sheet1!BX75</f>
        <v>#N/A</v>
      </c>
      <c r="F51" s="205" t="e">
        <f ca="1">+Sheet1!BX77</f>
        <v>#N/A</v>
      </c>
      <c r="G51" s="223">
        <f>+Curvefetch!EF8</f>
        <v>-0.10299999999999999</v>
      </c>
      <c r="H51" s="200">
        <f>+Sheet1!EF81</f>
        <v>2.0000000000000018E-3</v>
      </c>
      <c r="I51" s="210">
        <f>+Sheet1!EF83</f>
        <v>-8.7749999999999995E-2</v>
      </c>
      <c r="J51" s="247">
        <f>+Sheet1!EF85</f>
        <v>7.2500000000000064E-3</v>
      </c>
      <c r="K51" s="210">
        <f>+Sheet1!EF87</f>
        <v>-1.5000000000000003E-2</v>
      </c>
      <c r="L51" s="207">
        <f>+Sheet1!EF89</f>
        <v>0</v>
      </c>
      <c r="M51" s="210">
        <f>+Sheet1!EF93</f>
        <v>-9.7500000000000017E-2</v>
      </c>
      <c r="N51" s="207">
        <f>+Sheet1!EF95</f>
        <v>0</v>
      </c>
    </row>
    <row r="52" spans="2:14" ht="15.75" x14ac:dyDescent="0.25">
      <c r="B52" s="206" t="s">
        <v>218</v>
      </c>
      <c r="C52" s="199">
        <f>+Sheet1!Q10</f>
        <v>0</v>
      </c>
      <c r="D52" s="200">
        <f>+Sheet1!Q12</f>
        <v>0.12999999999999989</v>
      </c>
      <c r="E52" s="199" t="e">
        <f ca="1">+Sheet1!BY75</f>
        <v>#N/A</v>
      </c>
      <c r="F52" s="205" t="e">
        <f ca="1">+Sheet1!BY77</f>
        <v>#N/A</v>
      </c>
      <c r="G52" s="223">
        <f>+Curvefetch!EG8</f>
        <v>-0.108</v>
      </c>
      <c r="H52" s="200">
        <f>+Sheet1!EG81</f>
        <v>2.0000000000000018E-3</v>
      </c>
      <c r="I52" s="210">
        <f>+Sheet1!EG83</f>
        <v>-9.2749999999999999E-2</v>
      </c>
      <c r="J52" s="249">
        <f>+Sheet1!EG85</f>
        <v>7.2500000000000064E-3</v>
      </c>
      <c r="K52" s="210">
        <f>+Sheet1!EG87</f>
        <v>2.2499999999999999E-2</v>
      </c>
      <c r="L52" s="207">
        <f>+Sheet1!EG89</f>
        <v>0</v>
      </c>
      <c r="M52" s="210">
        <f>+Sheet1!EG93</f>
        <v>-0.10250000000000001</v>
      </c>
      <c r="N52" s="207">
        <f>+Sheet1!EG95</f>
        <v>0</v>
      </c>
    </row>
    <row r="53" spans="2:14" ht="15.75" x14ac:dyDescent="0.25">
      <c r="B53" s="241" t="s">
        <v>356</v>
      </c>
      <c r="C53" s="262">
        <f>[4]Summary!$C$42</f>
        <v>0</v>
      </c>
      <c r="D53" s="263">
        <f>[4]Summary!$D$42</f>
        <v>0</v>
      </c>
      <c r="E53" s="262">
        <f>[4]Summary!$E$42</f>
        <v>0</v>
      </c>
      <c r="F53" s="264">
        <f>[4]Summary!$F$42</f>
        <v>0</v>
      </c>
      <c r="G53" s="235">
        <f>[4]Summary!$G$42</f>
        <v>0</v>
      </c>
      <c r="H53" s="236">
        <f>[4]Summary!$H$42</f>
        <v>0</v>
      </c>
      <c r="I53" s="237">
        <f>[4]Summary!$I$42</f>
        <v>0</v>
      </c>
      <c r="J53" s="248">
        <f>[4]Summary!$J$42</f>
        <v>0</v>
      </c>
      <c r="K53" s="237">
        <f>[4]Summary!$K$42</f>
        <v>0</v>
      </c>
      <c r="L53" s="217">
        <f>[4]Summary!$L$42</f>
        <v>0</v>
      </c>
      <c r="M53" s="237">
        <f>[4]Summary!$M$42</f>
        <v>0</v>
      </c>
      <c r="N53" s="217">
        <f>[4]Summary!$N$42</f>
        <v>0</v>
      </c>
    </row>
    <row r="54" spans="2:14" ht="15.75" x14ac:dyDescent="0.25">
      <c r="B54" s="232" t="s">
        <v>68</v>
      </c>
      <c r="C54" s="199"/>
      <c r="D54" s="200"/>
      <c r="E54" s="199"/>
      <c r="F54" s="201"/>
      <c r="G54" s="223"/>
      <c r="H54" s="203"/>
      <c r="I54" s="204"/>
      <c r="J54" s="203"/>
      <c r="K54" s="199"/>
      <c r="L54" s="201"/>
      <c r="M54" s="199"/>
      <c r="N54" s="201"/>
    </row>
    <row r="55" spans="2:14" ht="15.75" x14ac:dyDescent="0.25">
      <c r="B55" s="227" t="s">
        <v>66</v>
      </c>
      <c r="C55" s="199">
        <f>+Sheet1!R10</f>
        <v>0</v>
      </c>
      <c r="D55" s="200">
        <f>+Sheet1!R12</f>
        <v>9.5000000000000639E-2</v>
      </c>
      <c r="E55" s="199" t="e">
        <f ca="1">+Sheet1!BZ75</f>
        <v>#N/A</v>
      </c>
      <c r="F55" s="205" t="e">
        <f ca="1">+Sheet1!BZ77</f>
        <v>#N/A</v>
      </c>
      <c r="G55" s="223">
        <f>+Curvefetch!EH8</f>
        <v>-0.185</v>
      </c>
      <c r="H55" s="200">
        <f>+Sheet1!EH81</f>
        <v>-1.999999999999999E-2</v>
      </c>
      <c r="I55" s="210">
        <f>+Sheet1!EH83</f>
        <v>-0.17749999999999999</v>
      </c>
      <c r="J55" s="200">
        <f>+Sheet1!EH85</f>
        <v>-9.9999999999999811E-3</v>
      </c>
      <c r="K55" s="210">
        <f>+Sheet1!EH87</f>
        <v>-0.184</v>
      </c>
      <c r="L55" s="207">
        <f>+Sheet1!EH89</f>
        <v>-2.0000000000000018E-3</v>
      </c>
      <c r="M55" s="210">
        <f>+Sheet1!EH93</f>
        <v>-0.14000000000000001</v>
      </c>
      <c r="N55" s="207">
        <f>+Sheet1!EH95</f>
        <v>0</v>
      </c>
    </row>
    <row r="56" spans="2:14" ht="15.75" x14ac:dyDescent="0.25">
      <c r="B56" s="227" t="s">
        <v>67</v>
      </c>
      <c r="C56" s="199">
        <f>+Sheet1!S10</f>
        <v>0</v>
      </c>
      <c r="D56" s="200">
        <f>+Sheet1!S12</f>
        <v>1.2800000000000002</v>
      </c>
      <c r="E56" s="199" t="e">
        <f ca="1">+Sheet1!CA75</f>
        <v>#N/A</v>
      </c>
      <c r="F56" s="205" t="e">
        <f ca="1">+Sheet1!CA77</f>
        <v>#N/A</v>
      </c>
      <c r="G56" s="223">
        <f>+Curvefetch!EI8</f>
        <v>-1.2050000000000001</v>
      </c>
      <c r="H56" s="200">
        <f>+Sheet1!EI81</f>
        <v>3.499999999999992E-2</v>
      </c>
      <c r="I56" s="199">
        <f>+Sheet1!EI83</f>
        <v>-0.99250000000000005</v>
      </c>
      <c r="J56" s="200">
        <f>+Sheet1!EI85</f>
        <v>2.9999999999999916E-2</v>
      </c>
      <c r="K56" s="210">
        <f>+Sheet1!EI87</f>
        <v>-0.3695</v>
      </c>
      <c r="L56" s="207">
        <f>+Sheet1!EI89</f>
        <v>0</v>
      </c>
      <c r="M56" s="210">
        <f>+Sheet1!EI93</f>
        <v>-0.44</v>
      </c>
      <c r="N56" s="207">
        <f>+Sheet1!EI95</f>
        <v>2.4999999999999467E-3</v>
      </c>
    </row>
    <row r="57" spans="2:14" ht="15.75" x14ac:dyDescent="0.25">
      <c r="B57" s="227" t="s">
        <v>360</v>
      </c>
      <c r="C57" s="199">
        <f>+Sheet1!T10</f>
        <v>0</v>
      </c>
      <c r="D57" s="200">
        <f>+Sheet1!T12</f>
        <v>1.3800000000000003</v>
      </c>
      <c r="E57" s="199" t="e">
        <f ca="1">+Sheet1!CB75</f>
        <v>#N/A</v>
      </c>
      <c r="F57" s="205" t="e">
        <f ca="1">+Sheet1!CB77</f>
        <v>#N/A</v>
      </c>
      <c r="G57" s="223">
        <f>+Curvefetch!EJ8</f>
        <v>-1.2150000000000001</v>
      </c>
      <c r="H57" s="200">
        <f>+Sheet1!EJ81</f>
        <v>2.4999999999999911E-2</v>
      </c>
      <c r="I57" s="199">
        <f>+Sheet1!EJ83</f>
        <v>-1.0024999999999999</v>
      </c>
      <c r="J57" s="238">
        <f>+Sheet1!EJ85</f>
        <v>2.0000000000000018E-2</v>
      </c>
      <c r="K57" s="204">
        <f>+Sheet1!EJ87</f>
        <v>-0.40299999999999991</v>
      </c>
      <c r="L57" s="207">
        <f>+Sheet1!EJ89</f>
        <v>-7.4999999999999512E-3</v>
      </c>
      <c r="M57" s="204">
        <f>+Sheet1!EJ93</f>
        <v>-0.67000000000000015</v>
      </c>
      <c r="N57" s="207">
        <f>+Sheet1!EJ95</f>
        <v>0</v>
      </c>
    </row>
    <row r="58" spans="2:14" ht="15.75" x14ac:dyDescent="0.25">
      <c r="B58" s="242" t="s">
        <v>325</v>
      </c>
      <c r="C58" s="267">
        <f>[4]Summary!$C$44</f>
        <v>-3.84</v>
      </c>
      <c r="D58" s="268">
        <f>[4]Summary!$D$44</f>
        <v>0</v>
      </c>
      <c r="E58" s="260" t="e">
        <f>[4]Summary!$E$44</f>
        <v>#N/A</v>
      </c>
      <c r="F58" s="265" t="e">
        <f>[4]Summary!$F$44</f>
        <v>#N/A</v>
      </c>
      <c r="G58" s="223">
        <f>+Sheet1!EU8</f>
        <v>-1.0529999999999999</v>
      </c>
      <c r="H58" s="200">
        <f>G58-Sheet1!GB8</f>
        <v>7.2000000000000064E-2</v>
      </c>
      <c r="I58" s="199">
        <f>Sheet1!EU83</f>
        <v>-0.77800000000000002</v>
      </c>
      <c r="J58" s="238">
        <f>Sheet1!EU85</f>
        <v>4.8000000000000043E-2</v>
      </c>
      <c r="K58" s="204">
        <f>Sheet1!EU87</f>
        <v>-0.2928</v>
      </c>
      <c r="L58" s="207">
        <f>Sheet1!EU89</f>
        <v>-6.7999999999999727E-3</v>
      </c>
      <c r="M58" s="204">
        <f>Sheet1!EU93</f>
        <v>-0.37000000000000005</v>
      </c>
      <c r="N58" s="207">
        <f>Sheet1!EU95</f>
        <v>9.9999999999998979E-3</v>
      </c>
    </row>
    <row r="59" spans="2:14" ht="15.75" x14ac:dyDescent="0.25">
      <c r="B59" s="242" t="s">
        <v>357</v>
      </c>
      <c r="C59" s="210">
        <f>[4]Summary!$C$38</f>
        <v>0.25999999999999979</v>
      </c>
      <c r="D59" s="238">
        <f>[4]Summary!$D$38</f>
        <v>4.0999999999999996</v>
      </c>
      <c r="E59" s="210" t="e">
        <f>[4]Summary!$E$38</f>
        <v>#N/A</v>
      </c>
      <c r="F59" s="207" t="e">
        <f>[4]Summary!$F$38</f>
        <v>#N/A</v>
      </c>
      <c r="G59" s="239">
        <f>[4]Summary!$G$38</f>
        <v>0</v>
      </c>
      <c r="H59" s="238">
        <f>[4]Summary!$H$38</f>
        <v>-0.17</v>
      </c>
      <c r="I59" s="210">
        <f>[4]Summary!$I$38</f>
        <v>0</v>
      </c>
      <c r="J59" s="238">
        <f>[4]Summary!$J$38</f>
        <v>-0.13999999999999999</v>
      </c>
      <c r="K59" s="210">
        <f>[4]Summary!$K$38</f>
        <v>0</v>
      </c>
      <c r="L59" s="207">
        <f>[4]Summary!$L$38</f>
        <v>-0.31392857142857145</v>
      </c>
      <c r="M59" s="210">
        <f>[4]Summary!$M$38</f>
        <v>0</v>
      </c>
      <c r="N59" s="207">
        <f>[4]Summary!$N$38</f>
        <v>-0.14499999999999999</v>
      </c>
    </row>
    <row r="60" spans="2:14" ht="15.75" x14ac:dyDescent="0.25">
      <c r="B60" s="227" t="s">
        <v>5</v>
      </c>
      <c r="C60" s="199">
        <f>+Sheet1!U10</f>
        <v>0</v>
      </c>
      <c r="D60" s="200">
        <f>+Sheet1!U12</f>
        <v>-2.3099999999999996</v>
      </c>
      <c r="E60" s="199" t="e">
        <f ca="1">+Sheet1!CC75</f>
        <v>#N/A</v>
      </c>
      <c r="F60" s="205" t="e">
        <f ca="1">+Sheet1!CC77</f>
        <v>#N/A</v>
      </c>
      <c r="G60" s="223">
        <f>+Curvefetch!EK8</f>
        <v>2.605</v>
      </c>
      <c r="H60" s="200">
        <f>+Sheet1!EK81</f>
        <v>0.10499999999999998</v>
      </c>
      <c r="I60" s="199">
        <f>+Sheet1!EK83</f>
        <v>2.2475000000000001</v>
      </c>
      <c r="J60" s="238">
        <f>+Sheet1!EK85</f>
        <v>2.4999999999999467E-3</v>
      </c>
      <c r="K60" s="199">
        <f>+Sheet1!EK87</f>
        <v>0.87949999999999995</v>
      </c>
      <c r="L60" s="207">
        <f>+Sheet1!EK89</f>
        <v>-2.7000000000000024E-2</v>
      </c>
      <c r="M60" s="199">
        <f>+Sheet1!EK93</f>
        <v>0.89142857142857146</v>
      </c>
      <c r="N60" s="207">
        <f>+Sheet1!EK95</f>
        <v>-1.0000000000000009E-2</v>
      </c>
    </row>
    <row r="61" spans="2:14" ht="15.75" x14ac:dyDescent="0.25">
      <c r="B61" s="242" t="s">
        <v>355</v>
      </c>
      <c r="C61" s="210">
        <f>[4]Summary!$C$41</f>
        <v>0</v>
      </c>
      <c r="D61" s="238">
        <f>[4]Summary!$D$41</f>
        <v>0</v>
      </c>
      <c r="E61" s="210" t="e">
        <f>[4]Summary!$E$41</f>
        <v>#N/A</v>
      </c>
      <c r="F61" s="207" t="e">
        <f>[4]Summary!$F$41</f>
        <v>#N/A</v>
      </c>
      <c r="G61" s="239">
        <f>[4]Summary!$G$41</f>
        <v>0</v>
      </c>
      <c r="H61" s="238">
        <f>[4]Summary!$H$41</f>
        <v>0.125</v>
      </c>
      <c r="I61" s="210">
        <f>[4]Summary!$I$41</f>
        <v>0</v>
      </c>
      <c r="J61" s="238">
        <f>[4]Summary!$J$41</f>
        <v>0.125</v>
      </c>
      <c r="K61" s="210">
        <f>[4]Summary!$K$41</f>
        <v>0</v>
      </c>
      <c r="L61" s="207">
        <f>[4]Summary!$L$41</f>
        <v>0.13</v>
      </c>
      <c r="M61" s="210">
        <f>[4]Summary!$M$41</f>
        <v>0</v>
      </c>
      <c r="N61" s="207">
        <f>[4]Summary!$N$41</f>
        <v>0.13</v>
      </c>
    </row>
    <row r="62" spans="2:14" ht="15.75" x14ac:dyDescent="0.25">
      <c r="B62" s="228" t="s">
        <v>6</v>
      </c>
      <c r="C62" s="212">
        <f>+Sheet1!V10</f>
        <v>0</v>
      </c>
      <c r="D62" s="213">
        <f>+Sheet1!V12</f>
        <v>-0.89499999999999957</v>
      </c>
      <c r="E62" s="212" t="e">
        <f ca="1">+Sheet1!CD75</f>
        <v>#N/A</v>
      </c>
      <c r="F62" s="224" t="e">
        <f ca="1">+Sheet1!CD77</f>
        <v>#N/A</v>
      </c>
      <c r="G62" s="225">
        <f>+Curvefetch!EL8</f>
        <v>1.335</v>
      </c>
      <c r="H62" s="213">
        <f>+Sheet1!EL81</f>
        <v>0.22999999999999998</v>
      </c>
      <c r="I62" s="212">
        <f>+Sheet1!EL83</f>
        <v>1.0674999999999999</v>
      </c>
      <c r="J62" s="236">
        <f>+Sheet1!EL85</f>
        <v>0.17749999999999988</v>
      </c>
      <c r="K62" s="218">
        <f>+Sheet1!EL87</f>
        <v>0.42949999999999999</v>
      </c>
      <c r="L62" s="217">
        <f>+Sheet1!EL89</f>
        <v>-2.0000000000000018E-2</v>
      </c>
      <c r="M62" s="218">
        <f>+Sheet1!EL93</f>
        <v>0.22</v>
      </c>
      <c r="N62" s="217">
        <f>+Sheet1!EL95</f>
        <v>0</v>
      </c>
    </row>
    <row r="63" spans="2:14" ht="15.75" x14ac:dyDescent="0.25">
      <c r="B63" s="219" t="s">
        <v>69</v>
      </c>
      <c r="C63" s="220"/>
      <c r="D63" s="195"/>
      <c r="E63" s="220"/>
      <c r="F63" s="221"/>
      <c r="G63" s="222"/>
      <c r="H63" s="195"/>
      <c r="I63" s="226"/>
      <c r="J63" s="195"/>
      <c r="K63" s="220"/>
      <c r="L63" s="221"/>
      <c r="M63" s="220"/>
      <c r="N63" s="221"/>
    </row>
    <row r="64" spans="2:14" ht="15.75" x14ac:dyDescent="0.25">
      <c r="B64" s="243" t="s">
        <v>361</v>
      </c>
      <c r="C64" s="266"/>
      <c r="D64" s="261"/>
      <c r="E64" s="260"/>
      <c r="F64" s="265"/>
      <c r="G64" s="223">
        <f>[4]Summary!$G$45</f>
        <v>0</v>
      </c>
      <c r="H64" s="200">
        <f>[4]Summary!$H$45</f>
        <v>0.23354306667825001</v>
      </c>
      <c r="I64" s="204">
        <f>[4]Summary!$I$45</f>
        <v>0</v>
      </c>
      <c r="J64" s="200">
        <f>[4]Summary!$J$45</f>
        <v>0.33970861333565</v>
      </c>
      <c r="K64" s="199">
        <f>[4]Summary!$K$45</f>
        <v>0</v>
      </c>
      <c r="L64" s="201">
        <f>[4]Summary!$L$45</f>
        <v>0.22864415794305856</v>
      </c>
      <c r="M64" s="199">
        <f>[4]Summary!$M$45</f>
        <v>0</v>
      </c>
      <c r="N64" s="201">
        <f>[4]Summary!$N$45</f>
        <v>0.26804280370190997</v>
      </c>
    </row>
    <row r="65" spans="2:14" ht="15.75" x14ac:dyDescent="0.25">
      <c r="B65" s="227" t="s">
        <v>10</v>
      </c>
      <c r="C65" s="199">
        <f>+Sheet1!W10</f>
        <v>0</v>
      </c>
      <c r="D65" s="200">
        <f>+Sheet1!W12</f>
        <v>-0.33000000000000007</v>
      </c>
      <c r="E65" s="199" t="e">
        <f ca="1">+Sheet1!CE75</f>
        <v>#N/A</v>
      </c>
      <c r="F65" s="205" t="e">
        <f ca="1">+Sheet1!CE77</f>
        <v>#N/A</v>
      </c>
      <c r="G65" s="223">
        <f>+Curvefetch!EM8</f>
        <v>0.32</v>
      </c>
      <c r="H65" s="200">
        <f>+Sheet1!EM81</f>
        <v>5.0000000000000044E-3</v>
      </c>
      <c r="I65" s="210">
        <f>+Sheet1!EM83</f>
        <v>0.37</v>
      </c>
      <c r="J65" s="238">
        <f>+Sheet1!EM85</f>
        <v>5.0000000000000044E-3</v>
      </c>
      <c r="K65" s="210">
        <f>+Sheet1!EM87</f>
        <v>1.56</v>
      </c>
      <c r="L65" s="207">
        <f>+Sheet1!EM89</f>
        <v>1.0000000000000009E-2</v>
      </c>
      <c r="M65" s="210">
        <f>+Sheet1!EM93</f>
        <v>0.44228571428571428</v>
      </c>
      <c r="N65" s="207">
        <f>+Sheet1!EM95</f>
        <v>0</v>
      </c>
    </row>
    <row r="66" spans="2:14" ht="15.75" x14ac:dyDescent="0.25">
      <c r="B66" s="227" t="s">
        <v>70</v>
      </c>
      <c r="C66" s="199">
        <f>+Sheet1!X10</f>
        <v>0</v>
      </c>
      <c r="D66" s="200">
        <f>+Sheet1!X12</f>
        <v>-0.17999999999999972</v>
      </c>
      <c r="E66" s="199" t="e">
        <f ca="1">+Sheet1!CF75</f>
        <v>#N/A</v>
      </c>
      <c r="F66" s="205" t="e">
        <f ca="1">+Sheet1!CF77</f>
        <v>#N/A</v>
      </c>
      <c r="G66" s="223">
        <f>+Curvefetch!EN8</f>
        <v>0.17</v>
      </c>
      <c r="H66" s="200">
        <f>+Sheet1!EN81</f>
        <v>0</v>
      </c>
      <c r="I66" s="210">
        <f>+Sheet1!EN83</f>
        <v>0.17749999999999999</v>
      </c>
      <c r="J66" s="238">
        <f>+Sheet1!EN85</f>
        <v>0</v>
      </c>
      <c r="K66" s="210">
        <f>+Sheet1!EN87</f>
        <v>0.28500000000000003</v>
      </c>
      <c r="L66" s="207">
        <f>+Sheet1!EN89</f>
        <v>0</v>
      </c>
      <c r="M66" s="210">
        <f>+Sheet1!EN93</f>
        <v>0.18571428571428572</v>
      </c>
      <c r="N66" s="207">
        <f>+Sheet1!EN95</f>
        <v>0</v>
      </c>
    </row>
    <row r="67" spans="2:14" ht="15.75" x14ac:dyDescent="0.25">
      <c r="B67" s="228" t="s">
        <v>84</v>
      </c>
      <c r="C67" s="212">
        <f>+Sheet1!Y10</f>
        <v>0</v>
      </c>
      <c r="D67" s="213">
        <f>+Sheet1!Y12</f>
        <v>-0.3199999999999994</v>
      </c>
      <c r="E67" s="212" t="e">
        <f ca="1">+Sheet1!CG75</f>
        <v>#N/A</v>
      </c>
      <c r="F67" s="224" t="e">
        <f ca="1">+Sheet1!CG77</f>
        <v>#N/A</v>
      </c>
      <c r="G67" s="225">
        <f>+Curvefetch!EO8</f>
        <v>0.3</v>
      </c>
      <c r="H67" s="213">
        <f>+Sheet1!EO81</f>
        <v>-5.0000000000000044E-3</v>
      </c>
      <c r="I67" s="218">
        <f>+Sheet1!EO83</f>
        <v>0.32999999999999996</v>
      </c>
      <c r="J67" s="236">
        <f>+Sheet1!EO85</f>
        <v>-2.5000000000000577E-3</v>
      </c>
      <c r="K67" s="218">
        <f>+Sheet1!EO87</f>
        <v>0.82999999999999985</v>
      </c>
      <c r="L67" s="217">
        <f>+Sheet1!EO89</f>
        <v>0</v>
      </c>
      <c r="M67" s="218">
        <f>+Sheet1!EO93</f>
        <v>0.33</v>
      </c>
      <c r="N67" s="217">
        <f>+Sheet1!EO95</f>
        <v>0</v>
      </c>
    </row>
    <row r="68" spans="2:14" ht="16.5" thickBot="1" x14ac:dyDescent="0.3">
      <c r="B68" s="229" t="s">
        <v>86</v>
      </c>
      <c r="C68" s="220"/>
      <c r="D68" s="195"/>
      <c r="E68" s="220"/>
      <c r="F68" s="221"/>
      <c r="G68" s="222"/>
      <c r="H68" s="195"/>
      <c r="I68" s="220"/>
      <c r="J68" s="195"/>
      <c r="K68" s="220"/>
      <c r="L68" s="221"/>
      <c r="M68" s="220"/>
      <c r="N68" s="221"/>
    </row>
    <row r="69" spans="2:14" ht="15.75" x14ac:dyDescent="0.25">
      <c r="B69" s="227" t="s">
        <v>110</v>
      </c>
      <c r="C69" s="199">
        <f>+Sheet1!Z10</f>
        <v>0</v>
      </c>
      <c r="D69" s="200">
        <f>+Sheet1!Z12</f>
        <v>-1.499999999999968E-2</v>
      </c>
      <c r="E69" s="199" t="e">
        <f ca="1">+Sheet1!CH75</f>
        <v>#N/A</v>
      </c>
      <c r="F69" s="205" t="e">
        <f ca="1">+Sheet1!CH77</f>
        <v>#N/A</v>
      </c>
      <c r="G69" s="223">
        <f>+Curvefetch!EP8</f>
        <v>2E-3</v>
      </c>
      <c r="H69" s="203">
        <f>+Sheet1!EP81</f>
        <v>2E-3</v>
      </c>
      <c r="I69" s="204">
        <f>+Sheet1!EP83</f>
        <v>-5.2500000000000003E-3</v>
      </c>
      <c r="J69" s="238">
        <f>+Sheet1!EP85</f>
        <v>-2.5000000000000022E-4</v>
      </c>
      <c r="K69" s="210">
        <f>+Sheet1!EP87</f>
        <v>-5.0500000000000003E-2</v>
      </c>
      <c r="L69" s="207">
        <f>+Sheet1!EP89</f>
        <v>0</v>
      </c>
      <c r="M69" s="210">
        <f>+Sheet1!EP93</f>
        <v>1.2500000000000001E-2</v>
      </c>
      <c r="N69" s="207">
        <f>+Sheet1!EP95</f>
        <v>0</v>
      </c>
    </row>
    <row r="70" spans="2:14" ht="15.75" x14ac:dyDescent="0.25">
      <c r="B70" s="227" t="s">
        <v>111</v>
      </c>
      <c r="C70" s="199">
        <f>+Sheet1!AA10</f>
        <v>0</v>
      </c>
      <c r="D70" s="200">
        <f>+Sheet1!AA12</f>
        <v>-9.9999999999997868E-3</v>
      </c>
      <c r="E70" s="199" t="e">
        <f ca="1">+Sheet1!CI75</f>
        <v>#N/A</v>
      </c>
      <c r="F70" s="205" t="e">
        <f ca="1">+Sheet1!CI77</f>
        <v>#N/A</v>
      </c>
      <c r="G70" s="223">
        <f>+Curvefetch!EQ8</f>
        <v>2E-3</v>
      </c>
      <c r="H70" s="200">
        <f>+Sheet1!EQ81</f>
        <v>2E-3</v>
      </c>
      <c r="I70" s="204">
        <f>+Sheet1!EQ83</f>
        <v>-5.2500000000000003E-3</v>
      </c>
      <c r="J70" s="203">
        <f>+Sheet1!EQ85</f>
        <v>-2.5000000000000022E-4</v>
      </c>
      <c r="K70" s="210">
        <f>+Sheet1!EQ87</f>
        <v>-5.0500000000000003E-2</v>
      </c>
      <c r="L70" s="207">
        <f>+Sheet1!EQ89</f>
        <v>0</v>
      </c>
      <c r="M70" s="210">
        <f>+Sheet1!EQ93</f>
        <v>1.2500000000000001E-2</v>
      </c>
      <c r="N70" s="207">
        <f>+Sheet1!EQ95</f>
        <v>0</v>
      </c>
    </row>
    <row r="71" spans="2:14" ht="15.75" x14ac:dyDescent="0.25">
      <c r="B71" s="227" t="s">
        <v>87</v>
      </c>
      <c r="C71" s="199">
        <f>+Sheet1!AB10</f>
        <v>0</v>
      </c>
      <c r="D71" s="200">
        <f>+Sheet1!AB12</f>
        <v>6.0000000000000497E-2</v>
      </c>
      <c r="E71" s="199" t="e">
        <f ca="1">+Sheet1!CJ75</f>
        <v>#N/A</v>
      </c>
      <c r="F71" s="205" t="e">
        <f ca="1">+Sheet1!CJ77</f>
        <v>#N/A</v>
      </c>
      <c r="G71" s="223">
        <f>+Curvefetch!ER8</f>
        <v>-9.8000000000000004E-2</v>
      </c>
      <c r="H71" s="200">
        <f>+Sheet1!ER81</f>
        <v>-1.2999999999999998E-2</v>
      </c>
      <c r="I71" s="204">
        <f>+Sheet1!ER83</f>
        <v>-9.8000000000000004E-2</v>
      </c>
      <c r="J71" s="200">
        <f>+Sheet1!ER85</f>
        <v>-1.2999999999999998E-2</v>
      </c>
      <c r="K71" s="210">
        <f>+Sheet1!ER87</f>
        <v>-7.4999999999999997E-2</v>
      </c>
      <c r="L71" s="207">
        <f>+Sheet1!ER89</f>
        <v>0</v>
      </c>
      <c r="M71" s="210">
        <f>+Sheet1!ER93</f>
        <v>-6.7500000000000004E-2</v>
      </c>
      <c r="N71" s="207">
        <f>+Sheet1!ER95</f>
        <v>0</v>
      </c>
    </row>
    <row r="72" spans="2:14" ht="15.75" x14ac:dyDescent="0.25">
      <c r="B72" s="227" t="s">
        <v>88</v>
      </c>
      <c r="C72" s="199">
        <f>+Sheet1!AC10</f>
        <v>0</v>
      </c>
      <c r="D72" s="200">
        <f>+Sheet1!AC12</f>
        <v>4.4999999999999929E-2</v>
      </c>
      <c r="E72" s="199" t="e">
        <f ca="1">+Sheet1!CK75</f>
        <v>#N/A</v>
      </c>
      <c r="F72" s="205" t="e">
        <f ca="1">+Sheet1!CK77</f>
        <v>#N/A</v>
      </c>
      <c r="G72" s="223">
        <f>+Curvefetch!ES8</f>
        <v>-8.7999999999999995E-2</v>
      </c>
      <c r="H72" s="200">
        <f>+Sheet1!ES81</f>
        <v>-1.2999999999999998E-2</v>
      </c>
      <c r="I72" s="199">
        <f>+Sheet1!ES83</f>
        <v>-8.7999999999999995E-2</v>
      </c>
      <c r="J72" s="200">
        <f>+Sheet1!ES85</f>
        <v>-1.2999999999999998E-2</v>
      </c>
      <c r="K72" s="210">
        <f>+Sheet1!ES87</f>
        <v>-7.4999999999999997E-2</v>
      </c>
      <c r="L72" s="207">
        <f>+Sheet1!ES89</f>
        <v>0</v>
      </c>
      <c r="M72" s="210">
        <f>+Sheet1!ES93</f>
        <v>-0.06</v>
      </c>
      <c r="N72" s="207">
        <f>+Sheet1!ES95</f>
        <v>0</v>
      </c>
    </row>
    <row r="73" spans="2:14" ht="15.75" x14ac:dyDescent="0.25">
      <c r="B73" s="227" t="s">
        <v>89</v>
      </c>
      <c r="C73" s="199">
        <f>+Sheet1!AD10</f>
        <v>0</v>
      </c>
      <c r="D73" s="200">
        <f>+Sheet1!AD12</f>
        <v>8.0000000000000071E-2</v>
      </c>
      <c r="E73" s="199" t="e">
        <f ca="1">+Sheet1!CL75</f>
        <v>#N/A</v>
      </c>
      <c r="F73" s="205" t="e">
        <f ca="1">+Sheet1!CL77</f>
        <v>#N/A</v>
      </c>
      <c r="G73" s="223">
        <f>+Curvefetch!ET8</f>
        <v>-0.108</v>
      </c>
      <c r="H73" s="200">
        <f>+Sheet1!ET81</f>
        <v>-1.2999999999999998E-2</v>
      </c>
      <c r="I73" s="210">
        <f>+Sheet1!ET83</f>
        <v>-0.1055</v>
      </c>
      <c r="J73" s="238">
        <f>+Sheet1!ET85</f>
        <v>-1.2999999999999998E-2</v>
      </c>
      <c r="K73" s="210">
        <f>+Sheet1!ET87</f>
        <v>-7.0000000000000007E-2</v>
      </c>
      <c r="L73" s="207">
        <f>+Sheet1!ET89</f>
        <v>0</v>
      </c>
      <c r="M73" s="210">
        <f>+Sheet1!ET93</f>
        <v>-6.7500000000000004E-2</v>
      </c>
      <c r="N73" s="207">
        <f>+Sheet1!ET95</f>
        <v>0</v>
      </c>
    </row>
    <row r="74" spans="2:14" ht="15.75" x14ac:dyDescent="0.25">
      <c r="B74" s="228" t="s">
        <v>329</v>
      </c>
      <c r="C74" s="212">
        <f>+Sheet1!AE10</f>
        <v>0</v>
      </c>
      <c r="D74" s="213">
        <f>+Sheet1!AE12</f>
        <v>0.125</v>
      </c>
      <c r="E74" s="212" t="e">
        <f ca="1">+Sheet1!CM75</f>
        <v>#N/A</v>
      </c>
      <c r="F74" s="224" t="e">
        <f ca="1">+Sheet1!CM77</f>
        <v>#N/A</v>
      </c>
      <c r="G74" s="225">
        <f>+Curvefetch!EV8</f>
        <v>-0.08</v>
      </c>
      <c r="H74" s="213">
        <f>+Sheet1!EV81</f>
        <v>5.0000000000000044E-3</v>
      </c>
      <c r="I74" s="218">
        <f>Sheet1!EV83</f>
        <v>-0.08</v>
      </c>
      <c r="J74" s="236">
        <f>Sheet1!EV85</f>
        <v>2.5000000000000022E-3</v>
      </c>
      <c r="K74" s="218">
        <f>Sheet1!EV87</f>
        <v>-6.5000000000000002E-2</v>
      </c>
      <c r="L74" s="217">
        <f>Sheet1!EV89</f>
        <v>0</v>
      </c>
      <c r="M74" s="218">
        <f>Sheet1!EV93</f>
        <v>-6.25E-2</v>
      </c>
      <c r="N74" s="217">
        <f>Sheet1!EV95</f>
        <v>0</v>
      </c>
    </row>
    <row r="75" spans="2:14" x14ac:dyDescent="0.2">
      <c r="B75" s="59"/>
      <c r="C75" s="60"/>
      <c r="D75" s="60"/>
      <c r="E75" s="60"/>
      <c r="F75" s="60"/>
      <c r="G75" s="60"/>
      <c r="H75" s="60"/>
      <c r="I75" s="60"/>
      <c r="J75" s="256"/>
      <c r="K75" s="106"/>
      <c r="L75" s="60"/>
      <c r="M75" s="35"/>
    </row>
    <row r="76" spans="2:14" ht="18" x14ac:dyDescent="0.25">
      <c r="B76" s="165" t="s">
        <v>34</v>
      </c>
      <c r="C76" s="173" t="s">
        <v>326</v>
      </c>
      <c r="D76" s="172" t="s">
        <v>61</v>
      </c>
      <c r="E76" s="171"/>
      <c r="F76" s="170" t="s">
        <v>326</v>
      </c>
      <c r="G76" s="172" t="s">
        <v>61</v>
      </c>
      <c r="M76" s="35"/>
    </row>
    <row r="77" spans="2:14" ht="15.75" x14ac:dyDescent="0.25">
      <c r="B77" s="42">
        <v>36749</v>
      </c>
      <c r="C77" s="50">
        <f>INDEX(aga00,MATCH(B77,date00,0),6)</f>
        <v>52</v>
      </c>
      <c r="D77" s="44">
        <f>+[2]DATA!I337</f>
        <v>47</v>
      </c>
      <c r="E77" s="39">
        <v>36378</v>
      </c>
      <c r="F77" s="38">
        <f>INDEX(_AGA99,MATCH(E77,date99,0),6)</f>
        <v>51</v>
      </c>
      <c r="G77" s="40">
        <f>+[2]DATA!I290</f>
        <v>40.33333333333335</v>
      </c>
      <c r="M77" s="35"/>
    </row>
    <row r="78" spans="2:14" x14ac:dyDescent="0.2">
      <c r="B78" s="43">
        <f>+B77+7</f>
        <v>36756</v>
      </c>
      <c r="C78" s="50">
        <f>INDEX(aga00,MATCH(B78,date00,0),6)</f>
        <v>55</v>
      </c>
      <c r="D78" s="44">
        <f>+[2]DATA!I338</f>
        <v>50.000000000000014</v>
      </c>
      <c r="E78" s="41">
        <f>+E77+7</f>
        <v>36385</v>
      </c>
      <c r="F78" s="38">
        <f>INDEX(_AGA99,MATCH(E78,date99,0),6)</f>
        <v>50</v>
      </c>
      <c r="G78" s="40">
        <f>+[2]DATA!I291</f>
        <v>56.333333333333357</v>
      </c>
      <c r="M78" s="35"/>
    </row>
    <row r="79" spans="2:14" x14ac:dyDescent="0.2">
      <c r="B79" s="21">
        <f>+B78+7</f>
        <v>36763</v>
      </c>
      <c r="C79" s="269">
        <f>INDEX(aga00,MATCH(B79,date00,0),6)</f>
        <v>52</v>
      </c>
      <c r="D79" s="230">
        <f>+[2]DATA!I339</f>
        <v>51.666666666666679</v>
      </c>
      <c r="E79" s="23">
        <f>+E78+7</f>
        <v>36392</v>
      </c>
      <c r="F79" s="22">
        <f>INDEX(_AGA99,MATCH(E79,date99,0),6)</f>
        <v>69</v>
      </c>
      <c r="G79" s="231">
        <f>+[2]DATA!I292</f>
        <v>56.333333333333357</v>
      </c>
      <c r="M79" s="35"/>
    </row>
    <row r="80" spans="2:14" x14ac:dyDescent="0.2">
      <c r="B80" s="43">
        <f>+B79+7</f>
        <v>36770</v>
      </c>
      <c r="C80" s="113">
        <v>63</v>
      </c>
      <c r="D80" s="44"/>
      <c r="E80" s="41">
        <f>+E79+7</f>
        <v>36399</v>
      </c>
      <c r="F80" s="38">
        <f>INDEX(_AGA99,MATCH(E80,date99,0),6)</f>
        <v>66</v>
      </c>
      <c r="G80" s="244"/>
      <c r="M80" s="35"/>
    </row>
    <row r="81" spans="2:43" x14ac:dyDescent="0.2">
      <c r="B81" s="45">
        <f>+B80+7</f>
        <v>36777</v>
      </c>
      <c r="C81" s="114">
        <v>84</v>
      </c>
      <c r="D81" s="48"/>
      <c r="E81" s="47">
        <f>+E80+7</f>
        <v>36406</v>
      </c>
      <c r="F81" s="46">
        <f>INDEX(_AGA99,MATCH(E81,date99,0),6)</f>
        <v>81</v>
      </c>
      <c r="G81" s="245"/>
      <c r="M81" s="35"/>
    </row>
    <row r="82" spans="2:43" ht="15.75" thickBot="1" x14ac:dyDescent="0.25">
      <c r="H82" s="35"/>
      <c r="I82" s="35"/>
      <c r="J82" s="250"/>
      <c r="K82" s="35"/>
      <c r="L82" s="35"/>
      <c r="M82" s="35"/>
    </row>
    <row r="83" spans="2:43" ht="18.75" thickBot="1" x14ac:dyDescent="0.3">
      <c r="B83" s="141" t="s">
        <v>73</v>
      </c>
      <c r="C83" s="124" t="s">
        <v>74</v>
      </c>
      <c r="D83" s="124"/>
      <c r="E83" s="124"/>
      <c r="F83" s="124" t="s">
        <v>12</v>
      </c>
      <c r="G83" s="124"/>
      <c r="H83" s="124" t="s">
        <v>13</v>
      </c>
      <c r="I83" s="125"/>
      <c r="J83" s="250"/>
      <c r="K83" s="35"/>
      <c r="L83" s="35"/>
      <c r="M83" s="35"/>
    </row>
    <row r="84" spans="2:43" ht="18" x14ac:dyDescent="0.25">
      <c r="B84" s="142"/>
      <c r="C84" s="32" t="s">
        <v>90</v>
      </c>
      <c r="D84" s="32" t="s">
        <v>77</v>
      </c>
      <c r="E84" s="32" t="s">
        <v>91</v>
      </c>
      <c r="F84" s="32" t="s">
        <v>78</v>
      </c>
      <c r="G84" s="32" t="s">
        <v>77</v>
      </c>
      <c r="H84" s="32" t="s">
        <v>78</v>
      </c>
      <c r="I84" s="126" t="s">
        <v>77</v>
      </c>
      <c r="J84" s="250"/>
      <c r="K84" s="35"/>
      <c r="L84" s="35"/>
      <c r="M84" s="35"/>
    </row>
    <row r="85" spans="2:43" ht="15.75" x14ac:dyDescent="0.25">
      <c r="B85" s="143" t="s">
        <v>57</v>
      </c>
      <c r="C85" s="138">
        <f>'[3]East Daily Power Prices'!$B$17</f>
        <v>46</v>
      </c>
      <c r="D85" s="52">
        <f>'[3]East Daily Power Prices'!$B$51</f>
        <v>-9</v>
      </c>
      <c r="E85" s="107">
        <f>11*(C36+C66)</f>
        <v>0</v>
      </c>
      <c r="F85" s="51">
        <f>'[3]Power East Price'!$C$17</f>
        <v>44.75</v>
      </c>
      <c r="G85" s="52">
        <f>'[3]Power East Price'!$C$51</f>
        <v>-9</v>
      </c>
      <c r="H85" s="51">
        <f>'[3]Power East Price'!$D$17</f>
        <v>32.6</v>
      </c>
      <c r="I85" s="52">
        <f>'[3]Power East Price'!$D$51</f>
        <v>-5.3999999999999986</v>
      </c>
      <c r="J85" s="250"/>
      <c r="K85" s="35"/>
      <c r="L85" s="35"/>
      <c r="M85" s="35"/>
    </row>
    <row r="86" spans="2:43" ht="15.75" x14ac:dyDescent="0.25">
      <c r="B86" s="143" t="s">
        <v>75</v>
      </c>
      <c r="C86" s="139">
        <f>'[3]East Daily Power Prices'!$B$13</f>
        <v>48.5</v>
      </c>
      <c r="D86" s="54">
        <f>'[3]East Daily Power Prices'!$B$47</f>
        <v>-9.25</v>
      </c>
      <c r="E86" s="108">
        <f>+(C36+C65)*11</f>
        <v>0</v>
      </c>
      <c r="F86" s="53">
        <f>'[3]Power East Price'!$C$13</f>
        <v>51.5</v>
      </c>
      <c r="G86" s="54">
        <f>'[3]Power East Price'!$C$47</f>
        <v>-6.25</v>
      </c>
      <c r="H86" s="53">
        <f>'[3]Power East Price'!$D$13</f>
        <v>47.25</v>
      </c>
      <c r="I86" s="54">
        <f>'[3]Power East Price'!$D$47</f>
        <v>0</v>
      </c>
      <c r="J86" s="250"/>
      <c r="K86" s="35"/>
      <c r="L86" s="35"/>
      <c r="M86" s="35"/>
    </row>
    <row r="87" spans="2:43" ht="15.75" x14ac:dyDescent="0.25">
      <c r="B87" s="143" t="s">
        <v>56</v>
      </c>
      <c r="C87" s="139">
        <f>'[3]East Daily Power Prices'!$B$26</f>
        <v>60</v>
      </c>
      <c r="D87" s="54">
        <f>'[3]East Daily Power Prices'!$B$60</f>
        <v>-14</v>
      </c>
      <c r="E87" s="108">
        <f>11*(C36+C71)</f>
        <v>0</v>
      </c>
      <c r="F87" s="53">
        <f>'[3]Power East Price'!$C$26</f>
        <v>62.5</v>
      </c>
      <c r="G87" s="54">
        <f>'[3]Power East Price'!$C$60</f>
        <v>-11.5</v>
      </c>
      <c r="H87" s="53">
        <f>'[3]Power East Price'!$D$26</f>
        <v>40</v>
      </c>
      <c r="I87" s="54">
        <f>'[3]Power East Price'!$D$60</f>
        <v>0</v>
      </c>
      <c r="J87" s="250"/>
      <c r="K87" s="35"/>
      <c r="L87" s="35"/>
      <c r="M87" s="35"/>
    </row>
    <row r="88" spans="2:43" ht="15.75" x14ac:dyDescent="0.25">
      <c r="B88" s="143" t="s">
        <v>55</v>
      </c>
      <c r="C88" s="139">
        <f>'[3]East Daily Power Prices'!$B$22</f>
        <v>54.25</v>
      </c>
      <c r="D88" s="54">
        <f>'[3]East Daily Power Prices'!$B$56</f>
        <v>-9.75</v>
      </c>
      <c r="E88" s="108">
        <f>+(C36+C40)*11</f>
        <v>0</v>
      </c>
      <c r="F88" s="53">
        <f>'[3]Power East Price'!$C$22</f>
        <v>56</v>
      </c>
      <c r="G88" s="54">
        <f>'[3]Power East Price'!$C$56</f>
        <v>-8</v>
      </c>
      <c r="H88" s="53">
        <f>'[3]Power East Price'!$D$22</f>
        <v>29.000001907348633</v>
      </c>
      <c r="I88" s="54">
        <f>'[3]Power East Price'!$D$56</f>
        <v>-2.0000003814697251</v>
      </c>
      <c r="J88" s="250"/>
      <c r="K88" s="35"/>
      <c r="L88" s="35"/>
      <c r="M88" s="35"/>
    </row>
    <row r="89" spans="2:43" ht="15.75" x14ac:dyDescent="0.25">
      <c r="B89" s="143" t="s">
        <v>58</v>
      </c>
      <c r="C89" s="139">
        <f>'[3]East Daily Power Prices'!$B$34</f>
        <v>77</v>
      </c>
      <c r="D89" s="54">
        <f>'[3]East Daily Power Prices'!$B$68</f>
        <v>-5</v>
      </c>
      <c r="E89" s="108">
        <f>+(C49+C36)*11</f>
        <v>0</v>
      </c>
      <c r="F89" s="53">
        <f>'[3]Power East Price'!$C$34</f>
        <v>76</v>
      </c>
      <c r="G89" s="54">
        <f>'[3]Power East Price'!$C$68</f>
        <v>-6</v>
      </c>
      <c r="H89" s="53">
        <f>'[3]Power East Price'!$D$34</f>
        <v>56.999996185302734</v>
      </c>
      <c r="I89" s="54">
        <f>'[3]Power East Price'!$D$68</f>
        <v>0</v>
      </c>
      <c r="J89" s="250"/>
      <c r="K89" s="35"/>
      <c r="L89" s="35"/>
      <c r="M89" s="35"/>
    </row>
    <row r="90" spans="2:43" ht="16.5" thickBot="1" x14ac:dyDescent="0.3">
      <c r="B90" s="144" t="s">
        <v>76</v>
      </c>
      <c r="C90" s="140">
        <f>'[3]East Daily Power Prices'!$B$40</f>
        <v>60</v>
      </c>
      <c r="D90" s="56">
        <f>'[3]East Daily Power Prices'!$B$74</f>
        <v>7</v>
      </c>
      <c r="E90" s="109">
        <f>+(C36+C70)*11</f>
        <v>0</v>
      </c>
      <c r="F90" s="55">
        <f>'[3]Power East Price'!$C$40</f>
        <v>60</v>
      </c>
      <c r="G90" s="56">
        <f>'[3]Power East Price'!$C$74</f>
        <v>7</v>
      </c>
      <c r="H90" s="55">
        <f>'[3]Power East Price'!$D$40</f>
        <v>55.950000762939453</v>
      </c>
      <c r="I90" s="56">
        <f>'[3]Power East Price'!$D$74</f>
        <v>2.5</v>
      </c>
      <c r="J90" s="250"/>
      <c r="K90" s="35"/>
      <c r="L90" s="35"/>
      <c r="M90" s="35"/>
    </row>
    <row r="91" spans="2:43" x14ac:dyDescent="0.2">
      <c r="B91" s="38"/>
      <c r="C91" s="38"/>
      <c r="D91" s="35"/>
      <c r="E91" s="35"/>
      <c r="F91" s="35"/>
      <c r="G91" s="35"/>
      <c r="H91" s="35"/>
      <c r="I91" s="35"/>
      <c r="J91" s="250"/>
      <c r="K91" s="35"/>
      <c r="L91" s="35"/>
      <c r="M91" s="35"/>
    </row>
    <row r="92" spans="2:43" s="34" customFormat="1" x14ac:dyDescent="0.2">
      <c r="B92" s="38" t="s">
        <v>92</v>
      </c>
      <c r="C92" s="38"/>
      <c r="D92" s="35"/>
      <c r="E92" s="35"/>
      <c r="F92" s="35"/>
      <c r="G92" s="35"/>
      <c r="H92" s="35"/>
      <c r="I92" s="35"/>
      <c r="J92" s="257"/>
      <c r="K92" s="57"/>
      <c r="L92" s="57"/>
      <c r="M92" s="57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33"/>
      <c r="AB92" s="33"/>
      <c r="AC92" s="33"/>
      <c r="AD92" s="33"/>
      <c r="AE92" s="33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 spans="2:43" x14ac:dyDescent="0.2">
      <c r="B93" s="60"/>
      <c r="C93" s="60"/>
      <c r="J93" s="250"/>
      <c r="K93" s="35"/>
      <c r="L93" s="35"/>
      <c r="M93" s="35"/>
    </row>
    <row r="94" spans="2:43" x14ac:dyDescent="0.2">
      <c r="B94" s="60"/>
      <c r="C94" s="60"/>
      <c r="J94" s="250"/>
      <c r="K94" s="35"/>
      <c r="L94" s="35"/>
      <c r="M94" s="35"/>
    </row>
    <row r="95" spans="2:43" x14ac:dyDescent="0.2">
      <c r="B95" s="60"/>
      <c r="C95" s="60"/>
      <c r="J95" s="250"/>
      <c r="K95" s="35"/>
      <c r="L95" s="35"/>
      <c r="M95" s="35"/>
    </row>
    <row r="96" spans="2:43" x14ac:dyDescent="0.2">
      <c r="B96" s="60"/>
      <c r="C96" s="60"/>
      <c r="J96" s="250"/>
      <c r="K96" s="35"/>
      <c r="L96" s="35"/>
      <c r="M96" s="35"/>
    </row>
    <row r="97" spans="2:13" x14ac:dyDescent="0.2">
      <c r="B97" s="60"/>
      <c r="C97" s="60"/>
      <c r="J97" s="250"/>
      <c r="K97" s="35"/>
      <c r="L97" s="35"/>
      <c r="M97" s="35"/>
    </row>
    <row r="98" spans="2:13" x14ac:dyDescent="0.2">
      <c r="B98" s="60"/>
      <c r="C98" s="60"/>
      <c r="J98" s="250"/>
      <c r="K98" s="35"/>
      <c r="L98" s="35"/>
      <c r="M98" s="35"/>
    </row>
    <row r="99" spans="2:13" x14ac:dyDescent="0.2">
      <c r="J99" s="250"/>
      <c r="K99" s="35"/>
      <c r="L99" s="35"/>
      <c r="M99" s="35"/>
    </row>
    <row r="100" spans="2:13" x14ac:dyDescent="0.2">
      <c r="J100" s="250"/>
      <c r="K100" s="35"/>
      <c r="L100" s="35"/>
      <c r="M100" s="35"/>
    </row>
    <row r="101" spans="2:13" x14ac:dyDescent="0.2">
      <c r="B101" s="44"/>
      <c r="C101" s="35"/>
      <c r="D101" s="35"/>
      <c r="E101" s="35"/>
      <c r="F101" s="35"/>
      <c r="G101" s="35"/>
      <c r="H101" s="35"/>
      <c r="I101" s="35"/>
      <c r="J101" s="250"/>
      <c r="K101" s="35"/>
      <c r="L101" s="35"/>
      <c r="M101" s="35"/>
    </row>
    <row r="102" spans="2:13" x14ac:dyDescent="0.2">
      <c r="B102" s="44"/>
      <c r="C102" s="35"/>
      <c r="D102" s="35"/>
      <c r="E102" s="35"/>
      <c r="F102" s="35"/>
      <c r="G102" s="35"/>
      <c r="H102" s="35"/>
      <c r="I102" s="35"/>
      <c r="J102" s="250"/>
      <c r="K102" s="35"/>
      <c r="L102" s="35"/>
      <c r="M102" s="35"/>
    </row>
    <row r="103" spans="2:13" x14ac:dyDescent="0.2">
      <c r="B103" s="44"/>
      <c r="C103" s="35"/>
      <c r="D103" s="35"/>
      <c r="E103" s="35"/>
      <c r="F103" s="35"/>
      <c r="G103" s="35"/>
      <c r="H103" s="35"/>
      <c r="I103" s="35"/>
      <c r="J103" s="250"/>
      <c r="K103" s="35"/>
      <c r="L103" s="35"/>
      <c r="M103" s="35"/>
    </row>
    <row r="104" spans="2:13" x14ac:dyDescent="0.2">
      <c r="B104" s="44"/>
      <c r="C104" s="35"/>
      <c r="D104" s="35"/>
      <c r="E104" s="35"/>
      <c r="F104" s="35"/>
      <c r="G104" s="35"/>
      <c r="H104" s="35"/>
      <c r="I104" s="35"/>
      <c r="J104" s="250"/>
      <c r="K104" s="35"/>
      <c r="L104" s="35"/>
      <c r="M104" s="35"/>
    </row>
    <row r="105" spans="2:13" ht="16.5" thickBot="1" x14ac:dyDescent="0.3">
      <c r="B105" s="29" t="s">
        <v>2</v>
      </c>
      <c r="C105" s="30">
        <v>36678</v>
      </c>
      <c r="D105" s="30">
        <v>36708</v>
      </c>
      <c r="E105" s="30">
        <v>36739</v>
      </c>
      <c r="F105" s="30">
        <v>36770</v>
      </c>
      <c r="G105" s="31">
        <v>36800</v>
      </c>
      <c r="H105" s="30">
        <v>36831</v>
      </c>
      <c r="I105" s="30">
        <v>36861</v>
      </c>
      <c r="J105" s="258">
        <v>36892</v>
      </c>
      <c r="K105" s="30">
        <v>36923</v>
      </c>
      <c r="L105" s="30">
        <v>36951</v>
      </c>
    </row>
    <row r="106" spans="2:13" x14ac:dyDescent="0.2">
      <c r="B106" s="27"/>
      <c r="C106" s="26"/>
      <c r="D106" s="26"/>
      <c r="E106" s="26"/>
      <c r="F106" s="26"/>
      <c r="G106" s="26"/>
      <c r="H106" s="26"/>
      <c r="I106" s="26"/>
      <c r="J106" s="259"/>
      <c r="K106" s="26"/>
      <c r="L106" s="26"/>
    </row>
    <row r="107" spans="2:13" x14ac:dyDescent="0.2">
      <c r="B107" s="27"/>
      <c r="C107" s="26"/>
      <c r="D107" s="26"/>
      <c r="E107" s="26"/>
      <c r="F107" s="26"/>
      <c r="G107" s="26"/>
      <c r="H107" s="26"/>
      <c r="I107" s="26"/>
      <c r="J107" s="259"/>
      <c r="K107" s="26"/>
      <c r="L107" s="26"/>
    </row>
    <row r="108" spans="2:13" x14ac:dyDescent="0.2">
      <c r="B108" s="27"/>
      <c r="C108" s="26"/>
      <c r="D108" s="26"/>
      <c r="E108" s="26"/>
      <c r="F108" s="26"/>
      <c r="G108" s="26"/>
      <c r="H108" s="26"/>
      <c r="I108" s="26"/>
      <c r="J108" s="259"/>
      <c r="K108" s="26"/>
      <c r="L108" s="26"/>
    </row>
    <row r="109" spans="2:13" x14ac:dyDescent="0.2">
      <c r="B109" s="27"/>
      <c r="C109" s="26"/>
      <c r="D109" s="26"/>
      <c r="E109" s="26"/>
      <c r="F109" s="26"/>
      <c r="G109" s="26"/>
      <c r="H109" s="26"/>
      <c r="I109" s="26"/>
      <c r="J109" s="259"/>
      <c r="K109" s="26"/>
      <c r="L109" s="26"/>
    </row>
    <row r="110" spans="2:13" x14ac:dyDescent="0.2">
      <c r="B110" s="27"/>
      <c r="C110" s="26"/>
      <c r="D110" s="26"/>
      <c r="E110" s="26"/>
      <c r="F110" s="26"/>
      <c r="G110" s="26"/>
      <c r="H110" s="26"/>
      <c r="I110" s="26"/>
      <c r="J110" s="259"/>
      <c r="K110" s="26"/>
      <c r="L110" s="26"/>
    </row>
    <row r="111" spans="2:13" x14ac:dyDescent="0.2">
      <c r="B111" s="27"/>
      <c r="C111" s="26"/>
      <c r="D111" s="26"/>
      <c r="E111" s="26"/>
      <c r="F111" s="26"/>
      <c r="G111" s="26"/>
      <c r="H111" s="26"/>
      <c r="I111" s="26"/>
      <c r="J111" s="259"/>
      <c r="K111" s="26"/>
      <c r="L111" s="26"/>
    </row>
    <row r="112" spans="2:13" x14ac:dyDescent="0.2">
      <c r="B112" s="27"/>
      <c r="C112" s="26"/>
      <c r="D112" s="26"/>
      <c r="E112" s="26"/>
      <c r="F112" s="26"/>
      <c r="G112" s="26"/>
      <c r="H112" s="26"/>
      <c r="I112" s="26"/>
      <c r="J112" s="259"/>
      <c r="K112" s="26"/>
      <c r="L112" s="26"/>
    </row>
    <row r="113" spans="2:12" x14ac:dyDescent="0.2">
      <c r="B113" s="27"/>
      <c r="C113" s="26"/>
      <c r="D113" s="26"/>
      <c r="E113" s="26"/>
      <c r="F113" s="26"/>
      <c r="G113" s="26"/>
      <c r="H113" s="26"/>
      <c r="I113" s="26"/>
      <c r="J113" s="259"/>
      <c r="K113" s="26"/>
      <c r="L113" s="26"/>
    </row>
    <row r="114" spans="2:12" x14ac:dyDescent="0.2">
      <c r="B114" s="27"/>
      <c r="C114" s="26"/>
      <c r="D114" s="26"/>
      <c r="E114" s="26"/>
      <c r="F114" s="26"/>
      <c r="G114" s="26"/>
      <c r="H114" s="26"/>
      <c r="I114" s="26"/>
      <c r="J114" s="259"/>
      <c r="K114" s="26"/>
      <c r="L114" s="26"/>
    </row>
    <row r="115" spans="2:12" x14ac:dyDescent="0.2">
      <c r="B115" s="27"/>
      <c r="C115" s="26"/>
      <c r="D115" s="26"/>
      <c r="E115" s="26"/>
      <c r="F115" s="26"/>
      <c r="G115" s="26"/>
      <c r="H115" s="26"/>
      <c r="I115" s="26"/>
      <c r="J115" s="259"/>
      <c r="K115" s="26"/>
      <c r="L115" s="26"/>
    </row>
    <row r="116" spans="2:12" x14ac:dyDescent="0.2">
      <c r="B116" s="27"/>
      <c r="C116" s="26"/>
      <c r="D116" s="26"/>
      <c r="E116" s="26"/>
      <c r="F116" s="26"/>
      <c r="G116" s="26"/>
      <c r="H116" s="26"/>
      <c r="I116" s="26"/>
      <c r="J116" s="259"/>
      <c r="K116" s="26"/>
      <c r="L116" s="26"/>
    </row>
    <row r="117" spans="2:12" x14ac:dyDescent="0.2">
      <c r="B117" s="27"/>
      <c r="C117" s="26"/>
      <c r="D117" s="26"/>
      <c r="E117" s="26"/>
      <c r="F117" s="26"/>
      <c r="G117" s="26"/>
      <c r="H117" s="26"/>
      <c r="I117" s="26"/>
      <c r="J117" s="259"/>
      <c r="K117" s="26"/>
      <c r="L117" s="26"/>
    </row>
    <row r="118" spans="2:12" x14ac:dyDescent="0.2">
      <c r="B118" s="27"/>
      <c r="C118" s="26"/>
      <c r="D118" s="26"/>
      <c r="E118" s="26"/>
      <c r="F118" s="26"/>
      <c r="G118" s="26"/>
      <c r="H118" s="26"/>
      <c r="I118" s="26"/>
      <c r="J118" s="259"/>
      <c r="K118" s="26"/>
      <c r="L118" s="26"/>
    </row>
    <row r="119" spans="2:12" x14ac:dyDescent="0.2">
      <c r="B119" s="27"/>
      <c r="C119" s="26"/>
      <c r="D119" s="26"/>
      <c r="E119" s="26"/>
      <c r="F119" s="26"/>
      <c r="G119" s="26"/>
      <c r="H119" s="26"/>
      <c r="I119" s="26"/>
      <c r="J119" s="259"/>
      <c r="K119" s="26"/>
      <c r="L119" s="26"/>
    </row>
    <row r="120" spans="2:12" x14ac:dyDescent="0.2">
      <c r="B120" s="27"/>
      <c r="C120" s="26"/>
      <c r="D120" s="26"/>
      <c r="E120" s="26"/>
      <c r="F120" s="26"/>
      <c r="G120" s="26"/>
      <c r="H120" s="26"/>
      <c r="I120" s="26"/>
      <c r="J120" s="259"/>
      <c r="K120" s="26"/>
      <c r="L120" s="26"/>
    </row>
    <row r="121" spans="2:12" x14ac:dyDescent="0.2">
      <c r="B121" s="27"/>
      <c r="C121" s="26"/>
      <c r="D121" s="26"/>
      <c r="E121" s="26"/>
      <c r="F121" s="26"/>
      <c r="G121" s="26"/>
      <c r="H121" s="26"/>
      <c r="I121" s="26"/>
      <c r="J121" s="259"/>
      <c r="K121" s="26"/>
      <c r="L121" s="26"/>
    </row>
    <row r="122" spans="2:12" x14ac:dyDescent="0.2">
      <c r="B122" s="27"/>
      <c r="C122" s="26"/>
      <c r="D122" s="26"/>
      <c r="E122" s="26"/>
      <c r="F122" s="26"/>
      <c r="G122" s="26"/>
      <c r="H122" s="26"/>
      <c r="I122" s="26"/>
      <c r="J122" s="259"/>
      <c r="K122" s="26"/>
      <c r="L122" s="26"/>
    </row>
    <row r="123" spans="2:12" x14ac:dyDescent="0.2">
      <c r="B123" s="27"/>
      <c r="C123" s="26"/>
      <c r="D123" s="26"/>
      <c r="E123" s="26"/>
      <c r="F123" s="26"/>
      <c r="G123" s="26"/>
      <c r="H123" s="26"/>
      <c r="I123" s="26"/>
      <c r="J123" s="259"/>
      <c r="K123" s="26"/>
      <c r="L123" s="26"/>
    </row>
    <row r="124" spans="2:12" x14ac:dyDescent="0.2">
      <c r="B124" s="27"/>
      <c r="C124" s="26"/>
      <c r="D124" s="26"/>
      <c r="E124" s="26"/>
      <c r="F124" s="26"/>
      <c r="G124" s="26"/>
      <c r="H124" s="26"/>
      <c r="I124" s="26"/>
      <c r="J124" s="259"/>
      <c r="K124" s="26"/>
      <c r="L124" s="26"/>
    </row>
    <row r="125" spans="2:12" x14ac:dyDescent="0.2">
      <c r="B125" s="27"/>
      <c r="C125" s="26"/>
      <c r="D125" s="26"/>
      <c r="E125" s="26"/>
      <c r="F125" s="26"/>
      <c r="G125" s="26"/>
      <c r="H125" s="26"/>
      <c r="I125" s="26"/>
      <c r="J125" s="259"/>
      <c r="K125" s="26"/>
      <c r="L125" s="26"/>
    </row>
    <row r="126" spans="2:12" x14ac:dyDescent="0.2">
      <c r="B126" s="27"/>
      <c r="C126" s="26"/>
      <c r="D126" s="26"/>
      <c r="E126" s="26"/>
      <c r="F126" s="26"/>
      <c r="G126" s="26"/>
      <c r="H126" s="26"/>
      <c r="I126" s="26"/>
      <c r="J126" s="259"/>
      <c r="K126" s="26"/>
      <c r="L126" s="26"/>
    </row>
    <row r="127" spans="2:12" x14ac:dyDescent="0.2">
      <c r="B127" s="27"/>
      <c r="C127" s="26"/>
      <c r="D127" s="26"/>
      <c r="E127" s="26"/>
      <c r="F127" s="26"/>
      <c r="G127" s="26"/>
      <c r="H127" s="26"/>
      <c r="I127" s="26"/>
      <c r="J127" s="259"/>
      <c r="K127" s="26"/>
      <c r="L127" s="26"/>
    </row>
    <row r="128" spans="2:12" x14ac:dyDescent="0.2">
      <c r="B128" s="27"/>
      <c r="C128" s="26"/>
      <c r="D128" s="26"/>
      <c r="E128" s="26"/>
      <c r="F128" s="26"/>
      <c r="G128" s="26"/>
      <c r="H128" s="26"/>
      <c r="I128" s="26"/>
      <c r="J128" s="259"/>
      <c r="K128" s="26"/>
      <c r="L128" s="26"/>
    </row>
    <row r="129" spans="2:12" x14ac:dyDescent="0.2">
      <c r="B129" s="27"/>
      <c r="C129" s="26"/>
      <c r="D129" s="26"/>
      <c r="E129" s="26"/>
      <c r="F129" s="26"/>
      <c r="G129" s="26"/>
      <c r="H129" s="26"/>
      <c r="I129" s="26"/>
      <c r="J129" s="259"/>
      <c r="K129" s="26"/>
      <c r="L129" s="26"/>
    </row>
    <row r="130" spans="2:12" x14ac:dyDescent="0.2">
      <c r="B130" s="27"/>
      <c r="C130" s="26"/>
      <c r="D130" s="26"/>
      <c r="E130" s="26"/>
      <c r="F130" s="26"/>
      <c r="G130" s="26"/>
      <c r="H130" s="26"/>
      <c r="I130" s="26"/>
      <c r="J130" s="259"/>
      <c r="K130" s="26"/>
      <c r="L130" s="26"/>
    </row>
    <row r="131" spans="2:12" x14ac:dyDescent="0.2">
      <c r="B131" s="27"/>
      <c r="C131" s="26"/>
      <c r="D131" s="26"/>
      <c r="E131" s="26"/>
      <c r="F131" s="26"/>
      <c r="G131" s="26"/>
      <c r="H131" s="26"/>
      <c r="I131" s="26"/>
      <c r="J131" s="259"/>
      <c r="K131" s="26"/>
      <c r="L131" s="26"/>
    </row>
    <row r="132" spans="2:12" x14ac:dyDescent="0.2">
      <c r="B132" s="27"/>
      <c r="C132" s="26"/>
      <c r="D132" s="26"/>
      <c r="E132" s="26"/>
      <c r="F132" s="26"/>
      <c r="G132" s="26"/>
      <c r="H132" s="26"/>
      <c r="I132" s="26"/>
      <c r="J132" s="259"/>
      <c r="K132" s="26"/>
      <c r="L132" s="26"/>
    </row>
    <row r="133" spans="2:12" x14ac:dyDescent="0.2">
      <c r="B133" s="27"/>
      <c r="C133" s="26"/>
      <c r="D133" s="26"/>
      <c r="E133" s="26"/>
      <c r="F133" s="26"/>
      <c r="G133" s="26"/>
      <c r="H133" s="26"/>
      <c r="I133" s="26"/>
      <c r="J133" s="259"/>
      <c r="K133" s="26"/>
      <c r="L133" s="26"/>
    </row>
    <row r="134" spans="2:12" x14ac:dyDescent="0.2">
      <c r="B134" s="27"/>
      <c r="C134" s="26"/>
      <c r="D134" s="26"/>
      <c r="E134" s="26"/>
      <c r="F134" s="26"/>
      <c r="G134" s="26"/>
      <c r="H134" s="26"/>
      <c r="I134" s="26"/>
      <c r="J134" s="259"/>
      <c r="K134" s="26"/>
      <c r="L134" s="26"/>
    </row>
    <row r="135" spans="2:12" x14ac:dyDescent="0.2">
      <c r="B135" s="27"/>
      <c r="C135" s="26"/>
      <c r="D135" s="26"/>
      <c r="E135" s="26"/>
      <c r="F135" s="26"/>
      <c r="G135" s="26"/>
      <c r="H135" s="26"/>
      <c r="I135" s="26"/>
      <c r="J135" s="259"/>
      <c r="K135" s="26"/>
      <c r="L135" s="26"/>
    </row>
    <row r="136" spans="2:12" x14ac:dyDescent="0.2">
      <c r="B136" s="27"/>
      <c r="C136" s="26"/>
      <c r="D136" s="26"/>
      <c r="E136" s="26"/>
      <c r="F136" s="26"/>
      <c r="G136" s="26"/>
      <c r="H136" s="26"/>
      <c r="I136" s="26"/>
      <c r="J136" s="259"/>
      <c r="K136" s="26"/>
      <c r="L136" s="26"/>
    </row>
    <row r="137" spans="2:12" x14ac:dyDescent="0.2">
      <c r="B137" s="27"/>
      <c r="C137" s="26"/>
      <c r="D137" s="26"/>
      <c r="E137" s="26"/>
      <c r="F137" s="26"/>
      <c r="G137" s="26"/>
      <c r="H137" s="26"/>
      <c r="I137" s="26"/>
      <c r="J137" s="259"/>
      <c r="K137" s="26"/>
      <c r="L137" s="26"/>
    </row>
    <row r="138" spans="2:12" x14ac:dyDescent="0.2">
      <c r="B138" s="27"/>
      <c r="C138" s="26"/>
      <c r="D138" s="26"/>
      <c r="E138" s="26"/>
      <c r="F138" s="26"/>
      <c r="G138" s="26"/>
      <c r="H138" s="26"/>
      <c r="I138" s="26"/>
      <c r="J138" s="259"/>
      <c r="K138" s="26"/>
      <c r="L138" s="26"/>
    </row>
    <row r="139" spans="2:12" x14ac:dyDescent="0.2">
      <c r="B139" s="27"/>
      <c r="C139" s="26"/>
      <c r="D139" s="26"/>
      <c r="E139" s="26"/>
      <c r="F139" s="26"/>
      <c r="G139" s="26"/>
      <c r="H139" s="26"/>
      <c r="I139" s="26"/>
      <c r="J139" s="259"/>
      <c r="K139" s="26"/>
      <c r="L139" s="26"/>
    </row>
    <row r="140" spans="2:12" x14ac:dyDescent="0.2">
      <c r="B140" s="27"/>
      <c r="C140" s="26"/>
      <c r="D140" s="26"/>
      <c r="E140" s="26"/>
      <c r="F140" s="26"/>
      <c r="G140" s="26"/>
      <c r="H140" s="26"/>
      <c r="I140" s="26"/>
      <c r="J140" s="259"/>
      <c r="K140" s="26"/>
      <c r="L140" s="26"/>
    </row>
    <row r="141" spans="2:12" x14ac:dyDescent="0.2">
      <c r="B141" s="27"/>
      <c r="C141" s="26"/>
      <c r="D141" s="26"/>
      <c r="E141" s="26"/>
      <c r="F141" s="26"/>
      <c r="G141" s="26"/>
      <c r="H141" s="26"/>
      <c r="I141" s="26"/>
      <c r="J141" s="259"/>
      <c r="K141" s="26"/>
      <c r="L141" s="26"/>
    </row>
    <row r="142" spans="2:12" x14ac:dyDescent="0.2">
      <c r="B142" s="27"/>
      <c r="C142" s="26"/>
      <c r="D142" s="26"/>
      <c r="E142" s="26"/>
      <c r="F142" s="26"/>
      <c r="G142" s="26"/>
      <c r="H142" s="26"/>
      <c r="I142" s="26"/>
      <c r="J142" s="259"/>
      <c r="K142" s="26"/>
      <c r="L142" s="26"/>
    </row>
    <row r="143" spans="2:12" x14ac:dyDescent="0.2">
      <c r="B143" s="27"/>
      <c r="C143" s="26"/>
      <c r="D143" s="26"/>
      <c r="E143" s="26"/>
      <c r="F143" s="26"/>
      <c r="G143" s="26"/>
      <c r="H143" s="26"/>
      <c r="I143" s="26"/>
      <c r="J143" s="259"/>
      <c r="K143" s="26"/>
      <c r="L143" s="26"/>
    </row>
    <row r="144" spans="2:12" x14ac:dyDescent="0.2">
      <c r="B144" s="27"/>
      <c r="C144" s="26"/>
      <c r="D144" s="26"/>
      <c r="E144" s="26"/>
      <c r="F144" s="26"/>
      <c r="G144" s="26"/>
      <c r="H144" s="26"/>
      <c r="I144" s="26"/>
      <c r="J144" s="259"/>
      <c r="K144" s="26"/>
      <c r="L144" s="26"/>
    </row>
    <row r="145" spans="2:12" x14ac:dyDescent="0.2">
      <c r="B145" s="27"/>
      <c r="C145" s="26"/>
      <c r="D145" s="26"/>
      <c r="E145" s="26"/>
      <c r="F145" s="26"/>
      <c r="G145" s="26"/>
      <c r="H145" s="26"/>
      <c r="I145" s="26"/>
      <c r="J145" s="259"/>
      <c r="K145" s="26"/>
      <c r="L145" s="26"/>
    </row>
    <row r="146" spans="2:12" x14ac:dyDescent="0.2">
      <c r="B146" s="27"/>
      <c r="C146" s="26"/>
      <c r="D146" s="26"/>
      <c r="E146" s="26"/>
      <c r="F146" s="26"/>
      <c r="G146" s="26"/>
      <c r="H146" s="26"/>
      <c r="I146" s="26"/>
      <c r="J146" s="259"/>
      <c r="K146" s="26"/>
      <c r="L146" s="26"/>
    </row>
    <row r="147" spans="2:12" x14ac:dyDescent="0.2">
      <c r="B147" s="27"/>
      <c r="C147" s="26"/>
      <c r="D147" s="26"/>
      <c r="E147" s="26"/>
      <c r="F147" s="26"/>
      <c r="G147" s="26"/>
      <c r="H147" s="26"/>
      <c r="I147" s="26"/>
      <c r="J147" s="259"/>
      <c r="K147" s="26"/>
      <c r="L147" s="26"/>
    </row>
    <row r="148" spans="2:12" x14ac:dyDescent="0.2">
      <c r="B148" s="27"/>
      <c r="C148" s="26"/>
      <c r="D148" s="26"/>
      <c r="E148" s="26"/>
      <c r="F148" s="26"/>
      <c r="G148" s="26"/>
      <c r="H148" s="26"/>
      <c r="I148" s="26"/>
      <c r="J148" s="259"/>
      <c r="K148" s="26"/>
      <c r="L148" s="26"/>
    </row>
    <row r="149" spans="2:12" x14ac:dyDescent="0.2">
      <c r="B149" s="27"/>
      <c r="C149" s="26"/>
      <c r="D149" s="26"/>
      <c r="E149" s="26"/>
      <c r="F149" s="26"/>
      <c r="G149" s="26"/>
      <c r="H149" s="26"/>
      <c r="I149" s="26"/>
      <c r="J149" s="259"/>
      <c r="K149" s="26"/>
      <c r="L149" s="26"/>
    </row>
    <row r="150" spans="2:12" x14ac:dyDescent="0.2">
      <c r="B150" s="27"/>
      <c r="C150" s="26"/>
      <c r="D150" s="26"/>
      <c r="E150" s="26"/>
      <c r="F150" s="26"/>
      <c r="G150" s="26"/>
      <c r="H150" s="26"/>
      <c r="I150" s="26"/>
      <c r="J150" s="259"/>
      <c r="K150" s="26"/>
      <c r="L150" s="26"/>
    </row>
    <row r="151" spans="2:12" x14ac:dyDescent="0.2">
      <c r="B151" s="27"/>
      <c r="C151" s="26"/>
      <c r="D151" s="26"/>
      <c r="E151" s="26"/>
      <c r="F151" s="26"/>
      <c r="G151" s="26"/>
      <c r="H151" s="26"/>
      <c r="I151" s="26"/>
      <c r="J151" s="259"/>
      <c r="K151" s="26"/>
      <c r="L151" s="26"/>
    </row>
    <row r="152" spans="2:12" x14ac:dyDescent="0.2">
      <c r="B152" s="27"/>
      <c r="C152" s="26"/>
      <c r="D152" s="26"/>
      <c r="E152" s="26"/>
      <c r="F152" s="26"/>
      <c r="G152" s="26"/>
      <c r="H152" s="26"/>
      <c r="I152" s="26"/>
      <c r="J152" s="259"/>
      <c r="K152" s="26"/>
      <c r="L152" s="26"/>
    </row>
    <row r="153" spans="2:12" x14ac:dyDescent="0.2">
      <c r="B153" s="27"/>
      <c r="C153" s="26"/>
      <c r="D153" s="26"/>
      <c r="E153" s="26"/>
      <c r="F153" s="26"/>
      <c r="G153" s="26"/>
      <c r="H153" s="26"/>
      <c r="I153" s="26"/>
      <c r="J153" s="259"/>
      <c r="K153" s="26"/>
      <c r="L153" s="26"/>
    </row>
    <row r="154" spans="2:12" x14ac:dyDescent="0.2">
      <c r="B154" s="27"/>
      <c r="C154" s="26"/>
      <c r="D154" s="26"/>
      <c r="E154" s="26"/>
      <c r="F154" s="26"/>
      <c r="G154" s="26"/>
      <c r="H154" s="26"/>
      <c r="I154" s="26"/>
      <c r="J154" s="259"/>
      <c r="K154" s="26"/>
      <c r="L154" s="26"/>
    </row>
    <row r="155" spans="2:12" x14ac:dyDescent="0.2">
      <c r="B155" s="27"/>
      <c r="C155" s="26"/>
      <c r="D155" s="26"/>
      <c r="E155" s="26"/>
      <c r="F155" s="26"/>
      <c r="G155" s="26"/>
      <c r="H155" s="26"/>
      <c r="I155" s="26"/>
      <c r="J155" s="259"/>
      <c r="K155" s="26"/>
      <c r="L155" s="26"/>
    </row>
    <row r="156" spans="2:12" x14ac:dyDescent="0.2">
      <c r="B156" s="27"/>
      <c r="C156" s="26"/>
      <c r="D156" s="26"/>
      <c r="E156" s="26"/>
      <c r="F156" s="26"/>
      <c r="G156" s="26"/>
      <c r="H156" s="26"/>
      <c r="I156" s="26"/>
      <c r="J156" s="259"/>
      <c r="K156" s="26"/>
      <c r="L156" s="26"/>
    </row>
    <row r="157" spans="2:12" x14ac:dyDescent="0.2">
      <c r="B157" s="27"/>
      <c r="C157" s="26"/>
      <c r="D157" s="26"/>
      <c r="E157" s="26"/>
      <c r="F157" s="26"/>
      <c r="G157" s="26"/>
      <c r="H157" s="26"/>
      <c r="I157" s="26"/>
      <c r="J157" s="259"/>
      <c r="K157" s="26"/>
      <c r="L157" s="26"/>
    </row>
    <row r="158" spans="2:12" x14ac:dyDescent="0.2">
      <c r="B158" s="27"/>
      <c r="C158" s="26"/>
      <c r="D158" s="26"/>
      <c r="E158" s="26"/>
      <c r="F158" s="26"/>
      <c r="G158" s="26"/>
      <c r="H158" s="26"/>
      <c r="I158" s="26"/>
      <c r="J158" s="259"/>
      <c r="K158" s="26"/>
      <c r="L158" s="26"/>
    </row>
    <row r="159" spans="2:12" x14ac:dyDescent="0.2">
      <c r="B159" s="27"/>
      <c r="C159" s="26"/>
      <c r="D159" s="26"/>
      <c r="E159" s="26"/>
      <c r="F159" s="26"/>
      <c r="G159" s="26"/>
      <c r="H159" s="26"/>
      <c r="I159" s="26"/>
      <c r="J159" s="259"/>
      <c r="K159" s="26"/>
      <c r="L159" s="26"/>
    </row>
    <row r="160" spans="2:12" x14ac:dyDescent="0.2">
      <c r="B160" s="27"/>
      <c r="C160" s="26"/>
      <c r="D160" s="26"/>
      <c r="E160" s="26"/>
      <c r="F160" s="26"/>
      <c r="G160" s="26"/>
      <c r="H160" s="26"/>
      <c r="I160" s="26"/>
      <c r="J160" s="259"/>
      <c r="K160" s="26"/>
      <c r="L160" s="26"/>
    </row>
    <row r="161" spans="2:12" x14ac:dyDescent="0.2">
      <c r="B161" s="27"/>
      <c r="C161" s="26"/>
      <c r="D161" s="26"/>
      <c r="E161" s="26"/>
      <c r="F161" s="26"/>
      <c r="G161" s="26"/>
      <c r="H161" s="26"/>
      <c r="I161" s="26"/>
      <c r="J161" s="259"/>
      <c r="K161" s="26"/>
      <c r="L161" s="26"/>
    </row>
    <row r="162" spans="2:12" x14ac:dyDescent="0.2">
      <c r="B162" s="27"/>
      <c r="C162" s="26"/>
      <c r="D162" s="26"/>
      <c r="E162" s="26"/>
      <c r="F162" s="26"/>
      <c r="G162" s="26"/>
      <c r="H162" s="26"/>
      <c r="I162" s="26"/>
      <c r="J162" s="259"/>
      <c r="K162" s="26"/>
      <c r="L162" s="26"/>
    </row>
  </sheetData>
  <mergeCells count="6">
    <mergeCell ref="M34:N34"/>
    <mergeCell ref="K34:L34"/>
    <mergeCell ref="I34:J34"/>
    <mergeCell ref="C34:D34"/>
    <mergeCell ref="E34:F34"/>
    <mergeCell ref="G34:H34"/>
  </mergeCells>
  <phoneticPr fontId="0" type="noConversion"/>
  <pageMargins left="0" right="0" top="1" bottom="1" header="0.25" footer="0.25"/>
  <pageSetup scale="4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56"/>
  <sheetViews>
    <sheetView topLeftCell="A26" workbookViewId="0">
      <selection activeCell="A38" sqref="A38"/>
    </sheetView>
  </sheetViews>
  <sheetFormatPr defaultRowHeight="12.75" x14ac:dyDescent="0.2"/>
  <cols>
    <col min="2" max="2" width="10.140625" bestFit="1" customWidth="1"/>
    <col min="3" max="7" width="9" customWidth="1"/>
    <col min="9" max="9" width="10.140625" bestFit="1" customWidth="1"/>
    <col min="10" max="10" width="10.28515625" bestFit="1" customWidth="1"/>
    <col min="11" max="13" width="9.28515625" bestFit="1" customWidth="1"/>
  </cols>
  <sheetData>
    <row r="1" spans="2:14" x14ac:dyDescent="0.2">
      <c r="B1">
        <v>1</v>
      </c>
      <c r="C1">
        <f>+B1+1</f>
        <v>2</v>
      </c>
      <c r="D1">
        <f>+C1+1</f>
        <v>3</v>
      </c>
      <c r="E1">
        <f>+D1+1</f>
        <v>4</v>
      </c>
      <c r="F1">
        <f>+E1+1</f>
        <v>5</v>
      </c>
      <c r="G1">
        <f>+F1+1</f>
        <v>6</v>
      </c>
      <c r="I1">
        <v>1</v>
      </c>
      <c r="J1">
        <f>+I1+1</f>
        <v>2</v>
      </c>
      <c r="K1">
        <f>+J1+1</f>
        <v>3</v>
      </c>
      <c r="L1">
        <f>+K1+1</f>
        <v>4</v>
      </c>
      <c r="M1">
        <f>+L1+1</f>
        <v>5</v>
      </c>
      <c r="N1">
        <f>+M1+1</f>
        <v>6</v>
      </c>
    </row>
    <row r="2" spans="2:14" x14ac:dyDescent="0.2">
      <c r="B2" s="1" t="s">
        <v>59</v>
      </c>
    </row>
    <row r="3" spans="2:14" x14ac:dyDescent="0.2">
      <c r="B3" s="1" t="str">
        <f>+[1]AGA!X9</f>
        <v>Date</v>
      </c>
      <c r="C3" s="1" t="str">
        <f>+[1]AGA!Y9</f>
        <v>Producing</v>
      </c>
      <c r="D3" s="1" t="str">
        <f>+[1]AGA!Z9</f>
        <v>East</v>
      </c>
      <c r="E3" s="1" t="str">
        <f>+[1]AGA!AA9</f>
        <v>West</v>
      </c>
      <c r="F3" s="1" t="str">
        <f>+[1]AGA!AB9</f>
        <v>Total</v>
      </c>
      <c r="G3" s="1" t="s">
        <v>60</v>
      </c>
      <c r="I3" s="1" t="str">
        <f>+[1]AGA!AC9</f>
        <v>Date</v>
      </c>
      <c r="J3" s="1" t="str">
        <f>+[1]AGA!AD9</f>
        <v>Producing</v>
      </c>
      <c r="K3" s="1" t="str">
        <f>+[1]AGA!AE9</f>
        <v>East</v>
      </c>
      <c r="L3" s="1" t="str">
        <f>+[1]AGA!AF9</f>
        <v>West</v>
      </c>
      <c r="M3" s="1" t="str">
        <f>+[1]AGA!AG9</f>
        <v>Total</v>
      </c>
      <c r="N3" s="1" t="s">
        <v>62</v>
      </c>
    </row>
    <row r="4" spans="2:14" x14ac:dyDescent="0.2">
      <c r="B4" s="18">
        <f>+[1]AGA!X10</f>
        <v>36161</v>
      </c>
      <c r="C4" s="19">
        <f>+[1]AGA!Y10</f>
        <v>791</v>
      </c>
      <c r="D4" s="19">
        <f>+[1]AGA!Z10</f>
        <v>1469</v>
      </c>
      <c r="E4" s="19">
        <f>+[1]AGA!AA10</f>
        <v>385</v>
      </c>
      <c r="F4" s="19">
        <f>+[1]AGA!AB10</f>
        <v>2645</v>
      </c>
      <c r="I4" s="18">
        <f>+[1]AGA!AC10</f>
        <v>36525</v>
      </c>
      <c r="J4" s="19">
        <f>+[1]AGA!AD10</f>
        <v>715</v>
      </c>
      <c r="K4" s="19">
        <f>+[1]AGA!AE10</f>
        <v>1339</v>
      </c>
      <c r="L4" s="19">
        <f>+[1]AGA!AF10</f>
        <v>383</v>
      </c>
      <c r="M4" s="19">
        <f>+[1]AGA!AG10</f>
        <v>2437</v>
      </c>
    </row>
    <row r="5" spans="2:14" x14ac:dyDescent="0.2">
      <c r="B5" s="18">
        <f>+[1]AGA!X11</f>
        <v>36168</v>
      </c>
      <c r="C5" s="19">
        <f>+[1]AGA!Y11</f>
        <v>727</v>
      </c>
      <c r="D5" s="19">
        <f>+[1]AGA!Z11</f>
        <v>1317</v>
      </c>
      <c r="E5">
        <f>+[1]AGA!AA11</f>
        <v>368</v>
      </c>
      <c r="F5">
        <f>+[1]AGA!AB11</f>
        <v>2412</v>
      </c>
      <c r="G5" s="20">
        <f t="shared" ref="G5:G36" si="0">+F5-F4</f>
        <v>-233</v>
      </c>
      <c r="I5" s="18">
        <f>+[1]AGA!AC11</f>
        <v>36532</v>
      </c>
      <c r="J5" s="19">
        <f>+[1]AGA!AD11</f>
        <v>680</v>
      </c>
      <c r="K5" s="19">
        <f>+[1]AGA!AE11</f>
        <v>1286</v>
      </c>
      <c r="L5" s="19">
        <f>+[1]AGA!AF11</f>
        <v>356</v>
      </c>
      <c r="M5" s="19">
        <f>+[1]AGA!AG11</f>
        <v>2322</v>
      </c>
      <c r="N5" s="20">
        <f t="shared" ref="N5:N36" si="1">+M5-M4</f>
        <v>-115</v>
      </c>
    </row>
    <row r="6" spans="2:14" x14ac:dyDescent="0.2">
      <c r="B6" s="18">
        <f>+[1]AGA!X12</f>
        <v>36175</v>
      </c>
      <c r="C6" s="19">
        <f>+[1]AGA!Y12</f>
        <v>671</v>
      </c>
      <c r="D6" s="19">
        <f>+[1]AGA!Z12</f>
        <v>1182</v>
      </c>
      <c r="E6">
        <f>+[1]AGA!AA12</f>
        <v>356</v>
      </c>
      <c r="F6">
        <f>+[1]AGA!AB12</f>
        <v>2209</v>
      </c>
      <c r="G6" s="20">
        <f t="shared" si="0"/>
        <v>-203</v>
      </c>
      <c r="I6" s="18">
        <f>+[1]AGA!AC12</f>
        <v>36539</v>
      </c>
      <c r="J6" s="19">
        <f>+[1]AGA!AD12</f>
        <v>665</v>
      </c>
      <c r="K6" s="19">
        <f>+[1]AGA!AE12</f>
        <v>1200</v>
      </c>
      <c r="L6" s="19">
        <f>+[1]AGA!AF12</f>
        <v>347</v>
      </c>
      <c r="M6" s="19">
        <f>+[1]AGA!AG12</f>
        <v>2212</v>
      </c>
      <c r="N6" s="20">
        <f t="shared" si="1"/>
        <v>-110</v>
      </c>
    </row>
    <row r="7" spans="2:14" x14ac:dyDescent="0.2">
      <c r="B7" s="18">
        <f>+[1]AGA!X13</f>
        <v>36182</v>
      </c>
      <c r="C7" s="19">
        <f>+[1]AGA!Y13</f>
        <v>652</v>
      </c>
      <c r="D7" s="19">
        <f>+[1]AGA!Z13</f>
        <v>1115</v>
      </c>
      <c r="E7">
        <f>+[1]AGA!AA13</f>
        <v>350</v>
      </c>
      <c r="F7">
        <f>+[1]AGA!AB13</f>
        <v>2117</v>
      </c>
      <c r="G7" s="20">
        <f t="shared" si="0"/>
        <v>-92</v>
      </c>
      <c r="I7" s="18">
        <f>+[1]AGA!AC13</f>
        <v>36546</v>
      </c>
      <c r="J7" s="19">
        <f>+[1]AGA!AD13</f>
        <v>616</v>
      </c>
      <c r="K7" s="19">
        <f>+[1]AGA!AE13</f>
        <v>1064</v>
      </c>
      <c r="L7" s="19">
        <f>+[1]AGA!AF13</f>
        <v>337</v>
      </c>
      <c r="M7" s="19">
        <f>+[1]AGA!AG13</f>
        <v>2017</v>
      </c>
      <c r="N7" s="20">
        <f t="shared" si="1"/>
        <v>-195</v>
      </c>
    </row>
    <row r="8" spans="2:14" x14ac:dyDescent="0.2">
      <c r="B8" s="18">
        <f>+[1]AGA!X14</f>
        <v>36189</v>
      </c>
      <c r="C8" s="19">
        <f>+[1]AGA!Y14</f>
        <v>638</v>
      </c>
      <c r="D8" s="19">
        <f>+[1]AGA!Z14</f>
        <v>1069</v>
      </c>
      <c r="E8">
        <f>+[1]AGA!AA14</f>
        <v>332</v>
      </c>
      <c r="F8">
        <f>+[1]AGA!AB14</f>
        <v>2039</v>
      </c>
      <c r="G8" s="20">
        <f t="shared" si="0"/>
        <v>-78</v>
      </c>
      <c r="I8" s="18">
        <f>+[1]AGA!AC14</f>
        <v>36553</v>
      </c>
      <c r="J8" s="19">
        <f>+[1]AGA!AD14</f>
        <v>548</v>
      </c>
      <c r="K8" s="19">
        <f>+[1]AGA!AE14</f>
        <v>906</v>
      </c>
      <c r="L8" s="19">
        <f>+[1]AGA!AF14</f>
        <v>321</v>
      </c>
      <c r="M8" s="19">
        <f>+[1]AGA!AG14</f>
        <v>1775</v>
      </c>
      <c r="N8" s="20">
        <f t="shared" si="1"/>
        <v>-242</v>
      </c>
    </row>
    <row r="9" spans="2:14" x14ac:dyDescent="0.2">
      <c r="B9" s="18">
        <f>+[1]AGA!X15</f>
        <v>36196</v>
      </c>
      <c r="C9" s="19">
        <f>+[1]AGA!Y15</f>
        <v>620</v>
      </c>
      <c r="D9" s="19">
        <f>+[1]AGA!Z15</f>
        <v>1006</v>
      </c>
      <c r="E9">
        <f>+[1]AGA!AA15</f>
        <v>320</v>
      </c>
      <c r="F9">
        <f>+[1]AGA!AB15</f>
        <v>1946</v>
      </c>
      <c r="G9" s="20">
        <f t="shared" si="0"/>
        <v>-93</v>
      </c>
      <c r="I9" s="18">
        <f>+[1]AGA!AC15</f>
        <v>36560</v>
      </c>
      <c r="J9" s="19">
        <f>+[1]AGA!AD15</f>
        <v>472</v>
      </c>
      <c r="K9" s="19">
        <f>+[1]AGA!AE15</f>
        <v>780</v>
      </c>
      <c r="L9" s="19">
        <f>+[1]AGA!AF15</f>
        <v>310</v>
      </c>
      <c r="M9" s="19">
        <f>+[1]AGA!AG15</f>
        <v>1562</v>
      </c>
      <c r="N9" s="20">
        <f t="shared" si="1"/>
        <v>-213</v>
      </c>
    </row>
    <row r="10" spans="2:14" x14ac:dyDescent="0.2">
      <c r="B10" s="18">
        <f>+[1]AGA!X16</f>
        <v>36203</v>
      </c>
      <c r="C10" s="19">
        <f>+[1]AGA!Y16</f>
        <v>625</v>
      </c>
      <c r="D10" s="19">
        <f>+[1]AGA!Z16</f>
        <v>963</v>
      </c>
      <c r="E10">
        <f>+[1]AGA!AA16</f>
        <v>299</v>
      </c>
      <c r="F10">
        <f>+[1]AGA!AB16</f>
        <v>1887</v>
      </c>
      <c r="G10" s="20">
        <f t="shared" si="0"/>
        <v>-59</v>
      </c>
      <c r="I10" s="18">
        <f>+[1]AGA!AC16</f>
        <v>36567</v>
      </c>
      <c r="J10" s="19">
        <f>+[1]AGA!AD16</f>
        <v>425</v>
      </c>
      <c r="K10" s="19">
        <f>+[1]AGA!AE16</f>
        <v>684</v>
      </c>
      <c r="L10" s="19">
        <f>+[1]AGA!AF16</f>
        <v>295</v>
      </c>
      <c r="M10" s="19">
        <f>+[1]AGA!AG16</f>
        <v>1404</v>
      </c>
      <c r="N10" s="20">
        <f t="shared" si="1"/>
        <v>-158</v>
      </c>
    </row>
    <row r="11" spans="2:14" x14ac:dyDescent="0.2">
      <c r="B11" s="18">
        <f>+[1]AGA!X17</f>
        <v>36210</v>
      </c>
      <c r="C11" s="19">
        <f>+[1]AGA!Y17</f>
        <v>609</v>
      </c>
      <c r="D11" s="19">
        <f>+[1]AGA!Z17</f>
        <v>891</v>
      </c>
      <c r="E11">
        <f>+[1]AGA!AA17</f>
        <v>290</v>
      </c>
      <c r="F11">
        <f>+[1]AGA!AB17</f>
        <v>1790</v>
      </c>
      <c r="G11" s="20">
        <f t="shared" si="0"/>
        <v>-97</v>
      </c>
      <c r="I11" s="18">
        <f>+[1]AGA!AC17</f>
        <v>36574</v>
      </c>
      <c r="J11" s="19">
        <f>+[1]AGA!AD17</f>
        <v>394</v>
      </c>
      <c r="K11" s="19">
        <f>+[1]AGA!AE17</f>
        <v>594</v>
      </c>
      <c r="L11" s="19">
        <f>+[1]AGA!AF17</f>
        <v>280</v>
      </c>
      <c r="M11" s="19">
        <f>+[1]AGA!AG17</f>
        <v>1268</v>
      </c>
      <c r="N11" s="20">
        <f t="shared" si="1"/>
        <v>-136</v>
      </c>
    </row>
    <row r="12" spans="2:14" x14ac:dyDescent="0.2">
      <c r="B12" s="18">
        <f>+[1]AGA!X18</f>
        <v>36217</v>
      </c>
      <c r="C12" s="19">
        <f>+[1]AGA!Y18</f>
        <v>583</v>
      </c>
      <c r="D12" s="19">
        <f>+[1]AGA!Z18</f>
        <v>795</v>
      </c>
      <c r="E12">
        <f>+[1]AGA!AA18</f>
        <v>284</v>
      </c>
      <c r="F12">
        <f>+[1]AGA!AB18</f>
        <v>1662</v>
      </c>
      <c r="G12" s="20">
        <f t="shared" si="0"/>
        <v>-128</v>
      </c>
      <c r="I12" s="18">
        <f>+[1]AGA!AC18</f>
        <v>36581</v>
      </c>
      <c r="J12" s="19">
        <f>+[1]AGA!AD18</f>
        <v>376</v>
      </c>
      <c r="K12" s="19">
        <f>+[1]AGA!AE18</f>
        <v>551</v>
      </c>
      <c r="L12" s="19">
        <f>+[1]AGA!AF18</f>
        <v>267</v>
      </c>
      <c r="M12" s="19">
        <f>+[1]AGA!AG18</f>
        <v>1194</v>
      </c>
      <c r="N12" s="20">
        <f t="shared" si="1"/>
        <v>-74</v>
      </c>
    </row>
    <row r="13" spans="2:14" x14ac:dyDescent="0.2">
      <c r="B13" s="18">
        <f>+[1]AGA!X19</f>
        <v>36224</v>
      </c>
      <c r="C13" s="19">
        <f>+[1]AGA!Y19</f>
        <v>575</v>
      </c>
      <c r="D13" s="19">
        <f>+[1]AGA!Z19</f>
        <v>736</v>
      </c>
      <c r="E13">
        <f>+[1]AGA!AA19</f>
        <v>282</v>
      </c>
      <c r="F13">
        <f>+[1]AGA!AB19</f>
        <v>1593</v>
      </c>
      <c r="G13" s="20">
        <f t="shared" si="0"/>
        <v>-69</v>
      </c>
      <c r="I13" s="18">
        <f>+[1]AGA!AC19</f>
        <v>36588</v>
      </c>
      <c r="J13" s="19">
        <f>+[1]AGA!AD19</f>
        <v>381</v>
      </c>
      <c r="K13" s="19">
        <f>+[1]AGA!AE19</f>
        <v>527</v>
      </c>
      <c r="L13" s="19">
        <f>+[1]AGA!AF19</f>
        <v>257</v>
      </c>
      <c r="M13" s="19">
        <f>+[1]AGA!AG19</f>
        <v>1165</v>
      </c>
      <c r="N13" s="20">
        <f t="shared" si="1"/>
        <v>-29</v>
      </c>
    </row>
    <row r="14" spans="2:14" x14ac:dyDescent="0.2">
      <c r="B14" s="18">
        <f>+[1]AGA!X20</f>
        <v>36231</v>
      </c>
      <c r="C14" s="19">
        <f>+[1]AGA!Y20</f>
        <v>548</v>
      </c>
      <c r="D14" s="19">
        <f>+[1]AGA!Z20</f>
        <v>646</v>
      </c>
      <c r="E14">
        <f>+[1]AGA!AA20</f>
        <v>265</v>
      </c>
      <c r="F14">
        <f>+[1]AGA!AB20</f>
        <v>1459</v>
      </c>
      <c r="G14" s="20">
        <f t="shared" si="0"/>
        <v>-134</v>
      </c>
      <c r="I14" s="18">
        <f>+[1]AGA!AC20</f>
        <v>36595</v>
      </c>
      <c r="J14" s="19">
        <f>+[1]AGA!AD20</f>
        <v>370</v>
      </c>
      <c r="K14" s="19">
        <f>+[1]AGA!AE20</f>
        <v>511</v>
      </c>
      <c r="L14" s="19">
        <f>+[1]AGA!AF20</f>
        <v>245</v>
      </c>
      <c r="M14" s="19">
        <f>+[1]AGA!AG20</f>
        <v>1126</v>
      </c>
      <c r="N14" s="20">
        <f t="shared" si="1"/>
        <v>-39</v>
      </c>
    </row>
    <row r="15" spans="2:14" x14ac:dyDescent="0.2">
      <c r="B15" s="18">
        <f>+[1]AGA!X21</f>
        <v>36238</v>
      </c>
      <c r="C15" s="19">
        <f>+[1]AGA!Y21</f>
        <v>526</v>
      </c>
      <c r="D15" s="19">
        <f>+[1]AGA!Z21</f>
        <v>589</v>
      </c>
      <c r="E15">
        <f>+[1]AGA!AA21</f>
        <v>257</v>
      </c>
      <c r="F15">
        <f>+[1]AGA!AB21</f>
        <v>1372</v>
      </c>
      <c r="G15" s="20">
        <f t="shared" si="0"/>
        <v>-87</v>
      </c>
      <c r="I15" s="18">
        <f>+[1]AGA!AC21</f>
        <v>36602</v>
      </c>
      <c r="J15" s="19">
        <f>+[1]AGA!AD21</f>
        <v>355</v>
      </c>
      <c r="K15" s="19">
        <f>+[1]AGA!AE21</f>
        <v>473</v>
      </c>
      <c r="L15" s="19">
        <f>+[1]AGA!AF21</f>
        <v>236</v>
      </c>
      <c r="M15" s="19">
        <f>+[1]AGA!AG21</f>
        <v>1064</v>
      </c>
      <c r="N15" s="20">
        <f t="shared" si="1"/>
        <v>-62</v>
      </c>
    </row>
    <row r="16" spans="2:14" x14ac:dyDescent="0.2">
      <c r="B16" s="18">
        <f>+[1]AGA!X22</f>
        <v>36245</v>
      </c>
      <c r="C16" s="19">
        <f>+[1]AGA!Y22</f>
        <v>521</v>
      </c>
      <c r="D16" s="19">
        <f>+[1]AGA!Z22</f>
        <v>556</v>
      </c>
      <c r="E16">
        <f>+[1]AGA!AA22</f>
        <v>258</v>
      </c>
      <c r="F16">
        <f>+[1]AGA!AB22</f>
        <v>1335</v>
      </c>
      <c r="G16" s="20">
        <f t="shared" si="0"/>
        <v>-37</v>
      </c>
      <c r="I16" s="18">
        <f>+[1]AGA!AC22</f>
        <v>36609</v>
      </c>
      <c r="J16" s="19">
        <f>+[1]AGA!AD22</f>
        <v>341</v>
      </c>
      <c r="K16" s="19">
        <f>+[1]AGA!AE22</f>
        <v>444</v>
      </c>
      <c r="L16" s="19">
        <f>+[1]AGA!AF22</f>
        <v>251</v>
      </c>
      <c r="M16" s="19">
        <f>+[1]AGA!AG22</f>
        <v>1036</v>
      </c>
      <c r="N16" s="20">
        <f t="shared" si="1"/>
        <v>-28</v>
      </c>
    </row>
    <row r="17" spans="2:14" x14ac:dyDescent="0.2">
      <c r="B17" s="18">
        <f>+[1]AGA!X23</f>
        <v>36252</v>
      </c>
      <c r="C17" s="19">
        <f>+[1]AGA!Y23</f>
        <v>528</v>
      </c>
      <c r="D17" s="19">
        <f>+[1]AGA!Z23</f>
        <v>558</v>
      </c>
      <c r="E17">
        <f>+[1]AGA!AA23</f>
        <v>251</v>
      </c>
      <c r="F17">
        <f>+[1]AGA!AB23</f>
        <v>1337</v>
      </c>
      <c r="G17" s="20">
        <f t="shared" si="0"/>
        <v>2</v>
      </c>
      <c r="I17" s="18">
        <f>+[1]AGA!AC23</f>
        <v>36616</v>
      </c>
      <c r="J17" s="19">
        <f>+[1]AGA!AD23</f>
        <v>334</v>
      </c>
      <c r="K17" s="19">
        <f>+[1]AGA!AE23</f>
        <v>441</v>
      </c>
      <c r="L17" s="19">
        <f>+[1]AGA!AF23</f>
        <v>256</v>
      </c>
      <c r="M17" s="19">
        <f>+[1]AGA!AG23</f>
        <v>1031</v>
      </c>
      <c r="N17" s="20">
        <f t="shared" si="1"/>
        <v>-5</v>
      </c>
    </row>
    <row r="18" spans="2:14" x14ac:dyDescent="0.2">
      <c r="B18" s="18">
        <f>+[1]AGA!X24</f>
        <v>36252</v>
      </c>
      <c r="C18" s="19">
        <f>+[1]AGA!Y24</f>
        <v>539</v>
      </c>
      <c r="D18" s="19">
        <f>+[1]AGA!Z24</f>
        <v>592</v>
      </c>
      <c r="E18">
        <f>+[1]AGA!AA24</f>
        <v>236</v>
      </c>
      <c r="F18">
        <f>+[1]AGA!AB24</f>
        <v>1367</v>
      </c>
      <c r="G18" s="20">
        <f t="shared" si="0"/>
        <v>30</v>
      </c>
      <c r="I18" s="18">
        <f>+[1]AGA!AC24</f>
        <v>36623</v>
      </c>
      <c r="J18" s="19">
        <f>+[1]AGA!AD24</f>
        <v>330</v>
      </c>
      <c r="K18" s="19">
        <f>+[1]AGA!AE24</f>
        <v>442</v>
      </c>
      <c r="L18" s="19">
        <f>+[1]AGA!AF24</f>
        <v>261</v>
      </c>
      <c r="M18" s="19">
        <f>+[1]AGA!AG24</f>
        <v>1033</v>
      </c>
      <c r="N18" s="20">
        <f t="shared" si="1"/>
        <v>2</v>
      </c>
    </row>
    <row r="19" spans="2:14" x14ac:dyDescent="0.2">
      <c r="B19" s="18">
        <f>+[1]AGA!X25</f>
        <v>36259</v>
      </c>
      <c r="C19" s="19">
        <f>+[1]AGA!Y25</f>
        <v>542</v>
      </c>
      <c r="D19" s="19">
        <f>+[1]AGA!Z25</f>
        <v>597</v>
      </c>
      <c r="E19">
        <f>+[1]AGA!AA25</f>
        <v>230</v>
      </c>
      <c r="F19">
        <f>+[1]AGA!AB25</f>
        <v>1369</v>
      </c>
      <c r="G19" s="20">
        <f t="shared" si="0"/>
        <v>2</v>
      </c>
      <c r="I19" s="18">
        <f>+[1]AGA!AC25</f>
        <v>36630</v>
      </c>
      <c r="J19" s="19">
        <f>+[1]AGA!AD25</f>
        <v>322</v>
      </c>
      <c r="K19" s="19">
        <f>+[1]AGA!AE25</f>
        <v>417</v>
      </c>
      <c r="L19" s="19">
        <f>+[1]AGA!AF25</f>
        <v>269</v>
      </c>
      <c r="M19" s="19">
        <f>+[1]AGA!AG25</f>
        <v>1008</v>
      </c>
      <c r="N19" s="20">
        <f t="shared" si="1"/>
        <v>-25</v>
      </c>
    </row>
    <row r="20" spans="2:14" x14ac:dyDescent="0.2">
      <c r="B20" s="18">
        <f>+[1]AGA!X26</f>
        <v>36266</v>
      </c>
      <c r="C20" s="19">
        <f>+[1]AGA!Y26</f>
        <v>538</v>
      </c>
      <c r="D20" s="19">
        <f>+[1]AGA!Z26</f>
        <v>600</v>
      </c>
      <c r="E20">
        <f>+[1]AGA!AA26</f>
        <v>236</v>
      </c>
      <c r="F20">
        <f>+[1]AGA!AB26</f>
        <v>1374</v>
      </c>
      <c r="G20" s="20">
        <f t="shared" si="0"/>
        <v>5</v>
      </c>
      <c r="I20" s="18">
        <f>+[1]AGA!AC26</f>
        <v>36637</v>
      </c>
      <c r="J20" s="19">
        <f>+[1]AGA!AD26</f>
        <v>325</v>
      </c>
      <c r="K20" s="19">
        <f>+[1]AGA!AE26</f>
        <v>425</v>
      </c>
      <c r="L20" s="19">
        <f>+[1]AGA!AF26</f>
        <v>277</v>
      </c>
      <c r="M20" s="19">
        <f>+[1]AGA!AG26</f>
        <v>1027</v>
      </c>
      <c r="N20" s="20">
        <f t="shared" si="1"/>
        <v>19</v>
      </c>
    </row>
    <row r="21" spans="2:14" x14ac:dyDescent="0.2">
      <c r="B21" s="18">
        <f>+[1]AGA!X27</f>
        <v>36273</v>
      </c>
      <c r="C21" s="19">
        <f>+[1]AGA!Y27</f>
        <v>543</v>
      </c>
      <c r="D21" s="19">
        <f>+[1]AGA!Z27</f>
        <v>623</v>
      </c>
      <c r="E21">
        <f>+[1]AGA!AA27</f>
        <v>242</v>
      </c>
      <c r="F21">
        <f>+[1]AGA!AB27</f>
        <v>1408</v>
      </c>
      <c r="G21" s="20">
        <f t="shared" si="0"/>
        <v>34</v>
      </c>
      <c r="I21" s="18">
        <f>+[1]AGA!AC27</f>
        <v>36644</v>
      </c>
      <c r="J21" s="19">
        <f>+[1]AGA!AD27</f>
        <v>328</v>
      </c>
      <c r="K21" s="19">
        <f>+[1]AGA!AE27</f>
        <v>445</v>
      </c>
      <c r="L21" s="19">
        <f>+[1]AGA!AF27</f>
        <v>286</v>
      </c>
      <c r="M21" s="19">
        <f>+[1]AGA!AG27</f>
        <v>1059</v>
      </c>
      <c r="N21" s="20">
        <f t="shared" si="1"/>
        <v>32</v>
      </c>
    </row>
    <row r="22" spans="2:14" x14ac:dyDescent="0.2">
      <c r="B22" s="18">
        <f>+[1]AGA!X28</f>
        <v>36280</v>
      </c>
      <c r="C22" s="19">
        <f>+[1]AGA!Y28</f>
        <v>565</v>
      </c>
      <c r="D22" s="19">
        <f>+[1]AGA!Z28</f>
        <v>671</v>
      </c>
      <c r="E22">
        <f>+[1]AGA!AA28</f>
        <v>244</v>
      </c>
      <c r="F22">
        <f>+[1]AGA!AB28</f>
        <v>1480</v>
      </c>
      <c r="G22" s="20">
        <f t="shared" si="0"/>
        <v>72</v>
      </c>
      <c r="I22" s="18">
        <f>+[1]AGA!AC28</f>
        <v>36651</v>
      </c>
      <c r="J22" s="19">
        <f>+[1]AGA!AD28</f>
        <v>345</v>
      </c>
      <c r="K22" s="19">
        <f>+[1]AGA!AE28</f>
        <v>479</v>
      </c>
      <c r="L22" s="19">
        <f>+[1]AGA!AF28</f>
        <v>293</v>
      </c>
      <c r="M22" s="19">
        <f>+[1]AGA!AG28</f>
        <v>1117</v>
      </c>
      <c r="N22" s="20">
        <f t="shared" si="1"/>
        <v>58</v>
      </c>
    </row>
    <row r="23" spans="2:14" x14ac:dyDescent="0.2">
      <c r="B23" s="18">
        <f>+[1]AGA!X29</f>
        <v>36287</v>
      </c>
      <c r="C23" s="19">
        <f>+[1]AGA!Y29</f>
        <v>588</v>
      </c>
      <c r="D23" s="19">
        <f>+[1]AGA!Z29</f>
        <v>716</v>
      </c>
      <c r="E23">
        <f>+[1]AGA!AA29</f>
        <v>255</v>
      </c>
      <c r="F23">
        <f>+[1]AGA!AB29</f>
        <v>1559</v>
      </c>
      <c r="G23" s="20">
        <f t="shared" si="0"/>
        <v>79</v>
      </c>
      <c r="I23" s="18">
        <f>+[1]AGA!AC29</f>
        <v>36658</v>
      </c>
      <c r="J23" s="19">
        <f>+[1]AGA!AD29</f>
        <v>346</v>
      </c>
      <c r="K23" s="19">
        <f>+[1]AGA!AE29</f>
        <v>519</v>
      </c>
      <c r="L23" s="19">
        <f>+[1]AGA!AF29</f>
        <v>298</v>
      </c>
      <c r="M23" s="19">
        <f>+[1]AGA!AG29</f>
        <v>1163</v>
      </c>
      <c r="N23" s="20">
        <f t="shared" si="1"/>
        <v>46</v>
      </c>
    </row>
    <row r="24" spans="2:14" x14ac:dyDescent="0.2">
      <c r="B24" s="18">
        <f>+[1]AGA!X30</f>
        <v>36294</v>
      </c>
      <c r="C24" s="19">
        <f>+[1]AGA!Y30</f>
        <v>599</v>
      </c>
      <c r="D24" s="19">
        <f>+[1]AGA!Z30</f>
        <v>771</v>
      </c>
      <c r="E24">
        <f>+[1]AGA!AA30</f>
        <v>262</v>
      </c>
      <c r="F24">
        <f>+[1]AGA!AB30</f>
        <v>1632</v>
      </c>
      <c r="G24" s="20">
        <f t="shared" si="0"/>
        <v>73</v>
      </c>
      <c r="I24" s="18">
        <f>+[1]AGA!AC30</f>
        <v>36665</v>
      </c>
      <c r="J24" s="19">
        <f>+[1]AGA!AD30</f>
        <v>353</v>
      </c>
      <c r="K24" s="19">
        <f>+[1]AGA!AE30</f>
        <v>561</v>
      </c>
      <c r="L24" s="19">
        <f>+[1]AGA!AF30</f>
        <v>304</v>
      </c>
      <c r="M24" s="19">
        <f>+[1]AGA!AG30</f>
        <v>1218</v>
      </c>
      <c r="N24" s="20">
        <f t="shared" si="1"/>
        <v>55</v>
      </c>
    </row>
    <row r="25" spans="2:14" x14ac:dyDescent="0.2">
      <c r="B25" s="18">
        <f>+[1]AGA!X31</f>
        <v>36301</v>
      </c>
      <c r="C25" s="19">
        <f>+[1]AGA!Y31</f>
        <v>615</v>
      </c>
      <c r="D25" s="19">
        <f>+[1]AGA!Z31</f>
        <v>814</v>
      </c>
      <c r="E25">
        <f>+[1]AGA!AA31</f>
        <v>274</v>
      </c>
      <c r="F25">
        <f>+[1]AGA!AB31</f>
        <v>1703</v>
      </c>
      <c r="G25" s="20">
        <f t="shared" si="0"/>
        <v>71</v>
      </c>
      <c r="I25" s="18">
        <f>+[1]AGA!AC31</f>
        <v>36672</v>
      </c>
      <c r="J25" s="19">
        <f>+[1]AGA!AD31</f>
        <v>363</v>
      </c>
      <c r="K25" s="19">
        <f>+[1]AGA!AE31</f>
        <v>601</v>
      </c>
      <c r="L25" s="19">
        <f>+[1]AGA!AF31</f>
        <v>310</v>
      </c>
      <c r="M25" s="19">
        <f>+[1]AGA!AG31</f>
        <v>1274</v>
      </c>
      <c r="N25" s="20">
        <f t="shared" si="1"/>
        <v>56</v>
      </c>
    </row>
    <row r="26" spans="2:14" x14ac:dyDescent="0.2">
      <c r="B26" s="18">
        <f>+[1]AGA!X32</f>
        <v>36308</v>
      </c>
      <c r="C26" s="19">
        <f>+[1]AGA!Y32</f>
        <v>634</v>
      </c>
      <c r="D26" s="19">
        <f>+[1]AGA!Z32</f>
        <v>872</v>
      </c>
      <c r="E26">
        <f>+[1]AGA!AA32</f>
        <v>288</v>
      </c>
      <c r="F26">
        <f>+[1]AGA!AB32</f>
        <v>1794</v>
      </c>
      <c r="G26" s="20">
        <f t="shared" si="0"/>
        <v>91</v>
      </c>
      <c r="I26" s="18">
        <f>+[1]AGA!AC32</f>
        <v>36679</v>
      </c>
      <c r="J26" s="19">
        <f>+[1]AGA!AD32</f>
        <v>377</v>
      </c>
      <c r="K26" s="19">
        <f>+[1]AGA!AE32</f>
        <v>653</v>
      </c>
      <c r="L26" s="19">
        <f>+[1]AGA!AF32</f>
        <v>322</v>
      </c>
      <c r="M26" s="19">
        <f>+[1]AGA!AG32</f>
        <v>1352</v>
      </c>
      <c r="N26" s="20">
        <f t="shared" si="1"/>
        <v>78</v>
      </c>
    </row>
    <row r="27" spans="2:14" x14ac:dyDescent="0.2">
      <c r="B27" s="18">
        <f>+[1]AGA!X33</f>
        <v>36315</v>
      </c>
      <c r="C27" s="19">
        <f>+[1]AGA!Y33</f>
        <v>651</v>
      </c>
      <c r="D27" s="19">
        <f>+[1]AGA!Z33</f>
        <v>906</v>
      </c>
      <c r="E27">
        <f>+[1]AGA!AA33</f>
        <v>300</v>
      </c>
      <c r="F27">
        <f>+[1]AGA!AB33</f>
        <v>1857</v>
      </c>
      <c r="G27" s="20">
        <f t="shared" si="0"/>
        <v>63</v>
      </c>
      <c r="I27" s="18">
        <f>+[1]AGA!AC33</f>
        <v>36686</v>
      </c>
      <c r="J27" s="19">
        <f>+[1]AGA!AD33</f>
        <v>398</v>
      </c>
      <c r="K27" s="19">
        <f>+[1]AGA!AE33</f>
        <v>706</v>
      </c>
      <c r="L27" s="19">
        <f>+[1]AGA!AF33</f>
        <v>326</v>
      </c>
      <c r="M27" s="19">
        <f>+[1]AGA!AG33</f>
        <v>1430</v>
      </c>
      <c r="N27" s="20">
        <f t="shared" si="1"/>
        <v>78</v>
      </c>
    </row>
    <row r="28" spans="2:14" x14ac:dyDescent="0.2">
      <c r="B28" s="18">
        <f>+[1]AGA!X34</f>
        <v>36322</v>
      </c>
      <c r="C28" s="19">
        <f>+[1]AGA!Y34</f>
        <v>675</v>
      </c>
      <c r="D28" s="19">
        <f>+[1]AGA!Z34</f>
        <v>956</v>
      </c>
      <c r="E28">
        <f>+[1]AGA!AA34</f>
        <v>311</v>
      </c>
      <c r="F28">
        <f>+[1]AGA!AB34</f>
        <v>1942</v>
      </c>
      <c r="G28" s="20">
        <f t="shared" si="0"/>
        <v>85</v>
      </c>
      <c r="I28" s="18">
        <f>+[1]AGA!AC34</f>
        <v>36693</v>
      </c>
      <c r="J28" s="19">
        <f>+[1]AGA!AD34</f>
        <v>409</v>
      </c>
      <c r="K28" s="19">
        <f>+[1]AGA!AE34</f>
        <v>754</v>
      </c>
      <c r="L28" s="19">
        <f>+[1]AGA!AF34</f>
        <v>331</v>
      </c>
      <c r="M28" s="19">
        <f>+[1]AGA!AG34</f>
        <v>1494</v>
      </c>
      <c r="N28" s="20">
        <f t="shared" si="1"/>
        <v>64</v>
      </c>
    </row>
    <row r="29" spans="2:14" x14ac:dyDescent="0.2">
      <c r="B29" s="18">
        <f>+[1]AGA!X35</f>
        <v>36329</v>
      </c>
      <c r="C29" s="19">
        <f>+[1]AGA!Y35</f>
        <v>700</v>
      </c>
      <c r="D29" s="19">
        <f>+[1]AGA!Z35</f>
        <v>1011</v>
      </c>
      <c r="E29">
        <f>+[1]AGA!AA35</f>
        <v>322</v>
      </c>
      <c r="F29">
        <f>+[1]AGA!AB35</f>
        <v>2033</v>
      </c>
      <c r="G29" s="20">
        <f t="shared" si="0"/>
        <v>91</v>
      </c>
      <c r="I29" s="18">
        <f>+[1]AGA!AC35</f>
        <v>36700</v>
      </c>
      <c r="J29" s="19">
        <f>+[1]AGA!AD35</f>
        <v>421</v>
      </c>
      <c r="K29" s="19">
        <f>+[1]AGA!AE35</f>
        <v>806</v>
      </c>
      <c r="L29" s="19">
        <f>+[1]AGA!AF35</f>
        <v>340</v>
      </c>
      <c r="M29" s="19">
        <f>+[1]AGA!AG35</f>
        <v>1567</v>
      </c>
      <c r="N29" s="20">
        <f t="shared" si="1"/>
        <v>73</v>
      </c>
    </row>
    <row r="30" spans="2:14" x14ac:dyDescent="0.2">
      <c r="B30" s="18">
        <f>+[1]AGA!X36</f>
        <v>36336</v>
      </c>
      <c r="C30" s="19">
        <f>+[1]AGA!Y36</f>
        <v>712</v>
      </c>
      <c r="D30" s="19">
        <f>+[1]AGA!Z36</f>
        <v>1057</v>
      </c>
      <c r="E30">
        <f>+[1]AGA!AA36</f>
        <v>333</v>
      </c>
      <c r="F30">
        <f>+[1]AGA!AB36</f>
        <v>2102</v>
      </c>
      <c r="G30" s="20">
        <f t="shared" si="0"/>
        <v>69</v>
      </c>
      <c r="I30" s="18">
        <f>+[1]AGA!AC36</f>
        <v>36707</v>
      </c>
      <c r="J30" s="19">
        <f>+[1]AGA!AD36</f>
        <v>432</v>
      </c>
      <c r="K30" s="19">
        <f>+[1]AGA!AE36</f>
        <v>856</v>
      </c>
      <c r="L30" s="19">
        <f>+[1]AGA!AF36</f>
        <v>348</v>
      </c>
      <c r="M30" s="19">
        <f>+[1]AGA!AG36</f>
        <v>1636</v>
      </c>
      <c r="N30" s="20">
        <f t="shared" si="1"/>
        <v>69</v>
      </c>
    </row>
    <row r="31" spans="2:14" x14ac:dyDescent="0.2">
      <c r="B31" s="18">
        <f>+[1]AGA!X37</f>
        <v>36343</v>
      </c>
      <c r="C31" s="19">
        <f>+[1]AGA!Y37</f>
        <v>721</v>
      </c>
      <c r="D31" s="19">
        <f>+[1]AGA!Z37</f>
        <v>1093</v>
      </c>
      <c r="E31">
        <f>+[1]AGA!AA37</f>
        <v>347</v>
      </c>
      <c r="F31">
        <f>+[1]AGA!AB37</f>
        <v>2161</v>
      </c>
      <c r="G31" s="20">
        <f t="shared" si="0"/>
        <v>59</v>
      </c>
      <c r="I31" s="18">
        <f>+[1]AGA!AC37</f>
        <v>36714</v>
      </c>
      <c r="J31" s="19">
        <f>+[1]AGA!AD37</f>
        <v>458</v>
      </c>
      <c r="K31" s="19">
        <f>+[1]AGA!AE37</f>
        <v>919</v>
      </c>
      <c r="L31" s="19">
        <f>+[1]AGA!AF37</f>
        <v>356</v>
      </c>
      <c r="M31" s="19">
        <f>+[1]AGA!AG37</f>
        <v>1733</v>
      </c>
      <c r="N31" s="20">
        <f t="shared" si="1"/>
        <v>97</v>
      </c>
    </row>
    <row r="32" spans="2:14" x14ac:dyDescent="0.2">
      <c r="B32" s="18">
        <f>+[1]AGA!X38</f>
        <v>36350</v>
      </c>
      <c r="C32" s="19">
        <f>+[1]AGA!Y38</f>
        <v>735</v>
      </c>
      <c r="D32" s="19">
        <f>+[1]AGA!Z38</f>
        <v>1149</v>
      </c>
      <c r="E32">
        <f>+[1]AGA!AA38</f>
        <v>355</v>
      </c>
      <c r="F32">
        <f>+[1]AGA!AB38</f>
        <v>2239</v>
      </c>
      <c r="G32" s="20">
        <f t="shared" si="0"/>
        <v>78</v>
      </c>
      <c r="I32" s="18">
        <f>+[1]AGA!AC38</f>
        <v>36721</v>
      </c>
      <c r="J32" s="19">
        <f>[5]AGA!$AD$38</f>
        <v>467</v>
      </c>
      <c r="K32" s="19">
        <f>[5]AGA!$AE$38</f>
        <v>971</v>
      </c>
      <c r="L32" s="19">
        <f>[5]AGA!$AF$38</f>
        <v>365</v>
      </c>
      <c r="M32" s="19">
        <f>[5]AGA!$AG$38</f>
        <v>1803</v>
      </c>
      <c r="N32" s="20">
        <f t="shared" si="1"/>
        <v>70</v>
      </c>
    </row>
    <row r="33" spans="2:14" x14ac:dyDescent="0.2">
      <c r="B33" s="18">
        <f>+[1]AGA!X39</f>
        <v>36357</v>
      </c>
      <c r="C33" s="19">
        <f>+[1]AGA!Y39</f>
        <v>736</v>
      </c>
      <c r="D33" s="19">
        <f>+[1]AGA!Z39</f>
        <v>1179</v>
      </c>
      <c r="E33">
        <f>+[1]AGA!AA39</f>
        <v>365</v>
      </c>
      <c r="F33">
        <f>+[1]AGA!AB39</f>
        <v>2280</v>
      </c>
      <c r="G33" s="20">
        <f t="shared" si="0"/>
        <v>41</v>
      </c>
      <c r="I33" s="18">
        <f>+[1]AGA!AC39</f>
        <v>36728</v>
      </c>
      <c r="J33" s="19">
        <f>[5]AGA!$AD$39</f>
        <v>468</v>
      </c>
      <c r="K33" s="19">
        <f>[5]AGA!$AE$39</f>
        <v>1019</v>
      </c>
      <c r="L33" s="19">
        <f>[5]AGA!$AF$39</f>
        <v>370</v>
      </c>
      <c r="M33" s="19">
        <f>[5]AGA!$AG$39</f>
        <v>1857</v>
      </c>
      <c r="N33" s="20">
        <f t="shared" si="1"/>
        <v>54</v>
      </c>
    </row>
    <row r="34" spans="2:14" x14ac:dyDescent="0.2">
      <c r="B34" s="18">
        <f>+[1]AGA!X40</f>
        <v>36364</v>
      </c>
      <c r="C34" s="19">
        <f>+[1]AGA!Y40</f>
        <v>725</v>
      </c>
      <c r="D34" s="19">
        <f>+[1]AGA!Z40</f>
        <v>1209</v>
      </c>
      <c r="E34">
        <f>+[1]AGA!AA40</f>
        <v>372</v>
      </c>
      <c r="F34">
        <f>+[1]AGA!AB40</f>
        <v>2306</v>
      </c>
      <c r="G34" s="20">
        <f t="shared" si="0"/>
        <v>26</v>
      </c>
      <c r="I34" s="18">
        <f>+[1]AGA!AC40</f>
        <v>36735</v>
      </c>
      <c r="J34" s="19">
        <f>[5]AGA!$AD$40</f>
        <v>484</v>
      </c>
      <c r="K34" s="19">
        <f>[5]AGA!$AE$40</f>
        <v>1068</v>
      </c>
      <c r="L34" s="19">
        <f>[5]AGA!$AF$40</f>
        <v>368</v>
      </c>
      <c r="M34" s="19">
        <f>[5]AGA!$AG$40</f>
        <v>1920</v>
      </c>
      <c r="N34" s="20">
        <f t="shared" si="1"/>
        <v>63</v>
      </c>
    </row>
    <row r="35" spans="2:14" x14ac:dyDescent="0.2">
      <c r="B35" s="18">
        <f>+[1]AGA!X41</f>
        <v>36371</v>
      </c>
      <c r="C35" s="19">
        <f>+[1]AGA!Y41</f>
        <v>724</v>
      </c>
      <c r="D35" s="19">
        <f>+[1]AGA!Z41</f>
        <v>1247</v>
      </c>
      <c r="E35">
        <f>+[1]AGA!AA41</f>
        <v>380</v>
      </c>
      <c r="F35">
        <f>+[1]AGA!AB41</f>
        <v>2351</v>
      </c>
      <c r="G35" s="20">
        <f t="shared" si="0"/>
        <v>45</v>
      </c>
      <c r="I35" s="18">
        <f>+[1]AGA!AC41</f>
        <v>36742</v>
      </c>
      <c r="J35" s="19">
        <f>[5]AGA!$AD$41</f>
        <v>501</v>
      </c>
      <c r="K35" s="19">
        <f>[5]AGA!$AE$41</f>
        <v>1117</v>
      </c>
      <c r="L35" s="19">
        <f>[5]AGA!$AF$41</f>
        <v>367</v>
      </c>
      <c r="M35" s="19">
        <f>[5]AGA!$AG$41</f>
        <v>1985</v>
      </c>
      <c r="N35" s="20">
        <f t="shared" si="1"/>
        <v>65</v>
      </c>
    </row>
    <row r="36" spans="2:14" x14ac:dyDescent="0.2">
      <c r="B36" s="18">
        <f>+[1]AGA!X42</f>
        <v>36378</v>
      </c>
      <c r="C36" s="19">
        <f>+[1]AGA!Y42</f>
        <v>725</v>
      </c>
      <c r="D36" s="19">
        <f>+[1]AGA!Z42</f>
        <v>1290</v>
      </c>
      <c r="E36">
        <f>+[1]AGA!AA42</f>
        <v>387</v>
      </c>
      <c r="F36">
        <f>+[1]AGA!AB42</f>
        <v>2402</v>
      </c>
      <c r="G36" s="20">
        <f t="shared" si="0"/>
        <v>51</v>
      </c>
      <c r="I36" s="18">
        <f>+[1]AGA!AC42</f>
        <v>36749</v>
      </c>
      <c r="J36" s="19">
        <f>[5]AGA!$AD$42</f>
        <v>513</v>
      </c>
      <c r="K36" s="19">
        <f>[5]AGA!$AE$42</f>
        <v>1157</v>
      </c>
      <c r="L36" s="19">
        <f>[5]AGA!$AF$42</f>
        <v>367</v>
      </c>
      <c r="M36" s="19">
        <f>[5]AGA!$AG$42</f>
        <v>2037</v>
      </c>
      <c r="N36" s="20">
        <f t="shared" si="1"/>
        <v>52</v>
      </c>
    </row>
    <row r="37" spans="2:14" x14ac:dyDescent="0.2">
      <c r="B37" s="18">
        <f>+[1]AGA!X43</f>
        <v>36385</v>
      </c>
      <c r="C37" s="19">
        <f>+[1]AGA!Y43</f>
        <v>729</v>
      </c>
      <c r="D37" s="19">
        <f>+[1]AGA!Z43</f>
        <v>1331</v>
      </c>
      <c r="E37">
        <f>+[1]AGA!AA43</f>
        <v>392</v>
      </c>
      <c r="F37">
        <f>+[1]AGA!AB43</f>
        <v>2452</v>
      </c>
      <c r="G37" s="20">
        <f t="shared" ref="G37:G55" si="2">+F37-F36</f>
        <v>50</v>
      </c>
      <c r="I37" s="18">
        <f>+[1]AGA!AC43</f>
        <v>36756</v>
      </c>
      <c r="J37" s="19">
        <f>[5]AGA!$AD$43</f>
        <v>517</v>
      </c>
      <c r="K37" s="19">
        <f>[5]AGA!$AE$43</f>
        <v>1209</v>
      </c>
      <c r="L37" s="19">
        <f>[5]AGA!$AF$43</f>
        <v>366</v>
      </c>
      <c r="M37" s="19">
        <f>[5]AGA!$AG$43</f>
        <v>2092</v>
      </c>
      <c r="N37" s="20">
        <f t="shared" ref="N37:N55" si="3">+M37-M36</f>
        <v>55</v>
      </c>
    </row>
    <row r="38" spans="2:14" x14ac:dyDescent="0.2">
      <c r="B38" s="18">
        <f>+[1]AGA!X44</f>
        <v>36392</v>
      </c>
      <c r="C38" s="19">
        <f>+[1]AGA!Y44</f>
        <v>749</v>
      </c>
      <c r="D38" s="19">
        <f>+[1]AGA!Z44</f>
        <v>1382</v>
      </c>
      <c r="E38">
        <f>+[1]AGA!AA44</f>
        <v>390</v>
      </c>
      <c r="F38">
        <f>+[1]AGA!AB44</f>
        <v>2521</v>
      </c>
      <c r="G38" s="20">
        <f t="shared" si="2"/>
        <v>69</v>
      </c>
      <c r="I38" s="18">
        <f>+[1]AGA!AC44</f>
        <v>36763</v>
      </c>
      <c r="J38" s="19">
        <f>[5]AGA!$AD$44</f>
        <v>529</v>
      </c>
      <c r="K38" s="19">
        <f>[5]AGA!$AE$44</f>
        <v>1254</v>
      </c>
      <c r="L38" s="19">
        <f>[5]AGA!$AF$44</f>
        <v>361</v>
      </c>
      <c r="M38" s="19">
        <f>[5]AGA!$AG$44</f>
        <v>2144</v>
      </c>
      <c r="N38" s="20">
        <f t="shared" si="3"/>
        <v>52</v>
      </c>
    </row>
    <row r="39" spans="2:14" x14ac:dyDescent="0.2">
      <c r="B39" s="18">
        <f>+[1]AGA!X45</f>
        <v>36399</v>
      </c>
      <c r="C39" s="19">
        <f>+[1]AGA!Y45</f>
        <v>764</v>
      </c>
      <c r="D39" s="19">
        <f>+[1]AGA!Z45</f>
        <v>1427</v>
      </c>
      <c r="E39">
        <f>+[1]AGA!AA45</f>
        <v>396</v>
      </c>
      <c r="F39">
        <f>+[1]AGA!AB45</f>
        <v>2587</v>
      </c>
      <c r="G39" s="20">
        <f t="shared" si="2"/>
        <v>66</v>
      </c>
      <c r="I39" s="18">
        <f>+[1]AGA!AC45</f>
        <v>36770</v>
      </c>
      <c r="J39" s="19">
        <f>+[1]AGA!AD45</f>
        <v>0</v>
      </c>
      <c r="K39" s="19">
        <f>+[1]AGA!AE45</f>
        <v>0</v>
      </c>
      <c r="L39" s="19">
        <f>+[1]AGA!AF45</f>
        <v>0</v>
      </c>
      <c r="M39" s="19">
        <f>+[1]AGA!AG45</f>
        <v>0</v>
      </c>
      <c r="N39" s="20">
        <f t="shared" si="3"/>
        <v>-2144</v>
      </c>
    </row>
    <row r="40" spans="2:14" x14ac:dyDescent="0.2">
      <c r="B40" s="18">
        <f>+[1]AGA!X46</f>
        <v>36406</v>
      </c>
      <c r="C40" s="19">
        <f>+[1]AGA!Y46</f>
        <v>782</v>
      </c>
      <c r="D40" s="19">
        <f>+[1]AGA!Z46</f>
        <v>1482</v>
      </c>
      <c r="E40">
        <f>+[1]AGA!AA46</f>
        <v>404</v>
      </c>
      <c r="F40">
        <f>+[1]AGA!AB46</f>
        <v>2668</v>
      </c>
      <c r="G40" s="20">
        <f t="shared" si="2"/>
        <v>81</v>
      </c>
      <c r="I40" s="18">
        <f>+[1]AGA!AC46</f>
        <v>36777</v>
      </c>
      <c r="J40" s="19">
        <f>+[1]AGA!AD46</f>
        <v>0</v>
      </c>
      <c r="K40" s="19">
        <f>+[1]AGA!AE46</f>
        <v>0</v>
      </c>
      <c r="L40" s="19">
        <f>+[1]AGA!AF46</f>
        <v>0</v>
      </c>
      <c r="M40" s="19">
        <f>+[1]AGA!AG46</f>
        <v>0</v>
      </c>
      <c r="N40" s="20">
        <f t="shared" si="3"/>
        <v>0</v>
      </c>
    </row>
    <row r="41" spans="2:14" x14ac:dyDescent="0.2">
      <c r="B41" s="18">
        <f>+[1]AGA!X47</f>
        <v>36413</v>
      </c>
      <c r="C41" s="19">
        <f>+[1]AGA!Y47</f>
        <v>806</v>
      </c>
      <c r="D41" s="19">
        <f>+[1]AGA!Z47</f>
        <v>1528</v>
      </c>
      <c r="E41">
        <f>+[1]AGA!AA47</f>
        <v>412</v>
      </c>
      <c r="F41">
        <f>+[1]AGA!AB47</f>
        <v>2746</v>
      </c>
      <c r="G41" s="20">
        <f t="shared" si="2"/>
        <v>78</v>
      </c>
      <c r="I41" s="18">
        <f>+[1]AGA!AC47</f>
        <v>36784</v>
      </c>
      <c r="J41" s="19">
        <f>+[1]AGA!AD47</f>
        <v>0</v>
      </c>
      <c r="K41" s="19">
        <f>+[1]AGA!AE47</f>
        <v>0</v>
      </c>
      <c r="L41" s="19">
        <f>+[1]AGA!AF47</f>
        <v>0</v>
      </c>
      <c r="M41" s="19">
        <f>+[1]AGA!AG47</f>
        <v>0</v>
      </c>
      <c r="N41" s="20">
        <f t="shared" si="3"/>
        <v>0</v>
      </c>
    </row>
    <row r="42" spans="2:14" x14ac:dyDescent="0.2">
      <c r="B42" s="18">
        <f>+[1]AGA!X48</f>
        <v>36420</v>
      </c>
      <c r="C42" s="19">
        <f>+[1]AGA!Y48</f>
        <v>825</v>
      </c>
      <c r="D42" s="19">
        <f>+[1]AGA!Z48</f>
        <v>1581</v>
      </c>
      <c r="E42">
        <f>+[1]AGA!AA48</f>
        <v>419</v>
      </c>
      <c r="F42">
        <f>+[1]AGA!AB48</f>
        <v>2825</v>
      </c>
      <c r="G42" s="20">
        <f t="shared" si="2"/>
        <v>79</v>
      </c>
      <c r="I42" s="18">
        <f>+[1]AGA!AC48</f>
        <v>36791</v>
      </c>
      <c r="J42" s="19">
        <f>+[1]AGA!AD48</f>
        <v>0</v>
      </c>
      <c r="K42" s="19">
        <f>+[1]AGA!AE48</f>
        <v>0</v>
      </c>
      <c r="L42" s="19">
        <f>+[1]AGA!AF48</f>
        <v>0</v>
      </c>
      <c r="M42" s="19">
        <f>+[1]AGA!AG48</f>
        <v>0</v>
      </c>
      <c r="N42" s="20">
        <f t="shared" si="3"/>
        <v>0</v>
      </c>
    </row>
    <row r="43" spans="2:14" x14ac:dyDescent="0.2">
      <c r="B43" s="18">
        <f>+[1]AGA!X49</f>
        <v>36427</v>
      </c>
      <c r="C43" s="19">
        <f>+[1]AGA!Y49</f>
        <v>841</v>
      </c>
      <c r="D43" s="19">
        <f>+[1]AGA!Z49</f>
        <v>1625</v>
      </c>
      <c r="E43">
        <f>+[1]AGA!AA49</f>
        <v>421</v>
      </c>
      <c r="F43">
        <f>+[1]AGA!AB49</f>
        <v>2887</v>
      </c>
      <c r="G43" s="20">
        <f t="shared" si="2"/>
        <v>62</v>
      </c>
      <c r="I43" s="18">
        <f>+[1]AGA!AC49</f>
        <v>36798</v>
      </c>
      <c r="J43" s="19">
        <f>+[1]AGA!AD49</f>
        <v>0</v>
      </c>
      <c r="K43" s="19">
        <f>+[1]AGA!AE49</f>
        <v>0</v>
      </c>
      <c r="L43" s="19">
        <f>+[1]AGA!AF49</f>
        <v>0</v>
      </c>
      <c r="M43" s="19">
        <f>+[1]AGA!AG49</f>
        <v>0</v>
      </c>
      <c r="N43" s="20">
        <f t="shared" si="3"/>
        <v>0</v>
      </c>
    </row>
    <row r="44" spans="2:14" x14ac:dyDescent="0.2">
      <c r="B44" s="18">
        <f>+[1]AGA!X50</f>
        <v>36434</v>
      </c>
      <c r="C44" s="19">
        <f>+[1]AGA!Y50</f>
        <v>852</v>
      </c>
      <c r="D44" s="19">
        <f>+[1]AGA!Z50</f>
        <v>1656</v>
      </c>
      <c r="E44">
        <f>+[1]AGA!AA50</f>
        <v>428</v>
      </c>
      <c r="F44">
        <f>+[1]AGA!AB50</f>
        <v>2936</v>
      </c>
      <c r="G44" s="20">
        <f t="shared" si="2"/>
        <v>49</v>
      </c>
      <c r="I44" s="18">
        <f>+[1]AGA!AC50</f>
        <v>36805</v>
      </c>
      <c r="J44" s="19">
        <f>+[1]AGA!AD50</f>
        <v>0</v>
      </c>
      <c r="K44" s="19">
        <f>+[1]AGA!AE50</f>
        <v>0</v>
      </c>
      <c r="L44" s="19">
        <f>+[1]AGA!AF50</f>
        <v>0</v>
      </c>
      <c r="M44" s="19">
        <f>+[1]AGA!AG50</f>
        <v>0</v>
      </c>
      <c r="N44" s="20">
        <f t="shared" si="3"/>
        <v>0</v>
      </c>
    </row>
    <row r="45" spans="2:14" x14ac:dyDescent="0.2">
      <c r="B45" s="18">
        <f>+[1]AGA!X51</f>
        <v>36441</v>
      </c>
      <c r="C45" s="19">
        <f>+[1]AGA!Y51</f>
        <v>860</v>
      </c>
      <c r="D45" s="19">
        <f>+[1]AGA!Z51</f>
        <v>1688</v>
      </c>
      <c r="E45">
        <f>+[1]AGA!AA51</f>
        <v>430</v>
      </c>
      <c r="F45">
        <f>+[1]AGA!AB51</f>
        <v>2978</v>
      </c>
      <c r="G45" s="20">
        <f t="shared" si="2"/>
        <v>42</v>
      </c>
      <c r="I45" s="18">
        <f>+[1]AGA!AC51</f>
        <v>36812</v>
      </c>
      <c r="J45" s="19">
        <f>+[1]AGA!AD51</f>
        <v>0</v>
      </c>
      <c r="K45" s="19">
        <f>+[1]AGA!AE51</f>
        <v>0</v>
      </c>
      <c r="L45" s="19">
        <f>+[1]AGA!AF51</f>
        <v>0</v>
      </c>
      <c r="M45" s="19">
        <f>+[1]AGA!AG51</f>
        <v>0</v>
      </c>
      <c r="N45" s="20">
        <f t="shared" si="3"/>
        <v>0</v>
      </c>
    </row>
    <row r="46" spans="2:14" x14ac:dyDescent="0.2">
      <c r="B46" s="18">
        <f>+[1]AGA!X52</f>
        <v>36448</v>
      </c>
      <c r="C46" s="19">
        <f>+[1]AGA!Y52</f>
        <v>860</v>
      </c>
      <c r="D46" s="19">
        <f>+[1]AGA!Z52</f>
        <v>1701</v>
      </c>
      <c r="E46">
        <f>+[1]AGA!AA52</f>
        <v>430</v>
      </c>
      <c r="F46">
        <f>+[1]AGA!AB52</f>
        <v>2991</v>
      </c>
      <c r="G46" s="20">
        <f t="shared" si="2"/>
        <v>13</v>
      </c>
      <c r="I46" s="18">
        <f>+[1]AGA!AC52</f>
        <v>36819</v>
      </c>
      <c r="J46" s="19">
        <f>+[1]AGA!AD52</f>
        <v>0</v>
      </c>
      <c r="K46" s="19">
        <f>+[1]AGA!AE52</f>
        <v>0</v>
      </c>
      <c r="L46" s="19">
        <f>+[1]AGA!AF52</f>
        <v>0</v>
      </c>
      <c r="M46" s="19">
        <f>+[1]AGA!AG52</f>
        <v>0</v>
      </c>
      <c r="N46" s="20">
        <f t="shared" si="3"/>
        <v>0</v>
      </c>
    </row>
    <row r="47" spans="2:14" x14ac:dyDescent="0.2">
      <c r="B47" s="18">
        <f>+[1]AGA!X53</f>
        <v>36455</v>
      </c>
      <c r="C47" s="19">
        <f>+[1]AGA!Y53</f>
        <v>851</v>
      </c>
      <c r="D47" s="19">
        <f>+[1]AGA!Z53</f>
        <v>1711</v>
      </c>
      <c r="E47">
        <f>+[1]AGA!AA53</f>
        <v>433</v>
      </c>
      <c r="F47">
        <f>+[1]AGA!AB53</f>
        <v>2995</v>
      </c>
      <c r="G47" s="20">
        <f t="shared" si="2"/>
        <v>4</v>
      </c>
      <c r="I47" s="18">
        <f>+[1]AGA!AC53</f>
        <v>36826</v>
      </c>
      <c r="J47" s="19">
        <f>+[1]AGA!AD53</f>
        <v>0</v>
      </c>
      <c r="K47" s="19">
        <f>+[1]AGA!AE53</f>
        <v>0</v>
      </c>
      <c r="L47" s="19">
        <f>+[1]AGA!AF53</f>
        <v>0</v>
      </c>
      <c r="M47" s="19">
        <f>+[1]AGA!AG53</f>
        <v>0</v>
      </c>
      <c r="N47" s="20">
        <f t="shared" si="3"/>
        <v>0</v>
      </c>
    </row>
    <row r="48" spans="2:14" x14ac:dyDescent="0.2">
      <c r="B48" s="18">
        <f>+[1]AGA!X54</f>
        <v>36462</v>
      </c>
      <c r="C48" s="19">
        <f>+[1]AGA!Y54</f>
        <v>852</v>
      </c>
      <c r="D48" s="19">
        <f>+[1]AGA!Z54</f>
        <v>1721</v>
      </c>
      <c r="E48">
        <f>+[1]AGA!AA54</f>
        <v>434</v>
      </c>
      <c r="F48">
        <f>+[1]AGA!AB54</f>
        <v>3007</v>
      </c>
      <c r="G48" s="20">
        <f t="shared" si="2"/>
        <v>12</v>
      </c>
      <c r="I48" s="18">
        <f>+[1]AGA!AC54</f>
        <v>36833</v>
      </c>
      <c r="J48" s="19">
        <f>+[1]AGA!AD54</f>
        <v>0</v>
      </c>
      <c r="K48" s="19">
        <f>+[1]AGA!AE54</f>
        <v>0</v>
      </c>
      <c r="L48" s="19">
        <f>+[1]AGA!AF54</f>
        <v>0</v>
      </c>
      <c r="M48" s="19">
        <f>+[1]AGA!AG54</f>
        <v>0</v>
      </c>
      <c r="N48" s="20">
        <f t="shared" si="3"/>
        <v>0</v>
      </c>
    </row>
    <row r="49" spans="2:14" x14ac:dyDescent="0.2">
      <c r="B49" s="18">
        <f>+[1]AGA!X55</f>
        <v>36469</v>
      </c>
      <c r="C49" s="19">
        <f>+[1]AGA!Y55</f>
        <v>847</v>
      </c>
      <c r="D49" s="19">
        <f>+[1]AGA!Z55</f>
        <v>1730</v>
      </c>
      <c r="E49">
        <f>+[1]AGA!AA55</f>
        <v>439</v>
      </c>
      <c r="F49">
        <f>+[1]AGA!AB55</f>
        <v>3016</v>
      </c>
      <c r="G49" s="20">
        <f t="shared" si="2"/>
        <v>9</v>
      </c>
      <c r="I49" s="18">
        <f>+[1]AGA!AC55</f>
        <v>36840</v>
      </c>
      <c r="J49" s="19">
        <f>+[1]AGA!AD55</f>
        <v>0</v>
      </c>
      <c r="K49" s="19">
        <f>+[1]AGA!AE55</f>
        <v>0</v>
      </c>
      <c r="L49" s="19">
        <f>+[1]AGA!AF55</f>
        <v>0</v>
      </c>
      <c r="M49" s="19">
        <f>+[1]AGA!AG55</f>
        <v>0</v>
      </c>
      <c r="N49" s="20">
        <f t="shared" si="3"/>
        <v>0</v>
      </c>
    </row>
    <row r="50" spans="2:14" x14ac:dyDescent="0.2">
      <c r="B50" s="18">
        <f>+[1]AGA!X56</f>
        <v>36476</v>
      </c>
      <c r="C50" s="19">
        <f>+[1]AGA!Y56</f>
        <v>843</v>
      </c>
      <c r="D50" s="19">
        <f>+[1]AGA!Z56</f>
        <v>1711</v>
      </c>
      <c r="E50">
        <f>+[1]AGA!AA56</f>
        <v>442</v>
      </c>
      <c r="F50">
        <f>+[1]AGA!AB56</f>
        <v>2996</v>
      </c>
      <c r="G50" s="20">
        <f t="shared" si="2"/>
        <v>-20</v>
      </c>
      <c r="I50" s="18">
        <f>+[1]AGA!AC56</f>
        <v>36847</v>
      </c>
      <c r="J50" s="19">
        <f>+[1]AGA!AD56</f>
        <v>0</v>
      </c>
      <c r="K50" s="19">
        <f>+[1]AGA!AE56</f>
        <v>0</v>
      </c>
      <c r="L50" s="19">
        <f>+[1]AGA!AF56</f>
        <v>0</v>
      </c>
      <c r="M50" s="19">
        <f>+[1]AGA!AG56</f>
        <v>0</v>
      </c>
      <c r="N50" s="20">
        <f t="shared" si="3"/>
        <v>0</v>
      </c>
    </row>
    <row r="51" spans="2:14" x14ac:dyDescent="0.2">
      <c r="B51" s="18">
        <f>+[1]AGA!X57</f>
        <v>36483</v>
      </c>
      <c r="C51" s="19">
        <f>+[1]AGA!Y57</f>
        <v>848</v>
      </c>
      <c r="D51" s="19">
        <f>+[1]AGA!Z57</f>
        <v>1714</v>
      </c>
      <c r="E51">
        <f>+[1]AGA!AA57</f>
        <v>439</v>
      </c>
      <c r="F51">
        <f>+[1]AGA!AB57</f>
        <v>3001</v>
      </c>
      <c r="G51" s="20">
        <f t="shared" si="2"/>
        <v>5</v>
      </c>
      <c r="I51" s="18">
        <f>+[1]AGA!AC57</f>
        <v>36854</v>
      </c>
      <c r="J51" s="19">
        <f>+[1]AGA!AD57</f>
        <v>0</v>
      </c>
      <c r="K51" s="19">
        <f>+[1]AGA!AE57</f>
        <v>0</v>
      </c>
      <c r="L51" s="19">
        <f>+[1]AGA!AF57</f>
        <v>0</v>
      </c>
      <c r="M51" s="19">
        <f>+[1]AGA!AG57</f>
        <v>0</v>
      </c>
      <c r="N51" s="20">
        <f t="shared" si="3"/>
        <v>0</v>
      </c>
    </row>
    <row r="52" spans="2:14" x14ac:dyDescent="0.2">
      <c r="B52" s="18">
        <f>+[1]AGA!X58</f>
        <v>36490</v>
      </c>
      <c r="C52" s="19">
        <f>+[1]AGA!Y58</f>
        <v>837</v>
      </c>
      <c r="D52" s="19">
        <f>+[1]AGA!Z58</f>
        <v>1658</v>
      </c>
      <c r="E52">
        <f>+[1]AGA!AA58</f>
        <v>437</v>
      </c>
      <c r="F52">
        <f>+[1]AGA!AB58</f>
        <v>2932</v>
      </c>
      <c r="G52" s="20">
        <f t="shared" si="2"/>
        <v>-69</v>
      </c>
      <c r="I52" s="18">
        <f>+[1]AGA!AC58</f>
        <v>36861</v>
      </c>
      <c r="J52" s="19">
        <f>+[1]AGA!AD58</f>
        <v>0</v>
      </c>
      <c r="K52" s="19">
        <f>+[1]AGA!AE58</f>
        <v>0</v>
      </c>
      <c r="L52" s="19">
        <f>+[1]AGA!AF58</f>
        <v>0</v>
      </c>
      <c r="M52" s="19">
        <f>+[1]AGA!AG58</f>
        <v>0</v>
      </c>
      <c r="N52" s="20">
        <f t="shared" si="3"/>
        <v>0</v>
      </c>
    </row>
    <row r="53" spans="2:14" x14ac:dyDescent="0.2">
      <c r="B53" s="18">
        <f>+[1]AGA!X59</f>
        <v>36497</v>
      </c>
      <c r="C53" s="19">
        <f>+[1]AGA!Y59</f>
        <v>815</v>
      </c>
      <c r="D53" s="19">
        <f>+[1]AGA!Z59</f>
        <v>1621</v>
      </c>
      <c r="E53">
        <f>+[1]AGA!AA59</f>
        <v>423</v>
      </c>
      <c r="F53">
        <f>+[1]AGA!AB59</f>
        <v>2859</v>
      </c>
      <c r="G53" s="20">
        <f t="shared" si="2"/>
        <v>-73</v>
      </c>
      <c r="I53" s="18">
        <f>+[1]AGA!AC59</f>
        <v>36868</v>
      </c>
      <c r="J53" s="19">
        <f>+[1]AGA!AD59</f>
        <v>0</v>
      </c>
      <c r="K53" s="19">
        <f>+[1]AGA!AE59</f>
        <v>0</v>
      </c>
      <c r="L53" s="19">
        <f>+[1]AGA!AF59</f>
        <v>0</v>
      </c>
      <c r="M53" s="19">
        <f>+[1]AGA!AG59</f>
        <v>0</v>
      </c>
      <c r="N53" s="20">
        <f t="shared" si="3"/>
        <v>0</v>
      </c>
    </row>
    <row r="54" spans="2:14" x14ac:dyDescent="0.2">
      <c r="B54" s="18">
        <f>+[1]AGA!X60</f>
        <v>36504</v>
      </c>
      <c r="C54" s="19">
        <f>+[1]AGA!Y60</f>
        <v>789</v>
      </c>
      <c r="D54" s="19">
        <f>+[1]AGA!Z60</f>
        <v>1546</v>
      </c>
      <c r="E54">
        <f>+[1]AGA!AA60</f>
        <v>408</v>
      </c>
      <c r="F54">
        <f>+[1]AGA!AB60</f>
        <v>2743</v>
      </c>
      <c r="G54" s="20">
        <f t="shared" si="2"/>
        <v>-116</v>
      </c>
      <c r="I54" s="18">
        <f>+[1]AGA!AC60</f>
        <v>36875</v>
      </c>
      <c r="J54" s="19">
        <f>+[1]AGA!AD60</f>
        <v>0</v>
      </c>
      <c r="K54" s="19">
        <f>+[1]AGA!AE60</f>
        <v>0</v>
      </c>
      <c r="L54" s="19">
        <f>+[1]AGA!AF60</f>
        <v>0</v>
      </c>
      <c r="M54" s="19">
        <f>+[1]AGA!AG60</f>
        <v>0</v>
      </c>
      <c r="N54" s="20">
        <f t="shared" si="3"/>
        <v>0</v>
      </c>
    </row>
    <row r="55" spans="2:14" x14ac:dyDescent="0.2">
      <c r="B55" s="18">
        <f>+[1]AGA!X61</f>
        <v>36511</v>
      </c>
      <c r="C55" s="19">
        <f>+[1]AGA!Y61</f>
        <v>740</v>
      </c>
      <c r="D55" s="19">
        <f>+[1]AGA!Z61</f>
        <v>1437</v>
      </c>
      <c r="E55">
        <f>+[1]AGA!AA61</f>
        <v>393</v>
      </c>
      <c r="F55">
        <f>+[1]AGA!AB61</f>
        <v>2570</v>
      </c>
      <c r="G55" s="20">
        <f t="shared" si="2"/>
        <v>-173</v>
      </c>
      <c r="I55" s="18">
        <f>+[1]AGA!AC61</f>
        <v>36882</v>
      </c>
      <c r="J55" s="19">
        <f>+[1]AGA!AD61</f>
        <v>0</v>
      </c>
      <c r="K55" s="19">
        <f>+[1]AGA!AE61</f>
        <v>0</v>
      </c>
      <c r="L55" s="19">
        <f>+[1]AGA!AF61</f>
        <v>0</v>
      </c>
      <c r="M55" s="19">
        <f>+[1]AGA!AG61</f>
        <v>0</v>
      </c>
      <c r="N55" s="20">
        <f t="shared" si="3"/>
        <v>0</v>
      </c>
    </row>
    <row r="56" spans="2:14" x14ac:dyDescent="0.2">
      <c r="B56" s="1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J100"/>
  <sheetViews>
    <sheetView topLeftCell="D1" zoomScale="75" workbookViewId="0">
      <pane xSplit="1" ySplit="4" topLeftCell="EI69" activePane="bottomRight" state="frozen"/>
      <selection activeCell="D1" sqref="D1"/>
      <selection pane="topRight" activeCell="E1" sqref="E1"/>
      <selection pane="bottomLeft" activeCell="D5" sqref="D5"/>
      <selection pane="bottomRight" activeCell="EK81" sqref="EK81"/>
    </sheetView>
  </sheetViews>
  <sheetFormatPr defaultRowHeight="12.75" x14ac:dyDescent="0.2"/>
  <cols>
    <col min="1" max="3" width="0" hidden="1" customWidth="1"/>
    <col min="4" max="4" width="26" bestFit="1" customWidth="1"/>
    <col min="5" max="5" width="12" bestFit="1" customWidth="1"/>
    <col min="6" max="6" width="12.42578125" bestFit="1" customWidth="1"/>
    <col min="7" max="7" width="13.42578125" bestFit="1" customWidth="1"/>
    <col min="8" max="8" width="12.85546875" bestFit="1" customWidth="1"/>
    <col min="9" max="9" width="16.28515625" bestFit="1" customWidth="1"/>
    <col min="10" max="10" width="10" bestFit="1" customWidth="1"/>
    <col min="11" max="11" width="13.7109375" bestFit="1" customWidth="1"/>
    <col min="15" max="15" width="19.5703125" bestFit="1" customWidth="1"/>
    <col min="16" max="16" width="23" bestFit="1" customWidth="1"/>
    <col min="17" max="17" width="16.28515625" bestFit="1" customWidth="1"/>
    <col min="18" max="18" width="19.140625" bestFit="1" customWidth="1"/>
    <col min="20" max="20" width="17.5703125" customWidth="1"/>
    <col min="23" max="23" width="13.42578125" customWidth="1"/>
    <col min="26" max="26" width="9.28515625" customWidth="1"/>
    <col min="30" max="30" width="9.28515625" customWidth="1"/>
    <col min="31" max="32" width="16.85546875" bestFit="1" customWidth="1"/>
    <col min="35" max="35" width="24.7109375" bestFit="1" customWidth="1"/>
    <col min="39" max="39" width="14.42578125" customWidth="1"/>
    <col min="60" max="60" width="13.140625" bestFit="1" customWidth="1"/>
    <col min="61" max="61" width="14.28515625" bestFit="1" customWidth="1"/>
    <col min="63" max="63" width="12.7109375" bestFit="1" customWidth="1"/>
    <col min="64" max="64" width="13.140625" bestFit="1" customWidth="1"/>
    <col min="65" max="65" width="16.42578125" customWidth="1"/>
    <col min="71" max="71" width="9.7109375" customWidth="1"/>
    <col min="80" max="80" width="12.42578125" customWidth="1"/>
    <col min="89" max="89" width="14.5703125" bestFit="1" customWidth="1"/>
    <col min="90" max="90" width="17" customWidth="1"/>
    <col min="91" max="91" width="16" bestFit="1" customWidth="1"/>
    <col min="112" max="112" width="12" customWidth="1"/>
    <col min="113" max="113" width="9.7109375" customWidth="1"/>
    <col min="116" max="116" width="12.42578125" customWidth="1"/>
    <col min="118" max="118" width="8.85546875" customWidth="1"/>
    <col min="120" max="120" width="16.85546875" bestFit="1" customWidth="1"/>
    <col min="131" max="131" width="8.7109375" customWidth="1"/>
    <col min="136" max="136" width="12.28515625" customWidth="1"/>
    <col min="137" max="137" width="10.7109375" customWidth="1"/>
    <col min="139" max="139" width="14.28515625" customWidth="1"/>
    <col min="140" max="140" width="11.42578125" customWidth="1"/>
    <col min="143" max="143" width="17.42578125" customWidth="1"/>
    <col min="144" max="144" width="11.7109375" customWidth="1"/>
    <col min="145" max="145" width="10.42578125" customWidth="1"/>
    <col min="147" max="147" width="12.28515625" bestFit="1" customWidth="1"/>
    <col min="151" max="151" width="10.85546875" customWidth="1"/>
    <col min="161" max="161" width="10.28515625" bestFit="1" customWidth="1"/>
    <col min="166" max="166" width="12.7109375" customWidth="1"/>
    <col min="168" max="168" width="12.5703125" customWidth="1"/>
    <col min="169" max="169" width="12.7109375" customWidth="1"/>
    <col min="170" max="170" width="11.5703125" customWidth="1"/>
    <col min="176" max="176" width="8.7109375" customWidth="1"/>
    <col min="178" max="178" width="14.140625" customWidth="1"/>
    <col min="184" max="184" width="14.140625" customWidth="1"/>
  </cols>
  <sheetData>
    <row r="1" spans="1:244" x14ac:dyDescent="0.2">
      <c r="E1" s="84" t="s">
        <v>215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5" t="s">
        <v>219</v>
      </c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175" t="s">
        <v>349</v>
      </c>
      <c r="BM1" s="95">
        <v>1</v>
      </c>
      <c r="BN1" s="95">
        <f>+BM1+1</f>
        <v>2</v>
      </c>
      <c r="BO1" s="95">
        <f t="shared" ref="BO1:CM1" si="0">+BN1+1</f>
        <v>3</v>
      </c>
      <c r="BP1" s="95">
        <f t="shared" si="0"/>
        <v>4</v>
      </c>
      <c r="BQ1" s="95">
        <f t="shared" si="0"/>
        <v>5</v>
      </c>
      <c r="BR1" s="95">
        <f t="shared" si="0"/>
        <v>6</v>
      </c>
      <c r="BS1" s="95">
        <f t="shared" si="0"/>
        <v>7</v>
      </c>
      <c r="BT1" s="95">
        <f t="shared" si="0"/>
        <v>8</v>
      </c>
      <c r="BU1" s="95">
        <f t="shared" si="0"/>
        <v>9</v>
      </c>
      <c r="BV1" s="95">
        <f t="shared" si="0"/>
        <v>10</v>
      </c>
      <c r="BW1" s="95">
        <f t="shared" si="0"/>
        <v>11</v>
      </c>
      <c r="BX1" s="95">
        <f t="shared" si="0"/>
        <v>12</v>
      </c>
      <c r="BY1" s="95">
        <f t="shared" si="0"/>
        <v>13</v>
      </c>
      <c r="BZ1" s="95">
        <f t="shared" si="0"/>
        <v>14</v>
      </c>
      <c r="CA1" s="95">
        <f t="shared" si="0"/>
        <v>15</v>
      </c>
      <c r="CB1" s="95">
        <f t="shared" si="0"/>
        <v>16</v>
      </c>
      <c r="CC1" s="95">
        <f t="shared" si="0"/>
        <v>17</v>
      </c>
      <c r="CD1" s="95">
        <f t="shared" si="0"/>
        <v>18</v>
      </c>
      <c r="CE1" s="95">
        <f t="shared" si="0"/>
        <v>19</v>
      </c>
      <c r="CF1" s="95">
        <f t="shared" si="0"/>
        <v>20</v>
      </c>
      <c r="CG1" s="95">
        <f t="shared" si="0"/>
        <v>21</v>
      </c>
      <c r="CH1" s="95">
        <f t="shared" si="0"/>
        <v>22</v>
      </c>
      <c r="CI1" s="95">
        <f t="shared" si="0"/>
        <v>23</v>
      </c>
      <c r="CJ1" s="95">
        <f t="shared" si="0"/>
        <v>24</v>
      </c>
      <c r="CK1" s="95">
        <f t="shared" si="0"/>
        <v>25</v>
      </c>
      <c r="CL1" s="95">
        <f t="shared" si="0"/>
        <v>26</v>
      </c>
      <c r="CM1" s="95">
        <f t="shared" si="0"/>
        <v>27</v>
      </c>
      <c r="CN1" s="90" t="s">
        <v>350</v>
      </c>
      <c r="CO1" s="89"/>
      <c r="CP1" s="89">
        <v>1</v>
      </c>
      <c r="CQ1" s="89">
        <f t="shared" ref="CQ1:DP1" si="1">+CP1+1</f>
        <v>2</v>
      </c>
      <c r="CR1" s="89">
        <f t="shared" si="1"/>
        <v>3</v>
      </c>
      <c r="CS1" s="89">
        <f t="shared" si="1"/>
        <v>4</v>
      </c>
      <c r="CT1" s="89">
        <f t="shared" si="1"/>
        <v>5</v>
      </c>
      <c r="CU1" s="89">
        <f t="shared" si="1"/>
        <v>6</v>
      </c>
      <c r="CV1" s="89">
        <f t="shared" si="1"/>
        <v>7</v>
      </c>
      <c r="CW1" s="89">
        <f t="shared" si="1"/>
        <v>8</v>
      </c>
      <c r="CX1" s="89">
        <f t="shared" si="1"/>
        <v>9</v>
      </c>
      <c r="CY1" s="89">
        <f t="shared" si="1"/>
        <v>10</v>
      </c>
      <c r="CZ1" s="89">
        <f t="shared" si="1"/>
        <v>11</v>
      </c>
      <c r="DA1" s="89">
        <f t="shared" si="1"/>
        <v>12</v>
      </c>
      <c r="DB1" s="89">
        <f t="shared" si="1"/>
        <v>13</v>
      </c>
      <c r="DC1" s="89">
        <f t="shared" si="1"/>
        <v>14</v>
      </c>
      <c r="DD1" s="89">
        <f t="shared" si="1"/>
        <v>15</v>
      </c>
      <c r="DE1" s="89">
        <f t="shared" si="1"/>
        <v>16</v>
      </c>
      <c r="DF1" s="89">
        <f t="shared" si="1"/>
        <v>17</v>
      </c>
      <c r="DG1" s="89">
        <f t="shared" si="1"/>
        <v>18</v>
      </c>
      <c r="DH1" s="89">
        <f t="shared" si="1"/>
        <v>19</v>
      </c>
      <c r="DI1" s="89">
        <f t="shared" si="1"/>
        <v>20</v>
      </c>
      <c r="DJ1" s="89">
        <f t="shared" si="1"/>
        <v>21</v>
      </c>
      <c r="DK1" s="89">
        <f t="shared" si="1"/>
        <v>22</v>
      </c>
      <c r="DL1" s="89">
        <f t="shared" si="1"/>
        <v>23</v>
      </c>
      <c r="DM1" s="89">
        <f t="shared" si="1"/>
        <v>24</v>
      </c>
      <c r="DN1" s="89">
        <f t="shared" si="1"/>
        <v>25</v>
      </c>
      <c r="DO1" s="89">
        <f t="shared" si="1"/>
        <v>26</v>
      </c>
      <c r="DP1" s="89">
        <f t="shared" si="1"/>
        <v>27</v>
      </c>
      <c r="DR1" s="96" t="s">
        <v>302</v>
      </c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Z1" s="98" t="s">
        <v>303</v>
      </c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</row>
    <row r="2" spans="1:244" s="18" customFormat="1" x14ac:dyDescent="0.2">
      <c r="A2"/>
      <c r="B2"/>
      <c r="C2"/>
      <c r="D2" t="str">
        <f>+Curvefetch!D2</f>
        <v>Effective Date</v>
      </c>
      <c r="E2" s="18">
        <f ca="1">+Curvefetch!E2</f>
        <v>37174</v>
      </c>
      <c r="F2" s="18">
        <f ca="1">+Curvefetch!F2</f>
        <v>37174</v>
      </c>
      <c r="G2" s="18">
        <f ca="1">+Curvefetch!G2</f>
        <v>37174</v>
      </c>
      <c r="H2" s="18">
        <f ca="1">+Curvefetch!H2</f>
        <v>37174</v>
      </c>
      <c r="I2" s="18">
        <f ca="1">+Curvefetch!I2</f>
        <v>37174</v>
      </c>
      <c r="J2" s="18">
        <f ca="1">+Curvefetch!J2</f>
        <v>37174</v>
      </c>
      <c r="K2" s="18">
        <f ca="1">+Curvefetch!K2</f>
        <v>37174</v>
      </c>
      <c r="L2" s="18">
        <f ca="1">+Curvefetch!L2</f>
        <v>37174</v>
      </c>
      <c r="M2" s="18">
        <f ca="1">+Curvefetch!M2</f>
        <v>37174</v>
      </c>
      <c r="N2" s="18">
        <f ca="1">+Curvefetch!N2</f>
        <v>37174</v>
      </c>
      <c r="O2" s="18">
        <f ca="1">+Curvefetch!O2</f>
        <v>37174</v>
      </c>
      <c r="P2" s="18">
        <f ca="1">+Curvefetch!P2</f>
        <v>37174</v>
      </c>
      <c r="Q2" s="18">
        <f ca="1">+Curvefetch!Q2</f>
        <v>37174</v>
      </c>
      <c r="R2" s="18">
        <f ca="1">+Curvefetch!R2</f>
        <v>37174</v>
      </c>
      <c r="S2" s="18">
        <f ca="1">+Curvefetch!S2</f>
        <v>37174</v>
      </c>
      <c r="T2" s="18">
        <f ca="1">+Curvefetch!T2</f>
        <v>37174</v>
      </c>
      <c r="U2" s="18">
        <f ca="1">+Curvefetch!U2</f>
        <v>37174</v>
      </c>
      <c r="V2" s="18">
        <f ca="1">+Curvefetch!V2</f>
        <v>37174</v>
      </c>
      <c r="W2" s="18">
        <f ca="1">+Curvefetch!W2</f>
        <v>37174</v>
      </c>
      <c r="X2" s="18">
        <f ca="1">+Curvefetch!X2</f>
        <v>37174</v>
      </c>
      <c r="Y2" s="18">
        <f ca="1">+Curvefetch!Y2</f>
        <v>37174</v>
      </c>
      <c r="Z2" s="18">
        <f ca="1">+Curvefetch!Z2</f>
        <v>37174</v>
      </c>
      <c r="AA2" s="18">
        <f ca="1">+Curvefetch!AA2</f>
        <v>37174</v>
      </c>
      <c r="AB2" s="18">
        <f ca="1">+Curvefetch!AB2</f>
        <v>37174</v>
      </c>
      <c r="AC2" s="18">
        <f ca="1">+Curvefetch!AC2</f>
        <v>37174</v>
      </c>
      <c r="AD2" s="18">
        <f ca="1">+Curvefetch!AD2</f>
        <v>37174</v>
      </c>
      <c r="AE2" s="18">
        <f ca="1">+Curvefetch!AE2</f>
        <v>37174</v>
      </c>
      <c r="AF2" s="18">
        <f>+Curvefetch!AF2</f>
        <v>0</v>
      </c>
      <c r="AG2" s="18">
        <f>+Curvefetch!AG2</f>
        <v>0</v>
      </c>
      <c r="AH2" s="18">
        <f>+Curvefetch!AH2</f>
        <v>0</v>
      </c>
      <c r="AI2" s="18">
        <f ca="1">+Curvefetch!AI2</f>
        <v>37173</v>
      </c>
      <c r="AJ2" s="18">
        <f ca="1">+Curvefetch!AJ2</f>
        <v>37173</v>
      </c>
      <c r="AK2" s="18">
        <f ca="1">+Curvefetch!AK2</f>
        <v>37173</v>
      </c>
      <c r="AL2" s="18">
        <f ca="1">+Curvefetch!AL2</f>
        <v>37173</v>
      </c>
      <c r="AM2" s="18">
        <f ca="1">+Curvefetch!AS2</f>
        <v>37173</v>
      </c>
      <c r="AN2" s="18">
        <f ca="1">+Curvefetch!AN2</f>
        <v>37173</v>
      </c>
      <c r="AO2" s="18">
        <f ca="1">+Curvefetch!AO2</f>
        <v>37173</v>
      </c>
      <c r="AP2" s="18">
        <f ca="1">+Curvefetch!AP2</f>
        <v>37173</v>
      </c>
      <c r="AQ2" s="18">
        <f ca="1">+Curvefetch!AQ2</f>
        <v>37173</v>
      </c>
      <c r="AR2" s="18">
        <f ca="1">+Curvefetch!AR2</f>
        <v>37173</v>
      </c>
      <c r="AS2" s="18">
        <f ca="1">+Curvefetch!AS2</f>
        <v>37173</v>
      </c>
      <c r="AT2" s="18">
        <f ca="1">+Curvefetch!AT2</f>
        <v>37173</v>
      </c>
      <c r="AU2" s="18">
        <f ca="1">+Curvefetch!AU2</f>
        <v>37173</v>
      </c>
      <c r="AV2" s="18">
        <f ca="1">+Curvefetch!AV2</f>
        <v>37173</v>
      </c>
      <c r="AW2" s="18">
        <f ca="1">+Curvefetch!AW2</f>
        <v>37173</v>
      </c>
      <c r="AX2" s="18">
        <f ca="1">+Curvefetch!AX2</f>
        <v>37173</v>
      </c>
      <c r="AY2" s="18">
        <f ca="1">+Curvefetch!AY2</f>
        <v>37173</v>
      </c>
      <c r="AZ2" s="18">
        <f ca="1">+Curvefetch!AZ2</f>
        <v>37173</v>
      </c>
      <c r="BA2" s="18">
        <f ca="1">+Curvefetch!BA2</f>
        <v>37173</v>
      </c>
      <c r="BB2" s="18">
        <f ca="1">+Curvefetch!BB2</f>
        <v>37173</v>
      </c>
      <c r="BC2" s="18">
        <f ca="1">+Curvefetch!BC2</f>
        <v>37173</v>
      </c>
      <c r="BD2" s="18">
        <f ca="1">+Curvefetch!BD2</f>
        <v>37173</v>
      </c>
      <c r="BE2" s="18">
        <f ca="1">+Curvefetch!BE2</f>
        <v>37173</v>
      </c>
      <c r="BF2" s="18">
        <f ca="1">+Curvefetch!BF2</f>
        <v>37173</v>
      </c>
      <c r="BG2" s="18">
        <f ca="1">+Curvefetch!BG2</f>
        <v>37173</v>
      </c>
      <c r="BH2" s="18">
        <f ca="1">+Curvefetch!BH2</f>
        <v>37173</v>
      </c>
      <c r="BI2" s="18">
        <f ca="1">+Curvefetch!BI2</f>
        <v>37173</v>
      </c>
      <c r="BK2" s="18">
        <f>+Curvefetch!BK2</f>
        <v>0</v>
      </c>
      <c r="BL2" s="18">
        <f>+Curvefetch!BL2</f>
        <v>0</v>
      </c>
      <c r="BM2" s="18">
        <f ca="1">+Curvefetch!BS2</f>
        <v>37173</v>
      </c>
      <c r="BN2" s="18">
        <f ca="1">+Curvefetch!BN2</f>
        <v>37173</v>
      </c>
      <c r="BO2" s="18">
        <f ca="1">+Curvefetch!BO2</f>
        <v>37173</v>
      </c>
      <c r="BP2" s="18">
        <f ca="1">+Curvefetch!BP2</f>
        <v>37173</v>
      </c>
      <c r="BQ2" s="18">
        <f ca="1">+Curvefetch!BQ2</f>
        <v>37173</v>
      </c>
      <c r="BR2" s="18">
        <f ca="1">+Curvefetch!BR2</f>
        <v>37173</v>
      </c>
      <c r="BS2" s="18">
        <f ca="1">+Curvefetch!BS2</f>
        <v>37173</v>
      </c>
      <c r="BT2" s="18">
        <f ca="1">+Curvefetch!BT2</f>
        <v>37173</v>
      </c>
      <c r="BU2" s="18">
        <f ca="1">+Curvefetch!BU2</f>
        <v>37173</v>
      </c>
      <c r="BV2" s="18">
        <f ca="1">+Curvefetch!BV2</f>
        <v>37173</v>
      </c>
      <c r="BW2" s="18">
        <f ca="1">+Curvefetch!BW2</f>
        <v>37173</v>
      </c>
      <c r="BX2" s="18">
        <f ca="1">+Curvefetch!BX2</f>
        <v>37173</v>
      </c>
      <c r="BY2" s="18">
        <f ca="1">+Curvefetch!BY2</f>
        <v>37173</v>
      </c>
      <c r="BZ2" s="18">
        <f ca="1">+Curvefetch!BZ2</f>
        <v>37173</v>
      </c>
      <c r="CA2" s="18">
        <f ca="1">+Curvefetch!CA2</f>
        <v>37173</v>
      </c>
      <c r="CB2" s="18">
        <f ca="1">+Curvefetch!CB2</f>
        <v>37173</v>
      </c>
      <c r="CC2" s="18">
        <f ca="1">+Curvefetch!CC2</f>
        <v>37173</v>
      </c>
      <c r="CD2" s="18">
        <f ca="1">+Curvefetch!CD2</f>
        <v>37173</v>
      </c>
      <c r="CE2" s="18">
        <f ca="1">+Curvefetch!CE2</f>
        <v>37173</v>
      </c>
      <c r="CF2" s="18">
        <f ca="1">+Curvefetch!CF2</f>
        <v>37173</v>
      </c>
      <c r="CG2" s="18">
        <f ca="1">+Curvefetch!CG2</f>
        <v>37173</v>
      </c>
      <c r="CH2" s="18">
        <f ca="1">+Curvefetch!CH2</f>
        <v>37173</v>
      </c>
      <c r="CI2" s="18">
        <f ca="1">+Curvefetch!CI2</f>
        <v>37173</v>
      </c>
      <c r="CJ2" s="18">
        <f ca="1">+Curvefetch!CJ2</f>
        <v>37173</v>
      </c>
      <c r="CK2" s="18">
        <f ca="1">+Curvefetch!CK2</f>
        <v>37173</v>
      </c>
      <c r="CL2" s="18">
        <f ca="1">+Curvefetch!CL2</f>
        <v>37173</v>
      </c>
      <c r="CM2" s="18">
        <f ca="1">+Curvefetch!CM2</f>
        <v>37173</v>
      </c>
      <c r="CN2" s="18">
        <f ca="1">+Curvefetch!CS2</f>
        <v>37172</v>
      </c>
      <c r="CO2" s="18">
        <f ca="1">+Curvefetch!CT2</f>
        <v>37172</v>
      </c>
      <c r="CP2" s="18">
        <f ca="1">+Curvefetch!CU2</f>
        <v>37172</v>
      </c>
      <c r="CQ2" s="18">
        <f ca="1">+Curvefetch!CV2</f>
        <v>37172</v>
      </c>
      <c r="CR2" s="18">
        <f ca="1">+Curvefetch!CW2</f>
        <v>37172</v>
      </c>
      <c r="CS2" s="18">
        <f ca="1">+Curvefetch!CX2</f>
        <v>37172</v>
      </c>
      <c r="CT2" s="18">
        <f ca="1">+Curvefetch!CY2</f>
        <v>37172</v>
      </c>
      <c r="CU2" s="18">
        <f ca="1">+Curvefetch!CZ2</f>
        <v>37172</v>
      </c>
      <c r="CV2" s="18">
        <f ca="1">+Curvefetch!DA2</f>
        <v>37172</v>
      </c>
      <c r="CW2" s="18">
        <f ca="1">+Curvefetch!DB2</f>
        <v>37172</v>
      </c>
      <c r="CX2" s="18">
        <f ca="1">+Curvefetch!DC2</f>
        <v>37172</v>
      </c>
      <c r="CY2" s="18">
        <f ca="1">+Curvefetch!DD2</f>
        <v>37172</v>
      </c>
      <c r="CZ2" s="18">
        <f ca="1">+Curvefetch!DE2</f>
        <v>37172</v>
      </c>
      <c r="DA2" s="18">
        <f ca="1">+Curvefetch!DF2</f>
        <v>37172</v>
      </c>
      <c r="DB2" s="18">
        <f ca="1">+Curvefetch!DG2</f>
        <v>37172</v>
      </c>
      <c r="DC2" s="18">
        <f ca="1">+Curvefetch!DH2</f>
        <v>37172</v>
      </c>
      <c r="DD2" s="18">
        <f ca="1">+Curvefetch!DI2</f>
        <v>37172</v>
      </c>
      <c r="DE2" s="18">
        <f ca="1">+Curvefetch!DJ2</f>
        <v>37172</v>
      </c>
      <c r="DF2" s="18">
        <f ca="1">+Curvefetch!DK2</f>
        <v>37172</v>
      </c>
      <c r="DG2" s="18">
        <f ca="1">+Curvefetch!DL2</f>
        <v>37172</v>
      </c>
      <c r="DH2" s="18">
        <f ca="1">+Curvefetch!DS2</f>
        <v>37173</v>
      </c>
      <c r="DI2" s="18">
        <f ca="1">+Curvefetch!DN2</f>
        <v>37172</v>
      </c>
      <c r="DJ2" s="18">
        <f ca="1">+Curvefetch!DO2</f>
        <v>37172</v>
      </c>
      <c r="DK2" s="18">
        <f ca="1">+Curvefetch!DP2</f>
        <v>37172</v>
      </c>
      <c r="DL2" s="18">
        <f>+Curvefetch!DQ2</f>
        <v>0</v>
      </c>
      <c r="DM2" s="18">
        <f>+Curvefetch!DR2</f>
        <v>0</v>
      </c>
      <c r="DN2" s="18">
        <f ca="1">+Curvefetch!DS2</f>
        <v>37173</v>
      </c>
      <c r="DO2" s="18">
        <f ca="1">+Curvefetch!DT2</f>
        <v>37173</v>
      </c>
      <c r="DP2" s="18">
        <f ca="1">+Curvefetch!DU2</f>
        <v>37173</v>
      </c>
      <c r="DQ2" s="18">
        <f ca="1">+Curvefetch!DV2</f>
        <v>37173</v>
      </c>
      <c r="DR2" s="18">
        <f ca="1">+Curvefetch!DW2</f>
        <v>37173</v>
      </c>
      <c r="DS2" s="18">
        <f ca="1">+Curvefetch!DX2</f>
        <v>37173</v>
      </c>
      <c r="DT2" s="18">
        <f ca="1">+Curvefetch!DY2</f>
        <v>37173</v>
      </c>
      <c r="DU2" s="18">
        <f ca="1">+Curvefetch!DZ2</f>
        <v>37173</v>
      </c>
      <c r="DV2" s="18">
        <f ca="1">+Curvefetch!EA2</f>
        <v>37173</v>
      </c>
      <c r="DW2" s="18">
        <f ca="1">+Curvefetch!EB2</f>
        <v>37173</v>
      </c>
      <c r="DX2" s="18">
        <f ca="1">+Curvefetch!EC2</f>
        <v>37173</v>
      </c>
      <c r="DY2" s="18">
        <f ca="1">+Curvefetch!ED2</f>
        <v>37173</v>
      </c>
      <c r="DZ2" s="18">
        <f ca="1">+Curvefetch!EE2</f>
        <v>37173</v>
      </c>
      <c r="EA2" s="18">
        <f ca="1">+Curvefetch!EF2</f>
        <v>37173</v>
      </c>
      <c r="EB2" s="18">
        <f ca="1">+Curvefetch!EG2</f>
        <v>37173</v>
      </c>
      <c r="EC2" s="18">
        <f ca="1">+Curvefetch!EH2</f>
        <v>37173</v>
      </c>
      <c r="ED2" s="18">
        <f ca="1">+Curvefetch!EI2</f>
        <v>37173</v>
      </c>
      <c r="EE2" s="18">
        <f ca="1">+Curvefetch!EJ2</f>
        <v>37173</v>
      </c>
      <c r="EF2" s="18">
        <f ca="1">+Curvefetch!EK2</f>
        <v>37173</v>
      </c>
      <c r="EG2" s="18">
        <f ca="1">+Curvefetch!EL2</f>
        <v>37173</v>
      </c>
      <c r="EH2" s="18">
        <f ca="1">+Curvefetch!ES2</f>
        <v>37173</v>
      </c>
      <c r="EI2" s="18">
        <f ca="1">+Curvefetch!EN2</f>
        <v>37173</v>
      </c>
      <c r="EJ2" s="18">
        <f ca="1">+Curvefetch!EO2</f>
        <v>37173</v>
      </c>
      <c r="EK2" s="18">
        <f ca="1">+Curvefetch!EP2</f>
        <v>37173</v>
      </c>
      <c r="EL2" s="18">
        <f ca="1">+Curvefetch!EQ2</f>
        <v>37173</v>
      </c>
      <c r="EM2" s="18">
        <f ca="1">+Curvefetch!ER2</f>
        <v>37173</v>
      </c>
      <c r="EN2" s="18">
        <f ca="1">+Curvefetch!ES2</f>
        <v>37173</v>
      </c>
      <c r="EO2" s="18">
        <f ca="1">+Curvefetch!ET2</f>
        <v>37173</v>
      </c>
      <c r="EP2" s="18">
        <f ca="1">+Curvefetch!EU2</f>
        <v>37173</v>
      </c>
      <c r="EQ2" s="18">
        <f ca="1">+Curvefetch!EV2</f>
        <v>37173</v>
      </c>
      <c r="ER2" s="18">
        <f>+Curvefetch!EW2</f>
        <v>0</v>
      </c>
      <c r="ES2" s="18">
        <f>+Curvefetch!EX2</f>
        <v>0</v>
      </c>
      <c r="ET2" s="18">
        <f>+Curvefetch!EY2</f>
        <v>0</v>
      </c>
      <c r="EU2" s="18">
        <f ca="1">+Curvefetch!EZ2</f>
        <v>37172</v>
      </c>
      <c r="EV2" s="18">
        <f ca="1">+Curvefetch!FA2</f>
        <v>37172</v>
      </c>
      <c r="EW2" s="18">
        <f ca="1">+Curvefetch!FB2</f>
        <v>37172</v>
      </c>
      <c r="EX2" s="18">
        <f ca="1">+Curvefetch!FC2</f>
        <v>37172</v>
      </c>
      <c r="EY2" s="18">
        <f ca="1">+Curvefetch!FD2</f>
        <v>37172</v>
      </c>
      <c r="EZ2" s="18">
        <f ca="1">+Curvefetch!FE2</f>
        <v>37172</v>
      </c>
      <c r="FA2" s="18">
        <f ca="1">+Curvefetch!FF2</f>
        <v>37172</v>
      </c>
      <c r="FB2" s="18">
        <f ca="1">+Curvefetch!FG2</f>
        <v>37172</v>
      </c>
      <c r="FC2" s="18">
        <f ca="1">+Curvefetch!FH2</f>
        <v>37172</v>
      </c>
      <c r="FD2" s="18">
        <f ca="1">+Curvefetch!FI2</f>
        <v>37172</v>
      </c>
      <c r="FE2" s="18">
        <f ca="1">+Curvefetch!FJ2</f>
        <v>37172</v>
      </c>
      <c r="FF2" s="18">
        <f ca="1">+Curvefetch!FK2</f>
        <v>37172</v>
      </c>
      <c r="FG2" s="18">
        <f ca="1">+Curvefetch!FL2</f>
        <v>37172</v>
      </c>
      <c r="FH2" s="18">
        <f ca="1">+Curvefetch!FS2</f>
        <v>37172</v>
      </c>
      <c r="FI2" s="18">
        <f ca="1">+Curvefetch!FN2</f>
        <v>37172</v>
      </c>
      <c r="FJ2" s="18">
        <f ca="1">+Curvefetch!FO2</f>
        <v>37172</v>
      </c>
      <c r="FK2" s="18">
        <f ca="1">+Curvefetch!FP2</f>
        <v>37172</v>
      </c>
      <c r="FL2" s="18">
        <f ca="1">+Curvefetch!FQ2</f>
        <v>37172</v>
      </c>
      <c r="FM2" s="18">
        <f ca="1">+Curvefetch!FR2</f>
        <v>37172</v>
      </c>
      <c r="FN2" s="18">
        <f ca="1">+Curvefetch!FS2</f>
        <v>37172</v>
      </c>
      <c r="FO2" s="18">
        <f ca="1">+Curvefetch!FT2</f>
        <v>37172</v>
      </c>
      <c r="FP2" s="18">
        <f ca="1">+Curvefetch!FU2</f>
        <v>37172</v>
      </c>
      <c r="FQ2" s="18">
        <f ca="1">+Curvefetch!FV2</f>
        <v>37172</v>
      </c>
      <c r="FR2" s="18">
        <f ca="1">+Curvefetch!FW2</f>
        <v>37172</v>
      </c>
      <c r="FS2" s="18">
        <f ca="1">+Curvefetch!FX2</f>
        <v>37172</v>
      </c>
      <c r="FT2" s="18">
        <f ca="1">+Curvefetch!FY2</f>
        <v>37172</v>
      </c>
      <c r="FU2" s="18">
        <f ca="1">+Curvefetch!FZ2</f>
        <v>37172</v>
      </c>
      <c r="FV2" s="18">
        <f ca="1">+Curvefetch!GA2</f>
        <v>37172</v>
      </c>
      <c r="FW2" s="18">
        <f ca="1">+Curvefetch!GB2</f>
        <v>37172</v>
      </c>
      <c r="FX2" s="18">
        <f ca="1">+Curvefetch!GC2</f>
        <v>37172</v>
      </c>
      <c r="FY2" s="18">
        <f>+Curvefetch!GD2</f>
        <v>0</v>
      </c>
      <c r="FZ2" s="18">
        <f>+Curvefetch!GE2</f>
        <v>0</v>
      </c>
      <c r="GA2" s="18">
        <f>+Curvefetch!GF2</f>
        <v>0</v>
      </c>
      <c r="GB2" s="18">
        <f>+Curvefetch!GG2</f>
        <v>0</v>
      </c>
      <c r="GC2" s="18">
        <f>+Curvefetch!GH2</f>
        <v>0</v>
      </c>
      <c r="GD2" s="18">
        <f>+Curvefetch!GI2</f>
        <v>0</v>
      </c>
      <c r="GE2" s="18">
        <f>+Curvefetch!GJ2</f>
        <v>0</v>
      </c>
      <c r="GF2" s="18">
        <f>+Curvefetch!GK2</f>
        <v>0</v>
      </c>
      <c r="GG2" s="18">
        <f>+Curvefetch!GL2</f>
        <v>0</v>
      </c>
      <c r="GH2" s="18">
        <f>+Curvefetch!GS2</f>
        <v>0</v>
      </c>
      <c r="GI2" s="18">
        <f>+Curvefetch!GN2</f>
        <v>0</v>
      </c>
      <c r="GJ2" s="18">
        <f>+Curvefetch!GO2</f>
        <v>0</v>
      </c>
      <c r="GK2" s="18">
        <f>+Curvefetch!GP2</f>
        <v>0</v>
      </c>
      <c r="GL2" s="18">
        <f>+Curvefetch!GQ2</f>
        <v>0</v>
      </c>
      <c r="GM2" s="18">
        <f>+Curvefetch!GR2</f>
        <v>0</v>
      </c>
      <c r="GN2" s="18">
        <f>+Curvefetch!GS2</f>
        <v>0</v>
      </c>
      <c r="GO2" s="18">
        <f>+Curvefetch!GT2</f>
        <v>0</v>
      </c>
      <c r="GP2" s="18">
        <f>+Curvefetch!GU2</f>
        <v>0</v>
      </c>
      <c r="GQ2" s="18">
        <f>+Curvefetch!GV2</f>
        <v>0</v>
      </c>
      <c r="GR2" s="18">
        <f>+Curvefetch!GW2</f>
        <v>0</v>
      </c>
      <c r="GS2" s="18">
        <f>+Curvefetch!GX2</f>
        <v>0</v>
      </c>
      <c r="GT2" s="18">
        <f>+Curvefetch!GY2</f>
        <v>0</v>
      </c>
      <c r="GU2" s="18">
        <f>+Curvefetch!GZ2</f>
        <v>0</v>
      </c>
      <c r="GV2" s="18">
        <f>+Curvefetch!HA2</f>
        <v>0</v>
      </c>
      <c r="GW2" s="18">
        <f>+Curvefetch!HB2</f>
        <v>0</v>
      </c>
      <c r="GX2" s="18">
        <f>+Curvefetch!HC2</f>
        <v>0</v>
      </c>
      <c r="GY2" s="18">
        <f>+Curvefetch!HD2</f>
        <v>0</v>
      </c>
      <c r="GZ2" s="18">
        <f>+Curvefetch!HI2</f>
        <v>0</v>
      </c>
      <c r="HA2" s="18">
        <f>+Curvefetch!HJ2</f>
        <v>0</v>
      </c>
      <c r="HB2" s="18">
        <f>+Curvefetch!HK2</f>
        <v>0</v>
      </c>
      <c r="HC2" s="18">
        <f>+Curvefetch!HL2</f>
        <v>0</v>
      </c>
      <c r="HD2" s="18">
        <f>+Curvefetch!HS2</f>
        <v>0</v>
      </c>
      <c r="HE2" s="18">
        <f>+Curvefetch!HN2</f>
        <v>0</v>
      </c>
      <c r="HF2" s="18">
        <f>+Curvefetch!HO2</f>
        <v>0</v>
      </c>
      <c r="HG2" s="18">
        <f>+Curvefetch!HP2</f>
        <v>0</v>
      </c>
      <c r="HH2" s="18">
        <f>+Curvefetch!HQ2</f>
        <v>0</v>
      </c>
      <c r="HI2" s="18">
        <f>+Curvefetch!HR2</f>
        <v>0</v>
      </c>
      <c r="HJ2" s="18">
        <f>+Curvefetch!HS2</f>
        <v>0</v>
      </c>
      <c r="HK2" s="18">
        <f>+Curvefetch!HT2</f>
        <v>0</v>
      </c>
      <c r="HL2" s="18">
        <f>+Curvefetch!HU2</f>
        <v>0</v>
      </c>
      <c r="HM2" s="18">
        <f>+Curvefetch!HV2</f>
        <v>0</v>
      </c>
      <c r="HN2" s="18">
        <f>+Curvefetch!HW2</f>
        <v>0</v>
      </c>
      <c r="HO2" s="18">
        <f>+Curvefetch!HX2</f>
        <v>0</v>
      </c>
      <c r="HP2" s="18">
        <f>+Curvefetch!HY2</f>
        <v>0</v>
      </c>
      <c r="HQ2" s="18">
        <f>+Curvefetch!HZ2</f>
        <v>0</v>
      </c>
      <c r="HR2" s="18">
        <f>+Curvefetch!IA2</f>
        <v>0</v>
      </c>
      <c r="HS2" s="18">
        <f>+Curvefetch!IB2</f>
        <v>0</v>
      </c>
      <c r="HT2" s="18">
        <f>+Curvefetch!IC2</f>
        <v>0</v>
      </c>
      <c r="HU2" s="18">
        <f>+Curvefetch!ID2</f>
        <v>0</v>
      </c>
      <c r="HV2" s="18">
        <f>+Curvefetch!IE2</f>
        <v>0</v>
      </c>
      <c r="HW2" s="18">
        <f>+Curvefetch!IF2</f>
        <v>0</v>
      </c>
      <c r="HX2" s="18">
        <f>+Curvefetch!IG2</f>
        <v>0</v>
      </c>
      <c r="HY2" s="18">
        <f>+Curvefetch!IH2</f>
        <v>0</v>
      </c>
      <c r="HZ2" s="18">
        <f>+Curvefetch!II2</f>
        <v>0</v>
      </c>
      <c r="IA2" s="18">
        <f>+Curvefetch!IJ2</f>
        <v>0</v>
      </c>
      <c r="IB2" s="18">
        <f>+Curvefetch!IK2</f>
        <v>0</v>
      </c>
      <c r="IC2" s="18">
        <f>+Curvefetch!IL2</f>
        <v>0</v>
      </c>
      <c r="ID2" s="18">
        <f>+Curvefetch!IS2</f>
        <v>0</v>
      </c>
      <c r="IE2" s="18">
        <f>+Curvefetch!IN2</f>
        <v>0</v>
      </c>
      <c r="IF2" s="18">
        <f>+Curvefetch!IN2</f>
        <v>0</v>
      </c>
      <c r="IG2" s="18">
        <f>+Curvefetch!IO2</f>
        <v>0</v>
      </c>
      <c r="IH2" s="18">
        <f>+Curvefetch!IP2</f>
        <v>0</v>
      </c>
      <c r="II2" s="18">
        <f>+Curvefetch!IQ2</f>
        <v>0</v>
      </c>
      <c r="IJ2" s="18">
        <f>+Curvefetch!IR2</f>
        <v>0</v>
      </c>
    </row>
    <row r="3" spans="1:244" s="18" customFormat="1" x14ac:dyDescent="0.2">
      <c r="A3"/>
      <c r="B3"/>
      <c r="C3"/>
      <c r="D3" t="str">
        <f>+Curvefetch!D3</f>
        <v>Prompt Month</v>
      </c>
      <c r="E3" s="18">
        <f ca="1">+Curvefetch!E3</f>
        <v>37174</v>
      </c>
      <c r="F3" s="18">
        <f ca="1">+Curvefetch!F3</f>
        <v>37174</v>
      </c>
      <c r="G3" s="18">
        <f ca="1">+Curvefetch!G3</f>
        <v>37174</v>
      </c>
      <c r="H3" s="18">
        <f ca="1">+Curvefetch!H3</f>
        <v>37174</v>
      </c>
      <c r="I3" s="18">
        <f ca="1">+Curvefetch!I3</f>
        <v>37174</v>
      </c>
      <c r="J3" s="18">
        <f ca="1">+Curvefetch!J3</f>
        <v>37174</v>
      </c>
      <c r="K3" s="18">
        <f ca="1">+Curvefetch!K3</f>
        <v>37174</v>
      </c>
      <c r="L3" s="18">
        <f ca="1">+Curvefetch!L3</f>
        <v>37174</v>
      </c>
      <c r="M3" s="18">
        <f ca="1">+Curvefetch!M3</f>
        <v>37174</v>
      </c>
      <c r="N3" s="18">
        <f ca="1">+Curvefetch!N3</f>
        <v>37174</v>
      </c>
      <c r="O3" s="18">
        <f ca="1">+Curvefetch!O3</f>
        <v>37174</v>
      </c>
      <c r="P3" s="18">
        <f ca="1">+Curvefetch!P3</f>
        <v>37174</v>
      </c>
      <c r="Q3" s="18">
        <f ca="1">+Curvefetch!Q3</f>
        <v>37174</v>
      </c>
      <c r="R3" s="18">
        <f ca="1">+Curvefetch!R3</f>
        <v>37174</v>
      </c>
      <c r="S3" s="18">
        <f ca="1">+Curvefetch!S3</f>
        <v>37174</v>
      </c>
      <c r="T3" s="18">
        <f ca="1">+Curvefetch!T3</f>
        <v>37174</v>
      </c>
      <c r="U3" s="18">
        <f ca="1">+Curvefetch!U3</f>
        <v>37174</v>
      </c>
      <c r="V3" s="18">
        <f ca="1">+Curvefetch!V3</f>
        <v>37174</v>
      </c>
      <c r="W3" s="18">
        <f ca="1">+Curvefetch!W3</f>
        <v>37174</v>
      </c>
      <c r="X3" s="18">
        <f ca="1">+Curvefetch!X3</f>
        <v>37174</v>
      </c>
      <c r="Y3" s="18">
        <f ca="1">+Curvefetch!Y3</f>
        <v>37174</v>
      </c>
      <c r="Z3" s="18">
        <f ca="1">+Curvefetch!Z3</f>
        <v>37174</v>
      </c>
      <c r="AA3" s="18">
        <f ca="1">+Curvefetch!AA3</f>
        <v>37174</v>
      </c>
      <c r="AB3" s="18">
        <f ca="1">+Curvefetch!AB3</f>
        <v>37174</v>
      </c>
      <c r="AC3" s="18">
        <f ca="1">+Curvefetch!AC3</f>
        <v>37174</v>
      </c>
      <c r="AD3" s="18">
        <f ca="1">+Curvefetch!AD3</f>
        <v>37174</v>
      </c>
      <c r="AE3" s="18">
        <f ca="1">+Curvefetch!AE3</f>
        <v>37174</v>
      </c>
      <c r="AF3" s="18">
        <f>+Curvefetch!AF3</f>
        <v>0</v>
      </c>
      <c r="AG3" s="18">
        <f>+Curvefetch!AG3</f>
        <v>0</v>
      </c>
      <c r="AH3" s="18">
        <f>+Curvefetch!AH3</f>
        <v>0</v>
      </c>
      <c r="AI3" s="18">
        <f ca="1">+Curvefetch!AI3</f>
        <v>37173</v>
      </c>
      <c r="AJ3" s="18">
        <f ca="1">+Curvefetch!AJ3</f>
        <v>37173</v>
      </c>
      <c r="AK3" s="18">
        <f ca="1">+Curvefetch!AK3</f>
        <v>37173</v>
      </c>
      <c r="AL3" s="18">
        <f ca="1">+Curvefetch!AL3</f>
        <v>37173</v>
      </c>
      <c r="AM3" s="18">
        <f ca="1">+Curvefetch!AS3</f>
        <v>37173</v>
      </c>
      <c r="AN3" s="18">
        <f ca="1">+Curvefetch!AN3</f>
        <v>37173</v>
      </c>
      <c r="AO3" s="18">
        <f ca="1">+Curvefetch!AO3</f>
        <v>37173</v>
      </c>
      <c r="AP3" s="18">
        <f ca="1">+Curvefetch!AP3</f>
        <v>37173</v>
      </c>
      <c r="AQ3" s="18">
        <f ca="1">+Curvefetch!AQ3</f>
        <v>37173</v>
      </c>
      <c r="AR3" s="18">
        <f ca="1">+Curvefetch!AR3</f>
        <v>37173</v>
      </c>
      <c r="AS3" s="18">
        <f ca="1">+Curvefetch!AS3</f>
        <v>37173</v>
      </c>
      <c r="AT3" s="18">
        <f ca="1">+Curvefetch!AT3</f>
        <v>37173</v>
      </c>
      <c r="AU3" s="18">
        <f ca="1">+Curvefetch!AU3</f>
        <v>37173</v>
      </c>
      <c r="AV3" s="18">
        <f ca="1">+Curvefetch!AV3</f>
        <v>37173</v>
      </c>
      <c r="AW3" s="18">
        <f ca="1">+Curvefetch!AW3</f>
        <v>37173</v>
      </c>
      <c r="AX3" s="18">
        <f ca="1">+Curvefetch!AX3</f>
        <v>37173</v>
      </c>
      <c r="AY3" s="18">
        <f ca="1">+Curvefetch!AY3</f>
        <v>37173</v>
      </c>
      <c r="AZ3" s="18">
        <f ca="1">+Curvefetch!AZ3</f>
        <v>37173</v>
      </c>
      <c r="BA3" s="18">
        <f ca="1">+Curvefetch!BA3</f>
        <v>37173</v>
      </c>
      <c r="BB3" s="18">
        <f ca="1">+Curvefetch!BB3</f>
        <v>37173</v>
      </c>
      <c r="BC3" s="18">
        <f ca="1">+Curvefetch!BC3</f>
        <v>37173</v>
      </c>
      <c r="BD3" s="18">
        <f ca="1">+Curvefetch!BD3</f>
        <v>37173</v>
      </c>
      <c r="BE3" s="18">
        <f ca="1">+Curvefetch!BE3</f>
        <v>37173</v>
      </c>
      <c r="BF3" s="18">
        <f ca="1">+Curvefetch!BF3</f>
        <v>37173</v>
      </c>
      <c r="BG3" s="18">
        <f ca="1">+Curvefetch!BG3</f>
        <v>37173</v>
      </c>
      <c r="BH3" s="18">
        <f ca="1">+Curvefetch!BH3</f>
        <v>37173</v>
      </c>
      <c r="BI3" s="18">
        <f ca="1">+Curvefetch!BI3</f>
        <v>37173</v>
      </c>
      <c r="BK3" s="18">
        <f>+Curvefetch!BK3</f>
        <v>0</v>
      </c>
      <c r="BL3" s="18">
        <f>+Curvefetch!BL3</f>
        <v>0</v>
      </c>
      <c r="BM3" s="18">
        <f ca="1">+Curvefetch!BS3</f>
        <v>37165</v>
      </c>
      <c r="BN3" s="18">
        <f ca="1">+Curvefetch!BN3</f>
        <v>37165</v>
      </c>
      <c r="BO3" s="18">
        <f ca="1">+Curvefetch!BO3</f>
        <v>37165</v>
      </c>
      <c r="BP3" s="18">
        <f ca="1">+Curvefetch!BP3</f>
        <v>37165</v>
      </c>
      <c r="BQ3" s="18">
        <f ca="1">+Curvefetch!BQ3</f>
        <v>37165</v>
      </c>
      <c r="BR3" s="18">
        <f ca="1">+Curvefetch!BR3</f>
        <v>37165</v>
      </c>
      <c r="BS3" s="18">
        <f ca="1">+Curvefetch!BS3</f>
        <v>37165</v>
      </c>
      <c r="BT3" s="18">
        <f ca="1">+Curvefetch!BT3</f>
        <v>37165</v>
      </c>
      <c r="BU3" s="18">
        <f ca="1">+Curvefetch!BU3</f>
        <v>37165</v>
      </c>
      <c r="BV3" s="18">
        <f ca="1">+Curvefetch!BV3</f>
        <v>37165</v>
      </c>
      <c r="BW3" s="18">
        <f ca="1">+Curvefetch!BW3</f>
        <v>37165</v>
      </c>
      <c r="BX3" s="18">
        <f ca="1">+Curvefetch!BX3</f>
        <v>37165</v>
      </c>
      <c r="BY3" s="18">
        <f ca="1">+Curvefetch!BY3</f>
        <v>37165</v>
      </c>
      <c r="BZ3" s="18">
        <f ca="1">+Curvefetch!BZ3</f>
        <v>37165</v>
      </c>
      <c r="CA3" s="18">
        <f ca="1">+Curvefetch!CA3</f>
        <v>37165</v>
      </c>
      <c r="CB3" s="18">
        <f ca="1">+Curvefetch!CB3</f>
        <v>37165</v>
      </c>
      <c r="CC3" s="18">
        <f ca="1">+Curvefetch!CC3</f>
        <v>37165</v>
      </c>
      <c r="CD3" s="18">
        <f ca="1">+Curvefetch!CD3</f>
        <v>37165</v>
      </c>
      <c r="CE3" s="18">
        <f ca="1">+Curvefetch!CE3</f>
        <v>37165</v>
      </c>
      <c r="CF3" s="18">
        <f ca="1">+Curvefetch!CF3</f>
        <v>37165</v>
      </c>
      <c r="CG3" s="18">
        <f ca="1">+Curvefetch!CG3</f>
        <v>37165</v>
      </c>
      <c r="CH3" s="18">
        <f ca="1">+Curvefetch!CH3</f>
        <v>37165</v>
      </c>
      <c r="CI3" s="18">
        <f ca="1">+Curvefetch!CI3</f>
        <v>37165</v>
      </c>
      <c r="CJ3" s="18">
        <f ca="1">+Curvefetch!CJ3</f>
        <v>37165</v>
      </c>
      <c r="CK3" s="18">
        <f ca="1">+Curvefetch!CK3</f>
        <v>37165</v>
      </c>
      <c r="CL3" s="18">
        <f ca="1">+Curvefetch!CL3</f>
        <v>37165</v>
      </c>
      <c r="CM3" s="18">
        <f ca="1">+Curvefetch!CM3</f>
        <v>37165</v>
      </c>
      <c r="CN3" s="18">
        <f ca="1">+Curvefetch!CS3</f>
        <v>37165</v>
      </c>
      <c r="CO3" s="18">
        <f ca="1">+Curvefetch!CT3</f>
        <v>37165</v>
      </c>
      <c r="CP3" s="18">
        <f ca="1">+Curvefetch!CU3</f>
        <v>37165</v>
      </c>
      <c r="CQ3" s="18">
        <f ca="1">+Curvefetch!CV3</f>
        <v>37165</v>
      </c>
      <c r="CR3" s="18">
        <f ca="1">+Curvefetch!CW3</f>
        <v>37165</v>
      </c>
      <c r="CS3" s="18">
        <f ca="1">+Curvefetch!CX3</f>
        <v>37165</v>
      </c>
      <c r="CT3" s="18">
        <f ca="1">+Curvefetch!CY3</f>
        <v>37165</v>
      </c>
      <c r="CU3" s="18">
        <f ca="1">+Curvefetch!CZ3</f>
        <v>37165</v>
      </c>
      <c r="CV3" s="18">
        <f ca="1">+Curvefetch!DA3</f>
        <v>37165</v>
      </c>
      <c r="CW3" s="18">
        <f ca="1">+Curvefetch!DB3</f>
        <v>37165</v>
      </c>
      <c r="CX3" s="18">
        <f ca="1">+Curvefetch!DC3</f>
        <v>37165</v>
      </c>
      <c r="CY3" s="18">
        <f ca="1">+Curvefetch!DD3</f>
        <v>37165</v>
      </c>
      <c r="CZ3" s="18">
        <f ca="1">+Curvefetch!DE3</f>
        <v>37165</v>
      </c>
      <c r="DA3" s="18">
        <f ca="1">+Curvefetch!DF3</f>
        <v>37165</v>
      </c>
      <c r="DB3" s="18">
        <f ca="1">+Curvefetch!DG3</f>
        <v>37165</v>
      </c>
      <c r="DC3" s="18">
        <f ca="1">+Curvefetch!DH3</f>
        <v>37165</v>
      </c>
      <c r="DD3" s="18">
        <f ca="1">+Curvefetch!DI3</f>
        <v>37165</v>
      </c>
      <c r="DE3" s="18">
        <f ca="1">+Curvefetch!DJ3</f>
        <v>37165</v>
      </c>
      <c r="DF3" s="18">
        <f ca="1">+Curvefetch!DK3</f>
        <v>37165</v>
      </c>
      <c r="DG3" s="18">
        <f ca="1">+Curvefetch!DL3</f>
        <v>37165</v>
      </c>
      <c r="DH3" s="18">
        <f ca="1">+Curvefetch!DS3</f>
        <v>37196</v>
      </c>
      <c r="DI3" s="18">
        <f ca="1">+Curvefetch!DN3</f>
        <v>37165</v>
      </c>
      <c r="DJ3" s="18">
        <f ca="1">+Curvefetch!DO3</f>
        <v>37165</v>
      </c>
      <c r="DK3" s="18">
        <f ca="1">+Curvefetch!DP3</f>
        <v>37165</v>
      </c>
      <c r="DL3" s="18">
        <f>+Curvefetch!DQ3</f>
        <v>0</v>
      </c>
      <c r="DM3" s="18">
        <f>+Curvefetch!DR3</f>
        <v>0</v>
      </c>
      <c r="DN3" s="18">
        <f ca="1">+Curvefetch!DS3</f>
        <v>37196</v>
      </c>
      <c r="DO3" s="18">
        <f ca="1">+Curvefetch!DT3</f>
        <v>37196</v>
      </c>
      <c r="DP3" s="18">
        <f ca="1">+Curvefetch!DU3</f>
        <v>37196</v>
      </c>
      <c r="DQ3" s="18">
        <f ca="1">+Curvefetch!DV3</f>
        <v>37196</v>
      </c>
      <c r="DR3" s="18">
        <f ca="1">+Curvefetch!DW3</f>
        <v>37196</v>
      </c>
      <c r="DS3" s="18">
        <f ca="1">+Curvefetch!DX3</f>
        <v>37196</v>
      </c>
      <c r="DT3" s="18">
        <f ca="1">+Curvefetch!DY3</f>
        <v>37196</v>
      </c>
      <c r="DU3" s="18">
        <f ca="1">+Curvefetch!DZ3</f>
        <v>37196</v>
      </c>
      <c r="DV3" s="18">
        <f ca="1">+Curvefetch!EA3</f>
        <v>37196</v>
      </c>
      <c r="DW3" s="18">
        <f ca="1">+Curvefetch!EB3</f>
        <v>37196</v>
      </c>
      <c r="DX3" s="18">
        <f ca="1">+Curvefetch!EC3</f>
        <v>37196</v>
      </c>
      <c r="DY3" s="18">
        <f ca="1">+Curvefetch!ED3</f>
        <v>37196</v>
      </c>
      <c r="DZ3" s="18">
        <f ca="1">+Curvefetch!EE3</f>
        <v>37196</v>
      </c>
      <c r="EA3" s="18">
        <f ca="1">+Curvefetch!EF3</f>
        <v>37196</v>
      </c>
      <c r="EB3" s="18">
        <f ca="1">+Curvefetch!EG3</f>
        <v>37196</v>
      </c>
      <c r="EC3" s="18">
        <f ca="1">+Curvefetch!EH3</f>
        <v>37196</v>
      </c>
      <c r="ED3" s="18">
        <f ca="1">+Curvefetch!EI3</f>
        <v>37196</v>
      </c>
      <c r="EE3" s="18">
        <f ca="1">+Curvefetch!EJ3</f>
        <v>37196</v>
      </c>
      <c r="EF3" s="18">
        <f ca="1">+Curvefetch!EK3</f>
        <v>37196</v>
      </c>
      <c r="EG3" s="18">
        <f ca="1">+Curvefetch!EL3</f>
        <v>37196</v>
      </c>
      <c r="EH3" s="18">
        <f ca="1">+Curvefetch!ES3</f>
        <v>37196</v>
      </c>
      <c r="EI3" s="18">
        <f ca="1">+Curvefetch!EN3</f>
        <v>37196</v>
      </c>
      <c r="EJ3" s="18">
        <f ca="1">+Curvefetch!EO3</f>
        <v>37196</v>
      </c>
      <c r="EK3" s="18">
        <f ca="1">+Curvefetch!EP3</f>
        <v>37196</v>
      </c>
      <c r="EL3" s="18">
        <f ca="1">+Curvefetch!EQ3</f>
        <v>37196</v>
      </c>
      <c r="EM3" s="18">
        <f ca="1">+Curvefetch!ER3</f>
        <v>37196</v>
      </c>
      <c r="EN3" s="18">
        <f ca="1">+Curvefetch!ES3</f>
        <v>37196</v>
      </c>
      <c r="EO3" s="18">
        <f ca="1">+Curvefetch!ET3</f>
        <v>37196</v>
      </c>
      <c r="EP3" s="18">
        <f ca="1">+Curvefetch!EU3</f>
        <v>37196</v>
      </c>
      <c r="EQ3" s="18">
        <f ca="1">+Curvefetch!EV3</f>
        <v>37196</v>
      </c>
      <c r="ER3" s="18">
        <f>+Curvefetch!EW3</f>
        <v>0</v>
      </c>
      <c r="ES3" s="18">
        <f>+Curvefetch!EX3</f>
        <v>0</v>
      </c>
      <c r="ET3" s="18">
        <f>+Curvefetch!EY3</f>
        <v>0</v>
      </c>
      <c r="EU3" s="18">
        <f ca="1">+Curvefetch!EZ3</f>
        <v>37196</v>
      </c>
      <c r="EV3" s="18">
        <f ca="1">+Curvefetch!FA3</f>
        <v>37196</v>
      </c>
      <c r="EW3" s="18">
        <f ca="1">+Curvefetch!FB3</f>
        <v>37196</v>
      </c>
      <c r="EX3" s="18">
        <f ca="1">+Curvefetch!FC3</f>
        <v>37196</v>
      </c>
      <c r="EY3" s="18">
        <f ca="1">+Curvefetch!FD3</f>
        <v>37196</v>
      </c>
      <c r="EZ3" s="18">
        <f ca="1">+Curvefetch!FE3</f>
        <v>37196</v>
      </c>
      <c r="FA3" s="18">
        <f ca="1">+Curvefetch!FF3</f>
        <v>37196</v>
      </c>
      <c r="FB3" s="18">
        <f ca="1">+Curvefetch!FG3</f>
        <v>37196</v>
      </c>
      <c r="FC3" s="18">
        <f ca="1">+Curvefetch!FH3</f>
        <v>37196</v>
      </c>
      <c r="FD3" s="18">
        <f ca="1">+Curvefetch!FI3</f>
        <v>37196</v>
      </c>
      <c r="FE3" s="18">
        <f ca="1">+Curvefetch!FJ3</f>
        <v>37196</v>
      </c>
      <c r="FF3" s="18">
        <f ca="1">+Curvefetch!FK3</f>
        <v>37196</v>
      </c>
      <c r="FG3" s="18">
        <f ca="1">+Curvefetch!FL3</f>
        <v>37196</v>
      </c>
      <c r="FH3" s="18">
        <f ca="1">+Curvefetch!FS3</f>
        <v>37196</v>
      </c>
      <c r="FI3" s="18">
        <f ca="1">+Curvefetch!FN3</f>
        <v>37196</v>
      </c>
      <c r="FJ3" s="18">
        <f ca="1">+Curvefetch!FO3</f>
        <v>37196</v>
      </c>
      <c r="FK3" s="18">
        <f ca="1">+Curvefetch!FP3</f>
        <v>37196</v>
      </c>
      <c r="FL3" s="18">
        <f ca="1">+Curvefetch!FQ3</f>
        <v>37196</v>
      </c>
      <c r="FM3" s="18">
        <f ca="1">+Curvefetch!FR3</f>
        <v>37196</v>
      </c>
      <c r="FN3" s="18">
        <f ca="1">+Curvefetch!FS3</f>
        <v>37196</v>
      </c>
      <c r="FO3" s="18">
        <f ca="1">+Curvefetch!FT3</f>
        <v>37196</v>
      </c>
      <c r="FP3" s="18">
        <f ca="1">+Curvefetch!FU3</f>
        <v>37196</v>
      </c>
      <c r="FQ3" s="18">
        <f ca="1">+Curvefetch!FV3</f>
        <v>37196</v>
      </c>
      <c r="FR3" s="18">
        <f ca="1">+Curvefetch!FW3</f>
        <v>37196</v>
      </c>
      <c r="FS3" s="18">
        <f ca="1">+Curvefetch!FX3</f>
        <v>37196</v>
      </c>
      <c r="FT3" s="18">
        <f ca="1">+Curvefetch!FY3</f>
        <v>37196</v>
      </c>
      <c r="FU3" s="18">
        <f ca="1">+Curvefetch!FZ3</f>
        <v>37196</v>
      </c>
      <c r="FV3" s="18">
        <f ca="1">+Curvefetch!GA3</f>
        <v>37196</v>
      </c>
      <c r="FW3" s="18">
        <f ca="1">+Curvefetch!GB3</f>
        <v>37196</v>
      </c>
      <c r="FX3" s="18">
        <f ca="1">+Curvefetch!GC3</f>
        <v>37196</v>
      </c>
      <c r="FY3" s="18">
        <f>+Curvefetch!GD3</f>
        <v>0</v>
      </c>
      <c r="FZ3" s="18">
        <f>+Curvefetch!GE3</f>
        <v>0</v>
      </c>
      <c r="GA3" s="18">
        <f>+Curvefetch!GF3</f>
        <v>0</v>
      </c>
      <c r="GB3" s="18">
        <f>+Curvefetch!GG3</f>
        <v>0</v>
      </c>
      <c r="GC3" s="18">
        <f>+Curvefetch!GH3</f>
        <v>0</v>
      </c>
      <c r="GD3" s="18">
        <f>+Curvefetch!GI3</f>
        <v>0</v>
      </c>
      <c r="GE3" s="18">
        <f>+Curvefetch!GJ3</f>
        <v>0</v>
      </c>
      <c r="GF3" s="18">
        <f>+Curvefetch!GK3</f>
        <v>0</v>
      </c>
      <c r="GG3" s="18">
        <f>+Curvefetch!GL3</f>
        <v>0</v>
      </c>
      <c r="GH3" s="18">
        <f>+Curvefetch!GS3</f>
        <v>0</v>
      </c>
      <c r="GI3" s="18">
        <f>+Curvefetch!GN3</f>
        <v>0</v>
      </c>
      <c r="GJ3" s="18">
        <f>+Curvefetch!GO3</f>
        <v>0</v>
      </c>
      <c r="GK3" s="18">
        <f>+Curvefetch!GP3</f>
        <v>0</v>
      </c>
      <c r="GL3" s="18">
        <f>+Curvefetch!GQ3</f>
        <v>0</v>
      </c>
      <c r="GM3" s="18">
        <f>+Curvefetch!GR3</f>
        <v>0</v>
      </c>
      <c r="GN3" s="18">
        <f>+Curvefetch!GS3</f>
        <v>0</v>
      </c>
      <c r="GO3" s="18">
        <f>+Curvefetch!GT3</f>
        <v>0</v>
      </c>
      <c r="GP3" s="18">
        <f>+Curvefetch!GU3</f>
        <v>0</v>
      </c>
      <c r="GQ3" s="18">
        <f>+Curvefetch!GV3</f>
        <v>0</v>
      </c>
      <c r="GR3" s="18">
        <f>+Curvefetch!GW3</f>
        <v>0</v>
      </c>
      <c r="GS3" s="18">
        <f>+Curvefetch!GX3</f>
        <v>0</v>
      </c>
      <c r="GT3" s="18">
        <f>+Curvefetch!GY3</f>
        <v>0</v>
      </c>
      <c r="GU3" s="18">
        <f>+Curvefetch!GZ3</f>
        <v>0</v>
      </c>
      <c r="GV3" s="18">
        <f>+Curvefetch!HA3</f>
        <v>0</v>
      </c>
      <c r="GW3" s="18">
        <f>+Curvefetch!HB3</f>
        <v>0</v>
      </c>
      <c r="GX3" s="18">
        <f>+Curvefetch!HC3</f>
        <v>0</v>
      </c>
      <c r="GY3" s="18">
        <f>+Curvefetch!HD3</f>
        <v>0</v>
      </c>
      <c r="GZ3" s="18">
        <f>+Curvefetch!HI3</f>
        <v>0</v>
      </c>
      <c r="HA3" s="18">
        <f>+Curvefetch!HJ3</f>
        <v>0</v>
      </c>
      <c r="HB3" s="18">
        <f>+Curvefetch!HK3</f>
        <v>0</v>
      </c>
      <c r="HC3" s="18">
        <f>+Curvefetch!HL3</f>
        <v>0</v>
      </c>
      <c r="HD3" s="18">
        <f>+Curvefetch!HS3</f>
        <v>0</v>
      </c>
      <c r="HE3" s="18">
        <f>+Curvefetch!HN3</f>
        <v>0</v>
      </c>
      <c r="HF3" s="18">
        <f>+Curvefetch!HO3</f>
        <v>0</v>
      </c>
      <c r="HG3" s="18">
        <f>+Curvefetch!HP3</f>
        <v>0</v>
      </c>
      <c r="HH3" s="18">
        <f>+Curvefetch!HQ3</f>
        <v>0</v>
      </c>
      <c r="HI3" s="18">
        <f>+Curvefetch!HR3</f>
        <v>0</v>
      </c>
      <c r="HJ3" s="18">
        <f>+Curvefetch!HS3</f>
        <v>0</v>
      </c>
      <c r="HK3" s="18">
        <f>+Curvefetch!HT3</f>
        <v>0</v>
      </c>
      <c r="HL3" s="18">
        <f>+Curvefetch!HU3</f>
        <v>0</v>
      </c>
      <c r="HM3" s="18">
        <f>+Curvefetch!HV3</f>
        <v>0</v>
      </c>
      <c r="HN3" s="18">
        <f>+Curvefetch!HW3</f>
        <v>0</v>
      </c>
      <c r="HO3" s="18">
        <f>+Curvefetch!HX3</f>
        <v>0</v>
      </c>
      <c r="HP3" s="18">
        <f>+Curvefetch!HY3</f>
        <v>0</v>
      </c>
      <c r="HQ3" s="18">
        <f>+Curvefetch!HZ3</f>
        <v>0</v>
      </c>
      <c r="HR3" s="18">
        <f>+Curvefetch!IA3</f>
        <v>0</v>
      </c>
      <c r="HS3" s="18">
        <f>+Curvefetch!IB3</f>
        <v>0</v>
      </c>
      <c r="HT3" s="18">
        <f>+Curvefetch!IC3</f>
        <v>0</v>
      </c>
      <c r="HU3" s="18">
        <f>+Curvefetch!ID3</f>
        <v>0</v>
      </c>
      <c r="HV3" s="18">
        <f>+Curvefetch!IE3</f>
        <v>0</v>
      </c>
      <c r="HW3" s="18">
        <f>+Curvefetch!IF3</f>
        <v>0</v>
      </c>
      <c r="HX3" s="18">
        <f>+Curvefetch!IG3</f>
        <v>0</v>
      </c>
      <c r="HY3" s="18">
        <f>+Curvefetch!IH3</f>
        <v>0</v>
      </c>
      <c r="HZ3" s="18">
        <f>+Curvefetch!II3</f>
        <v>0</v>
      </c>
      <c r="IA3" s="18">
        <f>+Curvefetch!IJ3</f>
        <v>0</v>
      </c>
      <c r="IB3" s="18">
        <f>+Curvefetch!IK3</f>
        <v>0</v>
      </c>
      <c r="IC3" s="18">
        <f>+Curvefetch!IL3</f>
        <v>0</v>
      </c>
      <c r="ID3" s="18">
        <f>+Curvefetch!IS3</f>
        <v>0</v>
      </c>
      <c r="IE3" s="18">
        <f>+Curvefetch!IN3</f>
        <v>0</v>
      </c>
      <c r="IF3" s="18">
        <f>+Curvefetch!IN3</f>
        <v>0</v>
      </c>
      <c r="IG3" s="18">
        <f>+Curvefetch!IO3</f>
        <v>0</v>
      </c>
      <c r="IH3" s="18">
        <f>+Curvefetch!IP3</f>
        <v>0</v>
      </c>
      <c r="II3" s="18">
        <f>+Curvefetch!IQ3</f>
        <v>0</v>
      </c>
      <c r="IJ3" s="18">
        <f>+Curvefetch!IR3</f>
        <v>0</v>
      </c>
    </row>
    <row r="4" spans="1:244" s="1" customFormat="1" x14ac:dyDescent="0.2">
      <c r="D4" s="1" t="str">
        <f>+Curvefetch!D4</f>
        <v>Curve Code</v>
      </c>
      <c r="E4" s="1" t="str">
        <f>+Curvefetch!E4</f>
        <v>GDP-HEHUB</v>
      </c>
      <c r="F4" s="1" t="str">
        <f>+Curvefetch!F4</f>
        <v>GDP-ML7/CG</v>
      </c>
      <c r="G4" s="1" t="str">
        <f>+Curvefetch!G4</f>
        <v>GD-CHI. GATE</v>
      </c>
      <c r="H4" s="1" t="str">
        <f>+Curvefetch!H4</f>
        <v>GD-MICHCON</v>
      </c>
      <c r="I4" s="1" t="str">
        <f>+Curvefetch!I4</f>
        <v>GD-CONSUMERS</v>
      </c>
      <c r="J4" s="1" t="str">
        <f>+Curvefetch!J4</f>
        <v>GD-DAWN</v>
      </c>
      <c r="K4" s="1" t="str">
        <f>+Curvefetch!K4</f>
        <v>GD-ANR/OK</v>
      </c>
      <c r="L4" s="1" t="str">
        <f>+Curvefetch!L4</f>
        <v>GD-PAN/TX/OK</v>
      </c>
      <c r="M4" s="188" t="str">
        <f>+Curvefetch!M4</f>
        <v>GD-NGPL/OK</v>
      </c>
      <c r="N4" s="1" t="str">
        <f>+Curvefetch!N4</f>
        <v>GD-NORAM-N/S</v>
      </c>
      <c r="O4" s="1" t="str">
        <f>+Curvefetch!O4</f>
        <v>GD-NGPL/TXOK-E</v>
      </c>
      <c r="P4" s="1" t="str">
        <f>+Curvefetch!P4</f>
        <v>GD-NNG/DEMARCAT</v>
      </c>
      <c r="Q4" s="1" t="str">
        <f>+Curvefetch!Q4</f>
        <v>GD-NNG/VENT</v>
      </c>
      <c r="R4" s="1" t="str">
        <f>+Curvefetch!R4</f>
        <v>GD-ELPO/PERM2</v>
      </c>
      <c r="S4" s="1" t="str">
        <f>+Curvefetch!S4</f>
        <v>GD-ELPO/SANJUAN</v>
      </c>
      <c r="T4" s="1" t="str">
        <f>+Curvefetch!T4</f>
        <v>GDP-WYOMING</v>
      </c>
      <c r="U4" s="1" t="str">
        <f>+Curvefetch!U4</f>
        <v>GDP-CAL BORDER</v>
      </c>
      <c r="V4" s="1" t="str">
        <f>+Curvefetch!V4</f>
        <v>GDP-MALIN-CTYGA</v>
      </c>
      <c r="W4" s="1" t="str">
        <f>+Curvefetch!W4</f>
        <v>GDP-TRCOZ6/NY</v>
      </c>
      <c r="X4" s="1" t="str">
        <f>+Curvefetch!X4</f>
        <v>GD-CGT/APPALAC</v>
      </c>
      <c r="Y4" s="1" t="str">
        <f>+Curvefetch!Y4</f>
        <v>GDP-TETCO/M3</v>
      </c>
      <c r="Z4" s="1" t="str">
        <f>+Curvefetch!Z4</f>
        <v>GD-HPL/SHPCH</v>
      </c>
      <c r="AA4" s="1" t="str">
        <f>+Curvefetch!AA4</f>
        <v>GDP-WAHA</v>
      </c>
      <c r="AB4" s="1" t="str">
        <f>+Curvefetch!AB4</f>
        <v>GD-ANR/LA_ONSHO</v>
      </c>
      <c r="AC4" s="1" t="str">
        <f>+Curvefetch!AC4</f>
        <v>GD-NGPL/LA</v>
      </c>
      <c r="AD4" s="1" t="str">
        <f>+Curvefetch!AD4</f>
        <v>GD-TRUNKL/ELA</v>
      </c>
      <c r="AE4" s="1" t="str">
        <f>+Curvefetch!AE4</f>
        <v>GDP-TENN/800</v>
      </c>
      <c r="AF4" s="1">
        <f>+Curvefetch!AF4</f>
        <v>0</v>
      </c>
      <c r="AG4" s="1">
        <f>+Curvefetch!AG4</f>
        <v>0</v>
      </c>
      <c r="AH4" s="1">
        <f>+Curvefetch!AH4</f>
        <v>0</v>
      </c>
      <c r="AI4" s="1" t="str">
        <f>+Curvefetch!AI4</f>
        <v>GDP-HEHUB</v>
      </c>
      <c r="AJ4" s="1" t="str">
        <f>+Curvefetch!AJ4</f>
        <v>GDP-ML7/CG</v>
      </c>
      <c r="AK4" s="1" t="str">
        <f>+Curvefetch!AK4</f>
        <v>GD-CHI. GATE</v>
      </c>
      <c r="AL4" s="1" t="str">
        <f>+Curvefetch!AL4</f>
        <v>GD-MICHCON</v>
      </c>
      <c r="AM4" s="188" t="str">
        <f>+Curvefetch!AM4</f>
        <v>GD-CONSUMERS</v>
      </c>
      <c r="AN4" s="1" t="str">
        <f>+Curvefetch!AN4</f>
        <v>GD-DAWN</v>
      </c>
      <c r="AO4" s="1" t="str">
        <f>+Curvefetch!AO4</f>
        <v>GD-ANR/OK</v>
      </c>
      <c r="AP4" s="1" t="str">
        <f>+Curvefetch!AP4</f>
        <v>GD-PAN/TX/OK</v>
      </c>
      <c r="AQ4" s="1" t="str">
        <f>+Curvefetch!AQ4</f>
        <v>GD-NGPL/OK</v>
      </c>
      <c r="AR4" s="1" t="str">
        <f>+Curvefetch!AR4</f>
        <v>GD-NORAM-N/S</v>
      </c>
      <c r="AS4" s="1" t="str">
        <f>+Curvefetch!AS4</f>
        <v>GD-NGPL/TXOK-E</v>
      </c>
      <c r="AT4" s="1" t="str">
        <f>+Curvefetch!AT4</f>
        <v>GD-NNG/DEMARCAT</v>
      </c>
      <c r="AU4" s="1" t="str">
        <f>+Curvefetch!AU4</f>
        <v>GD-NNG/VENT</v>
      </c>
      <c r="AV4" s="1" t="str">
        <f>+Curvefetch!AV4</f>
        <v>GD-ELPO/PERM2</v>
      </c>
      <c r="AW4" s="1" t="str">
        <f>+Curvefetch!AW4</f>
        <v>GD-ELPO/SANJUAN</v>
      </c>
      <c r="AX4" s="1" t="str">
        <f>+Curvefetch!AX4</f>
        <v>GDP-WYOMING</v>
      </c>
      <c r="AY4" s="1" t="str">
        <f>+Curvefetch!AY4</f>
        <v>GDP-CAL BORDER</v>
      </c>
      <c r="AZ4" s="1" t="str">
        <f>+Curvefetch!AZ4</f>
        <v>GDP-MALIN-CTYGA</v>
      </c>
      <c r="BA4" s="1" t="str">
        <f>+Curvefetch!BA4</f>
        <v>GDP-TRCOZ6/NY</v>
      </c>
      <c r="BB4" s="1" t="str">
        <f>+Curvefetch!BB4</f>
        <v>GD-CGT/APPALAC</v>
      </c>
      <c r="BC4" s="1" t="str">
        <f>+Curvefetch!BC4</f>
        <v>GDP-TETCO/M3</v>
      </c>
      <c r="BD4" s="1" t="str">
        <f>+Curvefetch!BD4</f>
        <v>GD-HPL/SHPCH</v>
      </c>
      <c r="BE4" s="1" t="str">
        <f>+Curvefetch!BE4</f>
        <v>GDP-WAHA</v>
      </c>
      <c r="BF4" s="1" t="str">
        <f>+Curvefetch!BF4</f>
        <v>GD-ANR/LA_ONSHO</v>
      </c>
      <c r="BG4" s="1" t="str">
        <f>+Curvefetch!BG4</f>
        <v>GD-NGPL/LA</v>
      </c>
      <c r="BH4" s="1" t="str">
        <f>+Curvefetch!BH4</f>
        <v>GD-TRUNKL/ELA</v>
      </c>
      <c r="BI4" s="1" t="str">
        <f>+Curvefetch!BI4</f>
        <v>GDP-TENN/800</v>
      </c>
      <c r="BK4" s="1">
        <f>+Curvefetch!BK4</f>
        <v>0</v>
      </c>
      <c r="BL4" s="1">
        <f>+Curvefetch!BL4</f>
        <v>0</v>
      </c>
      <c r="BM4" s="188" t="str">
        <f>+Curvefetch!BM4</f>
        <v>GDP-HEHUB</v>
      </c>
      <c r="BN4" s="1" t="str">
        <f>+Curvefetch!BN4</f>
        <v>GDP-ML7/CG</v>
      </c>
      <c r="BO4" s="1" t="str">
        <f>+Curvefetch!BO4</f>
        <v>GD-CHI. GATE</v>
      </c>
      <c r="BP4" s="1" t="str">
        <f>+Curvefetch!BP4</f>
        <v>GD-MICHCON</v>
      </c>
      <c r="BQ4" s="1" t="str">
        <f>+Curvefetch!BQ4</f>
        <v>GD-CONSUMERS</v>
      </c>
      <c r="BR4" s="1" t="str">
        <f>+Curvefetch!BR4</f>
        <v>GD-DAWN</v>
      </c>
      <c r="BS4" s="1" t="str">
        <f>+Curvefetch!BS4</f>
        <v>GD-ANR/OK</v>
      </c>
      <c r="BT4" s="1" t="str">
        <f>+Curvefetch!BT4</f>
        <v>GD-PAN/TX/OK</v>
      </c>
      <c r="BU4" s="1" t="str">
        <f>+Curvefetch!BU4</f>
        <v>GD-NGPL/OK</v>
      </c>
      <c r="BV4" s="1" t="str">
        <f>+Curvefetch!BV4</f>
        <v>GD-NORAM-N/S</v>
      </c>
      <c r="BW4" s="1" t="str">
        <f>+Curvefetch!BW4</f>
        <v>GD-NGPL/TXOK-E</v>
      </c>
      <c r="BX4" s="1" t="str">
        <f>+Curvefetch!BX4</f>
        <v>GD-NNG/DEMARCAT</v>
      </c>
      <c r="BY4" s="1" t="str">
        <f>+Curvefetch!BY4</f>
        <v>GD-NNG/VENT</v>
      </c>
      <c r="BZ4" s="1" t="str">
        <f>+Curvefetch!BZ4</f>
        <v>GD-ELPO/PERM2</v>
      </c>
      <c r="CA4" s="1" t="str">
        <f>+Curvefetch!CA4</f>
        <v>GD-ELPO/SANJUAN</v>
      </c>
      <c r="CB4" s="1" t="str">
        <f>+Curvefetch!CB4</f>
        <v>GDP-WYOMING</v>
      </c>
      <c r="CC4" s="1" t="str">
        <f>+Curvefetch!CC4</f>
        <v>GDP-CAL BORDER</v>
      </c>
      <c r="CD4" s="1" t="str">
        <f>+Curvefetch!CD4</f>
        <v>GDP-MALIN-CTYGA</v>
      </c>
      <c r="CE4" s="1" t="str">
        <f>+Curvefetch!CE4</f>
        <v>GDP-TRCOZ6/NY</v>
      </c>
      <c r="CF4" s="1" t="str">
        <f>+Curvefetch!CF4</f>
        <v>GD-CGT/APPALAC</v>
      </c>
      <c r="CG4" s="1" t="str">
        <f>+Curvefetch!CG4</f>
        <v>GDP-TETCO/M3</v>
      </c>
      <c r="CH4" s="1" t="str">
        <f>+Curvefetch!CH4</f>
        <v>GD-HPL/SHPCH</v>
      </c>
      <c r="CI4" s="1" t="str">
        <f>+Curvefetch!CI4</f>
        <v>GDP-WAHA</v>
      </c>
      <c r="CJ4" s="1" t="str">
        <f>+Curvefetch!CJ4</f>
        <v>GD-ANR/LA_ONSHO</v>
      </c>
      <c r="CK4" s="1" t="str">
        <f>+Curvefetch!CK4</f>
        <v>GD-NGPL/LA</v>
      </c>
      <c r="CL4" s="1" t="str">
        <f>+Curvefetch!CL4</f>
        <v>GD-TRUNKL/ELA</v>
      </c>
      <c r="CM4" s="188" t="str">
        <f>+Curvefetch!CM4</f>
        <v>GDP-TENN/800</v>
      </c>
      <c r="CN4" s="1">
        <f>+Curvefetch!CN4</f>
        <v>0</v>
      </c>
      <c r="CO4" s="1">
        <f>+Curvefetch!CO4</f>
        <v>0</v>
      </c>
      <c r="CP4" s="1" t="str">
        <f>+Curvefetch!CP4</f>
        <v>GDP-HEHUB</v>
      </c>
      <c r="CQ4" s="1" t="str">
        <f>+Curvefetch!CQ4</f>
        <v>GDP-ML7/CG</v>
      </c>
      <c r="CR4" s="1" t="str">
        <f>+Curvefetch!CR4</f>
        <v>GD-CHI. GATE</v>
      </c>
      <c r="CS4" s="1" t="str">
        <f>+Curvefetch!CS4</f>
        <v>GD-MICHCON</v>
      </c>
      <c r="CT4" s="1" t="str">
        <f>+Curvefetch!CT4</f>
        <v>GD-CONSUMERS</v>
      </c>
      <c r="CU4" s="1" t="str">
        <f>+Curvefetch!CU4</f>
        <v>GD-DAWN</v>
      </c>
      <c r="CV4" s="1" t="str">
        <f>+Curvefetch!CV4</f>
        <v>GD-ANR/OK</v>
      </c>
      <c r="CW4" s="1" t="str">
        <f>+Curvefetch!CW4</f>
        <v>GD-PAN/TX/OK</v>
      </c>
      <c r="CX4" s="1" t="str">
        <f>+Curvefetch!CX4</f>
        <v>GD-NGPL/OK</v>
      </c>
      <c r="CY4" s="1" t="str">
        <f>+Curvefetch!CY4</f>
        <v>GD-NORAM-N/S</v>
      </c>
      <c r="CZ4" s="1" t="str">
        <f>+Curvefetch!CZ4</f>
        <v>GD-NGPL/TXOK-E</v>
      </c>
      <c r="DA4" s="1" t="str">
        <f>+Curvefetch!DA4</f>
        <v>GD-NNG/DEMARCAT</v>
      </c>
      <c r="DB4" s="1" t="str">
        <f>+Curvefetch!DB4</f>
        <v>GD-NNG/VENT</v>
      </c>
      <c r="DC4" s="1" t="str">
        <f>+Curvefetch!DC4</f>
        <v>GD-ELPO/PERM2</v>
      </c>
      <c r="DD4" s="1" t="str">
        <f>+Curvefetch!DD4</f>
        <v>GD-ELPO/SANJUAN</v>
      </c>
      <c r="DE4" s="1" t="str">
        <f>+Curvefetch!DE4</f>
        <v>GDP-WYOMING</v>
      </c>
      <c r="DF4" s="1" t="str">
        <f>+Curvefetch!DF4</f>
        <v>GDP-CAL BORDER</v>
      </c>
      <c r="DG4" s="1" t="str">
        <f>+Curvefetch!DG4</f>
        <v>GDP-MALIN-CTYGA</v>
      </c>
      <c r="DH4" s="1" t="str">
        <f>+Curvefetch!DH4</f>
        <v>GDP-TRCOZ6/NY</v>
      </c>
      <c r="DI4" s="1" t="str">
        <f>+Curvefetch!DI4</f>
        <v>GD-CGT/APPALAC</v>
      </c>
      <c r="DJ4" s="1" t="str">
        <f>+Curvefetch!DJ4</f>
        <v>GDP-TETCO/M3</v>
      </c>
      <c r="DK4" s="1" t="str">
        <f>+Curvefetch!DK4</f>
        <v>GD-HPL/SHPCH</v>
      </c>
      <c r="DL4" s="1" t="str">
        <f>+Curvefetch!DL4</f>
        <v>GDP-WAHA</v>
      </c>
      <c r="DM4" s="188" t="str">
        <f>+Curvefetch!DM4</f>
        <v>GD-ANR/LA_ONSHO</v>
      </c>
      <c r="DN4" s="1" t="str">
        <f>+Curvefetch!DN4</f>
        <v>GD-NGPL/LA</v>
      </c>
      <c r="DO4" s="1" t="str">
        <f>+Curvefetch!DO4</f>
        <v>GD-TRUNKL/ELA</v>
      </c>
      <c r="DP4" s="1" t="str">
        <f>+Curvefetch!DP4</f>
        <v>GDP-TENN/800</v>
      </c>
      <c r="DQ4" s="1">
        <f>+Curvefetch!DQ4</f>
        <v>0</v>
      </c>
      <c r="DR4" s="1">
        <f>+Curvefetch!DR4</f>
        <v>0</v>
      </c>
      <c r="DS4" s="1" t="str">
        <f>+Curvefetch!DS4</f>
        <v>NG</v>
      </c>
      <c r="DT4" s="1" t="str">
        <f>+Curvefetch!DT4</f>
        <v>IF-HEHUB</v>
      </c>
      <c r="DU4" s="1" t="str">
        <f>+Curvefetch!DU4</f>
        <v>NG</v>
      </c>
      <c r="DV4" s="1" t="str">
        <f>+Curvefetch!DV4</f>
        <v>IF-ANR/ML7</v>
      </c>
      <c r="DW4" s="1" t="str">
        <f>+Curvefetch!DW4</f>
        <v>NGI/CHI. GATE</v>
      </c>
      <c r="DX4" s="1" t="str">
        <f>+Curvefetch!DX4</f>
        <v>MICH_CG-GD</v>
      </c>
      <c r="DY4" s="1" t="str">
        <f>+Curvefetch!DY4</f>
        <v>GD-CONSUMERS</v>
      </c>
      <c r="DZ4" s="1" t="str">
        <f>+Curvefetch!DZ4</f>
        <v>CGPR-DAWN</v>
      </c>
      <c r="EA4" s="1" t="str">
        <f>+Curvefetch!EA4</f>
        <v>IF-ANR/OK</v>
      </c>
      <c r="EB4" s="1" t="str">
        <f>+Curvefetch!EB4</f>
        <v>IF-PAN/TX/OK</v>
      </c>
      <c r="EC4" s="1" t="str">
        <f>+Curvefetch!EC4</f>
        <v>IF-NGPL/MIDCON</v>
      </c>
      <c r="ED4" s="1" t="str">
        <f>+Curvefetch!ED4</f>
        <v>IF-NORAM/EAST</v>
      </c>
      <c r="EE4" s="1" t="str">
        <f>+Curvefetch!EE4</f>
        <v>IF-NGPLTXOK</v>
      </c>
      <c r="EF4" s="1" t="str">
        <f>+Curvefetch!EF4</f>
        <v>IF-NNG/DEMARCAT</v>
      </c>
      <c r="EG4" s="1" t="str">
        <f>+Curvefetch!EG4</f>
        <v>IF-NNG/VENT</v>
      </c>
      <c r="EH4" s="1" t="str">
        <f>+Curvefetch!EH4</f>
        <v>IF-ELPO/PERMIAN</v>
      </c>
      <c r="EI4" s="1" t="str">
        <f>+Curvefetch!EI4</f>
        <v>IF-ELPO/SJ</v>
      </c>
      <c r="EJ4" s="1" t="str">
        <f>+Curvefetch!EJ4</f>
        <v>IF-NWPL_ROCKY_M</v>
      </c>
      <c r="EK4" s="1" t="str">
        <f>+Curvefetch!EK4</f>
        <v>NGI-SOCAL</v>
      </c>
      <c r="EL4" s="1" t="str">
        <f>+Curvefetch!EL4</f>
        <v>NGI-MALIN</v>
      </c>
      <c r="EM4" s="188" t="str">
        <f>+Curvefetch!EM4</f>
        <v>IF-TRANSCO/Z6</v>
      </c>
      <c r="EN4" s="1" t="str">
        <f>+Curvefetch!EN4</f>
        <v>IF-CGT/APPALAC</v>
      </c>
      <c r="EO4" s="1" t="str">
        <f>+Curvefetch!EO4</f>
        <v>IF-TETCO/M3</v>
      </c>
      <c r="EP4" s="1" t="str">
        <f>+Curvefetch!EP4</f>
        <v>IF-HPL/SHPCHAN</v>
      </c>
      <c r="EQ4" s="1" t="str">
        <f>+Curvefetch!EQ4</f>
        <v>IF-WAHA</v>
      </c>
      <c r="ER4" s="1" t="str">
        <f>+Curvefetch!ER4</f>
        <v>IF-ANR/LA_ONSHO</v>
      </c>
      <c r="ES4" s="1" t="str">
        <f>+Curvefetch!ES4</f>
        <v>IF-NGPL/LA</v>
      </c>
      <c r="ET4" s="1" t="str">
        <f>+Curvefetch!ET4</f>
        <v>IF-TRUNKL/LA</v>
      </c>
      <c r="EU4" s="1" t="str">
        <f>+Curvefetch!EU4</f>
        <v>CGPR-AECO/BASIS</v>
      </c>
      <c r="EV4" s="1" t="str">
        <f>+Curvefetch!EV4</f>
        <v>IF-TENN/LA</v>
      </c>
      <c r="EW4" s="1">
        <f>+Curvefetch!EW4</f>
        <v>0</v>
      </c>
      <c r="EX4" s="1">
        <f>+Curvefetch!EX4</f>
        <v>0</v>
      </c>
      <c r="EY4" s="1">
        <f>+Curvefetch!EY4</f>
        <v>0</v>
      </c>
      <c r="EZ4" s="1" t="str">
        <f>+Curvefetch!EZ4</f>
        <v>NG</v>
      </c>
      <c r="FA4" s="1" t="str">
        <f>+Curvefetch!FA4</f>
        <v>IF-HEHUB</v>
      </c>
      <c r="FB4" s="1" t="str">
        <f>+Curvefetch!FB4</f>
        <v>NG</v>
      </c>
      <c r="FC4" s="1" t="str">
        <f>+Curvefetch!FC4</f>
        <v>IF-ANR/ML7</v>
      </c>
      <c r="FD4" s="1" t="str">
        <f>+Curvefetch!FD4</f>
        <v>NGI/CHI. GATE</v>
      </c>
      <c r="FE4" s="1" t="str">
        <f>+Curvefetch!FE4</f>
        <v>MICH_CG-GD</v>
      </c>
      <c r="FF4" s="1" t="str">
        <f>+Curvefetch!FF4</f>
        <v>GD-CONSUMERS</v>
      </c>
      <c r="FG4" s="1" t="str">
        <f>+Curvefetch!FG4</f>
        <v>CGPR-DAWN</v>
      </c>
      <c r="FH4" s="1" t="str">
        <f>+Curvefetch!FH4</f>
        <v>IF-ANR/OK</v>
      </c>
      <c r="FI4" s="1" t="str">
        <f>+Curvefetch!FI4</f>
        <v>IF-PAN/TX/OK</v>
      </c>
      <c r="FJ4" s="1" t="str">
        <f>+Curvefetch!FJ4</f>
        <v>IF-NGPL/MIDCON</v>
      </c>
      <c r="FK4" s="1" t="str">
        <f>+Curvefetch!FK4</f>
        <v>IF-NORAM/EAST</v>
      </c>
      <c r="FL4" s="1" t="str">
        <f>+Curvefetch!FL4</f>
        <v>IF-NGPLTXOK</v>
      </c>
      <c r="FM4" s="188" t="str">
        <f>+Curvefetch!FM4</f>
        <v>IF-NNG/DEMARCAT</v>
      </c>
      <c r="FN4" s="1" t="str">
        <f>+Curvefetch!FN4</f>
        <v>IF-NNG/VENT</v>
      </c>
      <c r="FO4" s="1" t="str">
        <f>+Curvefetch!FO4</f>
        <v>IF-ELPO/PERMIAN</v>
      </c>
      <c r="FP4" s="1" t="str">
        <f>+Curvefetch!FP4</f>
        <v>IF-ELPO/SJ</v>
      </c>
      <c r="FQ4" s="1" t="str">
        <f>+Curvefetch!FQ4</f>
        <v>IF-NWPL_ROCKY_M</v>
      </c>
      <c r="FR4" s="1" t="str">
        <f>+Curvefetch!FR4</f>
        <v>NGI-SOCAL</v>
      </c>
      <c r="FS4" s="1" t="str">
        <f>+Curvefetch!FS4</f>
        <v>NGI-MALIN</v>
      </c>
      <c r="FT4" s="1" t="str">
        <f>+Curvefetch!FT4</f>
        <v>IF-TRANSCO/Z6</v>
      </c>
      <c r="FU4" s="1" t="str">
        <f>+Curvefetch!FU4</f>
        <v>IF-CGT/APPALAC</v>
      </c>
      <c r="FV4" s="1" t="str">
        <f>+Curvefetch!FV4</f>
        <v>IF-TETCO/M3</v>
      </c>
      <c r="FW4" s="1" t="str">
        <f>+Curvefetch!FW4</f>
        <v>IF-HPL/SHPCHAN</v>
      </c>
      <c r="FX4" s="1" t="str">
        <f>+Curvefetch!FX4</f>
        <v>IF-WAHA</v>
      </c>
      <c r="FY4" s="1" t="str">
        <f>+Curvefetch!FY4</f>
        <v>IF-ANR/LA_ONSHO</v>
      </c>
      <c r="FZ4" s="1" t="str">
        <f>+Curvefetch!FZ4</f>
        <v>IF-NGPL/LA</v>
      </c>
      <c r="GA4" s="1" t="str">
        <f>+Curvefetch!GA4</f>
        <v>IF-TRUNKL/LA</v>
      </c>
      <c r="GB4" s="1" t="str">
        <f>+Curvefetch!GB4</f>
        <v>CGPR-AECO/BASIS</v>
      </c>
      <c r="GC4" s="1" t="str">
        <f>+Curvefetch!GC4</f>
        <v>IF-TENN/LA</v>
      </c>
      <c r="GD4" s="1">
        <f>+Curvefetch!GD4</f>
        <v>0</v>
      </c>
      <c r="GE4" s="1">
        <f>+Curvefetch!GE4</f>
        <v>0</v>
      </c>
      <c r="GF4" s="1">
        <f>+Curvefetch!GF4</f>
        <v>0</v>
      </c>
      <c r="GG4" s="1">
        <f>+Curvefetch!GG4</f>
        <v>0</v>
      </c>
      <c r="GH4" s="1">
        <f>+Curvefetch!GH4</f>
        <v>0</v>
      </c>
      <c r="GI4" s="1">
        <f>+Curvefetch!GI4</f>
        <v>0</v>
      </c>
      <c r="GJ4" s="1">
        <f>+Curvefetch!GJ4</f>
        <v>0</v>
      </c>
      <c r="GK4" s="1">
        <f>+Curvefetch!GK4</f>
        <v>0</v>
      </c>
      <c r="GL4" s="1">
        <f>+Curvefetch!GL4</f>
        <v>0</v>
      </c>
      <c r="GM4" s="1">
        <f>+Curvefetch!GS4</f>
        <v>0</v>
      </c>
      <c r="GN4" s="1">
        <f>+Curvefetch!GN4</f>
        <v>0</v>
      </c>
      <c r="GO4" s="1">
        <f>+Curvefetch!GO4</f>
        <v>0</v>
      </c>
      <c r="GP4" s="1">
        <f>+Curvefetch!GP4</f>
        <v>0</v>
      </c>
      <c r="GQ4" s="1">
        <f>+Curvefetch!GQ4</f>
        <v>0</v>
      </c>
      <c r="GR4" s="1">
        <f>+Curvefetch!GR4</f>
        <v>0</v>
      </c>
      <c r="GS4" s="1">
        <f>+Curvefetch!GS4</f>
        <v>0</v>
      </c>
      <c r="GT4" s="1">
        <f>+Curvefetch!GT4</f>
        <v>0</v>
      </c>
      <c r="GU4" s="1">
        <f>+Curvefetch!GU4</f>
        <v>0</v>
      </c>
      <c r="GV4" s="1">
        <f>+Curvefetch!GV4</f>
        <v>0</v>
      </c>
      <c r="GW4" s="1">
        <f>+Curvefetch!GW4</f>
        <v>0</v>
      </c>
      <c r="GX4" s="1">
        <f>+Curvefetch!GX4</f>
        <v>0</v>
      </c>
      <c r="GY4" s="1">
        <f>+Curvefetch!GY4</f>
        <v>0</v>
      </c>
      <c r="GZ4" s="1">
        <f>+Curvefetch!HI4</f>
        <v>0</v>
      </c>
      <c r="HA4" s="1">
        <f>+Curvefetch!HJ4</f>
        <v>0</v>
      </c>
      <c r="HB4" s="1">
        <f>+Curvefetch!HK4</f>
        <v>0</v>
      </c>
      <c r="HC4" s="1">
        <f>+Curvefetch!HL4</f>
        <v>0</v>
      </c>
      <c r="HD4" s="1">
        <f>+Curvefetch!HS4</f>
        <v>0</v>
      </c>
      <c r="HE4" s="1">
        <f>+Curvefetch!HN4</f>
        <v>0</v>
      </c>
      <c r="HF4" s="1">
        <f>+Curvefetch!HO4</f>
        <v>0</v>
      </c>
      <c r="HG4" s="1">
        <f>+Curvefetch!HP4</f>
        <v>0</v>
      </c>
      <c r="HH4" s="1">
        <f>+Curvefetch!HQ4</f>
        <v>0</v>
      </c>
      <c r="HI4" s="1">
        <f>+Curvefetch!HR4</f>
        <v>0</v>
      </c>
      <c r="HJ4" s="1">
        <f>+Curvefetch!HS4</f>
        <v>0</v>
      </c>
      <c r="HK4" s="1">
        <f>+Curvefetch!HT4</f>
        <v>0</v>
      </c>
      <c r="HL4" s="1">
        <f>+Curvefetch!HU4</f>
        <v>0</v>
      </c>
      <c r="HM4" s="1">
        <f>+Curvefetch!HV4</f>
        <v>0</v>
      </c>
      <c r="HN4" s="1">
        <f>+Curvefetch!HW4</f>
        <v>0</v>
      </c>
      <c r="HO4" s="1">
        <f>+Curvefetch!HX4</f>
        <v>0</v>
      </c>
      <c r="HP4" s="1">
        <f>+Curvefetch!HY4</f>
        <v>0</v>
      </c>
      <c r="HQ4" s="1">
        <f>+Curvefetch!HZ4</f>
        <v>0</v>
      </c>
      <c r="HR4" s="1">
        <f>+Curvefetch!IA4</f>
        <v>0</v>
      </c>
      <c r="HS4" s="1">
        <f>+Curvefetch!IB4</f>
        <v>0</v>
      </c>
      <c r="HT4" s="1">
        <f>+Curvefetch!IC4</f>
        <v>0</v>
      </c>
      <c r="HU4" s="1">
        <f>+Curvefetch!ID4</f>
        <v>0</v>
      </c>
      <c r="HV4" s="1">
        <f>+Curvefetch!IE4</f>
        <v>0</v>
      </c>
      <c r="HW4" s="1">
        <f>+Curvefetch!IF4</f>
        <v>0</v>
      </c>
      <c r="HX4" s="1">
        <f>+Curvefetch!IG4</f>
        <v>0</v>
      </c>
      <c r="HY4" s="1">
        <f>+Curvefetch!IH4</f>
        <v>0</v>
      </c>
      <c r="HZ4" s="1">
        <f>+Curvefetch!II4</f>
        <v>0</v>
      </c>
      <c r="IA4" s="1">
        <f>+Curvefetch!IJ4</f>
        <v>0</v>
      </c>
      <c r="IB4" s="1">
        <f>+Curvefetch!IK4</f>
        <v>0</v>
      </c>
      <c r="IC4" s="1">
        <f>+Curvefetch!IL4</f>
        <v>0</v>
      </c>
      <c r="ID4" s="1">
        <f>+Curvefetch!IS4</f>
        <v>0</v>
      </c>
      <c r="IE4" s="1">
        <f>+Curvefetch!IN4</f>
        <v>0</v>
      </c>
      <c r="IF4" s="1">
        <f>+Curvefetch!IN4</f>
        <v>0</v>
      </c>
      <c r="IG4" s="1">
        <f>+Curvefetch!IO4</f>
        <v>0</v>
      </c>
      <c r="IH4" s="1">
        <f>+Curvefetch!IP4</f>
        <v>0</v>
      </c>
      <c r="II4" s="1">
        <f>+Curvefetch!IQ4</f>
        <v>0</v>
      </c>
      <c r="IJ4" s="1">
        <f>+Curvefetch!IR4</f>
        <v>0</v>
      </c>
    </row>
    <row r="5" spans="1:244" x14ac:dyDescent="0.2">
      <c r="D5" t="str">
        <f>+Curvefetch!D5</f>
        <v>Curve Type</v>
      </c>
      <c r="E5" t="str">
        <f>+Curvefetch!E5</f>
        <v>SP</v>
      </c>
      <c r="F5" t="str">
        <f>+Curvefetch!F5</f>
        <v>SP</v>
      </c>
      <c r="G5" t="str">
        <f>+Curvefetch!G5</f>
        <v>SP</v>
      </c>
      <c r="H5" t="str">
        <f>+Curvefetch!H5</f>
        <v>SP</v>
      </c>
      <c r="I5" t="str">
        <f>+Curvefetch!I5</f>
        <v>SP</v>
      </c>
      <c r="J5" t="str">
        <f>+Curvefetch!J5</f>
        <v>SP</v>
      </c>
      <c r="K5" t="str">
        <f>+Curvefetch!K5</f>
        <v>SP</v>
      </c>
      <c r="L5" t="str">
        <f>+Curvefetch!L5</f>
        <v>SP</v>
      </c>
      <c r="M5" t="str">
        <f>+Curvefetch!M5</f>
        <v>SP</v>
      </c>
      <c r="N5" t="str">
        <f>+Curvefetch!N5</f>
        <v>SP</v>
      </c>
      <c r="O5" t="str">
        <f>+Curvefetch!O5</f>
        <v>SP</v>
      </c>
      <c r="P5" t="str">
        <f>+Curvefetch!P5</f>
        <v>SP</v>
      </c>
      <c r="Q5" t="str">
        <f>+Curvefetch!Q5</f>
        <v>SP</v>
      </c>
      <c r="R5" t="str">
        <f>+Curvefetch!R5</f>
        <v>SP</v>
      </c>
      <c r="S5" t="str">
        <f>+Curvefetch!S5</f>
        <v>SP</v>
      </c>
      <c r="T5" t="str">
        <f>+Curvefetch!T5</f>
        <v>SP</v>
      </c>
      <c r="U5" t="str">
        <f>+Curvefetch!U5</f>
        <v>SP</v>
      </c>
      <c r="V5" t="str">
        <f>+Curvefetch!V5</f>
        <v>SP</v>
      </c>
      <c r="W5" t="str">
        <f>+Curvefetch!W5</f>
        <v>SP</v>
      </c>
      <c r="X5" t="str">
        <f>+Curvefetch!X5</f>
        <v>SP</v>
      </c>
      <c r="Y5" t="str">
        <f>+Curvefetch!Y5</f>
        <v>SP</v>
      </c>
      <c r="Z5" t="str">
        <f>+Curvefetch!Z5</f>
        <v>SP</v>
      </c>
      <c r="AA5" t="str">
        <f>+Curvefetch!AA5</f>
        <v>SP</v>
      </c>
      <c r="AB5" t="str">
        <f>+Curvefetch!AB5</f>
        <v>SP</v>
      </c>
      <c r="AC5" t="str">
        <f>+Curvefetch!AC5</f>
        <v>SP</v>
      </c>
      <c r="AD5" t="str">
        <f>+Curvefetch!AD5</f>
        <v>SP</v>
      </c>
      <c r="AE5" t="str">
        <f>+Curvefetch!AE5</f>
        <v>SP</v>
      </c>
      <c r="AF5">
        <f>+Curvefetch!AF5</f>
        <v>0</v>
      </c>
      <c r="AG5">
        <f>+Curvefetch!AG5</f>
        <v>0</v>
      </c>
      <c r="AH5">
        <f>+Curvefetch!AH5</f>
        <v>0</v>
      </c>
      <c r="AI5" t="str">
        <f>+Curvefetch!AI5</f>
        <v>SP</v>
      </c>
      <c r="AJ5" t="str">
        <f>+Curvefetch!AJ5</f>
        <v>SP</v>
      </c>
      <c r="AK5" t="str">
        <f>+Curvefetch!AK5</f>
        <v>SP</v>
      </c>
      <c r="AL5" t="str">
        <f>+Curvefetch!AL5</f>
        <v>SP</v>
      </c>
      <c r="AM5" t="str">
        <f>+Curvefetch!AM5</f>
        <v>SP</v>
      </c>
      <c r="AN5" t="str">
        <f>+Curvefetch!AN5</f>
        <v>SP</v>
      </c>
      <c r="AO5" t="str">
        <f>+Curvefetch!AO5</f>
        <v>SP</v>
      </c>
      <c r="AP5" t="str">
        <f>+Curvefetch!AP5</f>
        <v>SP</v>
      </c>
      <c r="AQ5" t="str">
        <f>+Curvefetch!AQ5</f>
        <v>SP</v>
      </c>
      <c r="AR5" t="str">
        <f>+Curvefetch!AR5</f>
        <v>SP</v>
      </c>
      <c r="AS5" t="str">
        <f>+Curvefetch!AS5</f>
        <v>SP</v>
      </c>
      <c r="AT5" t="str">
        <f>+Curvefetch!AT5</f>
        <v>SP</v>
      </c>
      <c r="AU5" t="str">
        <f>+Curvefetch!AU5</f>
        <v>SP</v>
      </c>
      <c r="AV5" t="str">
        <f>+Curvefetch!AV5</f>
        <v>SP</v>
      </c>
      <c r="AW5" t="str">
        <f>+Curvefetch!AW5</f>
        <v>SP</v>
      </c>
      <c r="AX5" t="str">
        <f>+Curvefetch!AX5</f>
        <v>SP</v>
      </c>
      <c r="AY5" t="str">
        <f>+Curvefetch!AY5</f>
        <v>SP</v>
      </c>
      <c r="AZ5" t="str">
        <f>+Curvefetch!AZ5</f>
        <v>SP</v>
      </c>
      <c r="BA5" t="str">
        <f>+Curvefetch!BA5</f>
        <v>SP</v>
      </c>
      <c r="BB5" t="str">
        <f>+Curvefetch!BB5</f>
        <v>SP</v>
      </c>
      <c r="BC5" t="str">
        <f>+Curvefetch!BC5</f>
        <v>SP</v>
      </c>
      <c r="BD5" t="str">
        <f>+Curvefetch!BD5</f>
        <v>SP</v>
      </c>
      <c r="BE5" t="str">
        <f>+Curvefetch!BE5</f>
        <v>SP</v>
      </c>
      <c r="BF5" t="str">
        <f>+Curvefetch!BF5</f>
        <v>SP</v>
      </c>
      <c r="BG5" t="str">
        <f>+Curvefetch!BG5</f>
        <v>SP</v>
      </c>
      <c r="BH5" t="str">
        <f>+Curvefetch!BH5</f>
        <v>SP</v>
      </c>
      <c r="BI5" t="str">
        <f>+Curvefetch!BI5</f>
        <v>SP</v>
      </c>
      <c r="BK5">
        <f>+Curvefetch!BK5</f>
        <v>0</v>
      </c>
      <c r="BL5">
        <f>+Curvefetch!BL5</f>
        <v>0</v>
      </c>
      <c r="BM5" t="str">
        <f>+Curvefetch!BM5</f>
        <v>PR</v>
      </c>
      <c r="BN5" t="str">
        <f>+Curvefetch!BN5</f>
        <v>PR</v>
      </c>
      <c r="BO5" t="str">
        <f>+Curvefetch!BO5</f>
        <v>PR</v>
      </c>
      <c r="BP5" t="str">
        <f>+Curvefetch!BP5</f>
        <v>PR</v>
      </c>
      <c r="BQ5" t="str">
        <f>+Curvefetch!BQ5</f>
        <v>PR</v>
      </c>
      <c r="BR5" t="str">
        <f>+Curvefetch!BR5</f>
        <v>PR</v>
      </c>
      <c r="BS5" t="str">
        <f>+Curvefetch!BS5</f>
        <v>PR</v>
      </c>
      <c r="BT5" t="str">
        <f>+Curvefetch!BT5</f>
        <v>PR</v>
      </c>
      <c r="BU5" t="str">
        <f>+Curvefetch!BU5</f>
        <v>PR</v>
      </c>
      <c r="BV5" t="str">
        <f>+Curvefetch!BV5</f>
        <v>PR</v>
      </c>
      <c r="BW5" t="str">
        <f>+Curvefetch!BW5</f>
        <v>PR</v>
      </c>
      <c r="BX5" t="str">
        <f>+Curvefetch!BX5</f>
        <v>PR</v>
      </c>
      <c r="BY5" t="str">
        <f>+Curvefetch!BY5</f>
        <v>PR</v>
      </c>
      <c r="BZ5" t="str">
        <f>+Curvefetch!BZ5</f>
        <v>PR</v>
      </c>
      <c r="CA5" t="str">
        <f>+Curvefetch!CA5</f>
        <v>PR</v>
      </c>
      <c r="CB5" t="str">
        <f>+Curvefetch!CB5</f>
        <v>PR</v>
      </c>
      <c r="CC5" t="str">
        <f>+Curvefetch!CC5</f>
        <v>PR</v>
      </c>
      <c r="CD5" t="str">
        <f>+Curvefetch!CD5</f>
        <v>PR</v>
      </c>
      <c r="CE5" t="str">
        <f>+Curvefetch!CE5</f>
        <v>PR</v>
      </c>
      <c r="CF5" t="str">
        <f>+Curvefetch!CF5</f>
        <v>PR</v>
      </c>
      <c r="CG5" t="str">
        <f>+Curvefetch!CG5</f>
        <v>PR</v>
      </c>
      <c r="CH5" t="str">
        <f>+Curvefetch!CH5</f>
        <v>PR</v>
      </c>
      <c r="CI5" t="str">
        <f>+Curvefetch!CI5</f>
        <v>PR</v>
      </c>
      <c r="CJ5" t="str">
        <f>+Curvefetch!CJ5</f>
        <v>PR</v>
      </c>
      <c r="CK5" t="str">
        <f>+Curvefetch!CK5</f>
        <v>PR</v>
      </c>
      <c r="CL5" t="str">
        <f>+Curvefetch!CL5</f>
        <v>PR</v>
      </c>
      <c r="CM5" t="str">
        <f>+Curvefetch!CS5</f>
        <v>PR</v>
      </c>
      <c r="CN5">
        <f>+Curvefetch!CN5</f>
        <v>0</v>
      </c>
      <c r="CO5">
        <f>+Curvefetch!CO5</f>
        <v>0</v>
      </c>
      <c r="CP5" t="str">
        <f>+Curvefetch!CP5</f>
        <v>PR</v>
      </c>
      <c r="CQ5" t="str">
        <f>+Curvefetch!CQ5</f>
        <v>PR</v>
      </c>
      <c r="CR5" t="str">
        <f>+Curvefetch!CR5</f>
        <v>PR</v>
      </c>
      <c r="CS5" t="str">
        <f>+Curvefetch!CS5</f>
        <v>PR</v>
      </c>
      <c r="CT5" t="str">
        <f>+Curvefetch!CT5</f>
        <v>PR</v>
      </c>
      <c r="CU5" t="str">
        <f>+Curvefetch!CU5</f>
        <v>PR</v>
      </c>
      <c r="CV5" t="str">
        <f>+Curvefetch!CV5</f>
        <v>PR</v>
      </c>
      <c r="CW5" t="str">
        <f>+Curvefetch!CW5</f>
        <v>PR</v>
      </c>
      <c r="CX5" t="str">
        <f>+Curvefetch!CX5</f>
        <v>PR</v>
      </c>
      <c r="CY5" t="str">
        <f>+Curvefetch!CY5</f>
        <v>PR</v>
      </c>
      <c r="CZ5" t="str">
        <f>+Curvefetch!CZ5</f>
        <v>PR</v>
      </c>
      <c r="DA5" t="str">
        <f>+Curvefetch!DA5</f>
        <v>PR</v>
      </c>
      <c r="DB5" t="str">
        <f>+Curvefetch!DB5</f>
        <v>PR</v>
      </c>
      <c r="DC5" t="str">
        <f>+Curvefetch!DC5</f>
        <v>PR</v>
      </c>
      <c r="DD5" t="str">
        <f>+Curvefetch!DD5</f>
        <v>PR</v>
      </c>
      <c r="DE5" t="str">
        <f>+Curvefetch!DE5</f>
        <v>PR</v>
      </c>
      <c r="DF5" t="str">
        <f>+Curvefetch!DF5</f>
        <v>PR</v>
      </c>
      <c r="DG5" t="str">
        <f>+Curvefetch!DG5</f>
        <v>PR</v>
      </c>
      <c r="DH5" t="str">
        <f>+Curvefetch!DH5</f>
        <v>PR</v>
      </c>
      <c r="DI5" t="str">
        <f>+Curvefetch!DI5</f>
        <v>PR</v>
      </c>
      <c r="DJ5" t="str">
        <f>+Curvefetch!DJ5</f>
        <v>PR</v>
      </c>
      <c r="DK5" t="str">
        <f>+Curvefetch!DK5</f>
        <v>PR</v>
      </c>
      <c r="DL5" t="str">
        <f>+Curvefetch!DL5</f>
        <v>PR</v>
      </c>
      <c r="DM5" t="str">
        <f>+Curvefetch!DM5</f>
        <v>PR</v>
      </c>
      <c r="DN5" t="str">
        <f>+Curvefetch!DN5</f>
        <v>PR</v>
      </c>
      <c r="DO5" t="str">
        <f>+Curvefetch!DO5</f>
        <v>PR</v>
      </c>
      <c r="DP5" t="str">
        <f>+Curvefetch!DP5</f>
        <v>PR</v>
      </c>
      <c r="DQ5">
        <f>+Curvefetch!DQ5</f>
        <v>0</v>
      </c>
      <c r="DR5">
        <f>+Curvefetch!DR5</f>
        <v>0</v>
      </c>
      <c r="DS5" t="str">
        <f>+Curvefetch!DS5</f>
        <v>PR</v>
      </c>
      <c r="DT5" t="str">
        <f>+Curvefetch!DT5</f>
        <v>PR</v>
      </c>
      <c r="DU5" t="str">
        <f>+Curvefetch!DU5</f>
        <v>VO</v>
      </c>
      <c r="DV5" t="str">
        <f>+Curvefetch!DV5</f>
        <v>PR</v>
      </c>
      <c r="DW5" t="str">
        <f>+Curvefetch!DW5</f>
        <v>PR</v>
      </c>
      <c r="DX5" t="str">
        <f>+Curvefetch!DX5</f>
        <v>PR</v>
      </c>
      <c r="DY5" t="str">
        <f>+Curvefetch!DY5</f>
        <v>PR</v>
      </c>
      <c r="DZ5" t="str">
        <f>+Curvefetch!DZ5</f>
        <v>PR</v>
      </c>
      <c r="EA5" t="str">
        <f>+Curvefetch!EA5</f>
        <v>PR</v>
      </c>
      <c r="EB5" t="str">
        <f>+Curvefetch!EB5</f>
        <v>PR</v>
      </c>
      <c r="EC5" t="str">
        <f>+Curvefetch!EC5</f>
        <v>PR</v>
      </c>
      <c r="ED5" t="str">
        <f>+Curvefetch!ED5</f>
        <v>PR</v>
      </c>
      <c r="EE5" t="str">
        <f>+Curvefetch!EE5</f>
        <v>PR</v>
      </c>
      <c r="EF5" t="str">
        <f>+Curvefetch!EF5</f>
        <v>PR</v>
      </c>
      <c r="EG5" t="str">
        <f>+Curvefetch!EG5</f>
        <v>PR</v>
      </c>
      <c r="EH5" t="str">
        <f>+Curvefetch!EH5</f>
        <v>PR</v>
      </c>
      <c r="EI5" t="str">
        <f>+Curvefetch!EI5</f>
        <v>PR</v>
      </c>
      <c r="EJ5" t="str">
        <f>+Curvefetch!EJ5</f>
        <v>PR</v>
      </c>
      <c r="EK5" t="str">
        <f>+Curvefetch!EK5</f>
        <v>PR</v>
      </c>
      <c r="EL5" t="str">
        <f>+Curvefetch!EL5</f>
        <v>PR</v>
      </c>
      <c r="EM5" t="str">
        <f>+Curvefetch!EM5</f>
        <v>PR</v>
      </c>
      <c r="EN5" t="str">
        <f>+Curvefetch!EN5</f>
        <v>PR</v>
      </c>
      <c r="EO5" t="str">
        <f>+Curvefetch!EO5</f>
        <v>PR</v>
      </c>
      <c r="EP5" t="str">
        <f>+Curvefetch!EP5</f>
        <v>PR</v>
      </c>
      <c r="EQ5" t="str">
        <f>+Curvefetch!EQ5</f>
        <v>PR</v>
      </c>
      <c r="ER5" t="str">
        <f>+Curvefetch!ER5</f>
        <v>PR</v>
      </c>
      <c r="ES5" t="str">
        <f>+Curvefetch!ES5</f>
        <v>PR</v>
      </c>
      <c r="ET5" t="str">
        <f>+Curvefetch!ET5</f>
        <v>PR</v>
      </c>
      <c r="EU5" t="str">
        <f>+Curvefetch!EU5</f>
        <v>PR</v>
      </c>
      <c r="EV5" t="str">
        <f>+Curvefetch!EV5</f>
        <v>PR</v>
      </c>
      <c r="EW5">
        <f>+Curvefetch!EW5</f>
        <v>0</v>
      </c>
      <c r="EX5">
        <f>+Curvefetch!EX5</f>
        <v>0</v>
      </c>
      <c r="EY5">
        <f>+Curvefetch!EY5</f>
        <v>0</v>
      </c>
      <c r="EZ5" t="str">
        <f>+Curvefetch!EZ5</f>
        <v>PR</v>
      </c>
      <c r="FA5" t="str">
        <f>+Curvefetch!FA5</f>
        <v>PR</v>
      </c>
      <c r="FB5" t="str">
        <f>+Curvefetch!FB5</f>
        <v>VO</v>
      </c>
      <c r="FC5" t="str">
        <f>+Curvefetch!FC5</f>
        <v>PR</v>
      </c>
      <c r="FD5" t="str">
        <f>+Curvefetch!FD5</f>
        <v>PR</v>
      </c>
      <c r="FE5" t="str">
        <f>+Curvefetch!FE5</f>
        <v>PR</v>
      </c>
      <c r="FF5" t="str">
        <f>+Curvefetch!FF5</f>
        <v>PR</v>
      </c>
      <c r="FG5" t="str">
        <f>+Curvefetch!FG5</f>
        <v>PR</v>
      </c>
      <c r="FH5" t="str">
        <f>+Curvefetch!FH5</f>
        <v>PR</v>
      </c>
      <c r="FI5" t="str">
        <f>+Curvefetch!FI5</f>
        <v>PR</v>
      </c>
      <c r="FJ5" t="str">
        <f>+Curvefetch!FJ5</f>
        <v>PR</v>
      </c>
      <c r="FK5" t="str">
        <f>+Curvefetch!FK5</f>
        <v>PR</v>
      </c>
      <c r="FL5" t="str">
        <f>+Curvefetch!FL5</f>
        <v>PR</v>
      </c>
      <c r="FM5" t="str">
        <f>+Curvefetch!FM5</f>
        <v>PR</v>
      </c>
      <c r="FN5" t="str">
        <f>+Curvefetch!FN5</f>
        <v>PR</v>
      </c>
      <c r="FO5" t="str">
        <f>+Curvefetch!FO5</f>
        <v>PR</v>
      </c>
      <c r="FP5" t="str">
        <f>+Curvefetch!FP5</f>
        <v>PR</v>
      </c>
      <c r="FQ5" t="str">
        <f>+Curvefetch!FQ5</f>
        <v>PR</v>
      </c>
      <c r="FR5" t="str">
        <f>+Curvefetch!FR5</f>
        <v>PR</v>
      </c>
      <c r="FS5" t="str">
        <f>+Curvefetch!FS5</f>
        <v>PR</v>
      </c>
      <c r="FT5" t="str">
        <f>+Curvefetch!FT5</f>
        <v>PR</v>
      </c>
      <c r="FU5" t="str">
        <f>+Curvefetch!FU5</f>
        <v>PR</v>
      </c>
      <c r="FV5" t="str">
        <f>+Curvefetch!FV5</f>
        <v>PR</v>
      </c>
      <c r="FW5" t="str">
        <f>+Curvefetch!FW5</f>
        <v>PR</v>
      </c>
      <c r="FX5" t="str">
        <f>+Curvefetch!FX5</f>
        <v>PR</v>
      </c>
      <c r="FY5" t="str">
        <f>+Curvefetch!FY5</f>
        <v>PR</v>
      </c>
      <c r="FZ5" t="str">
        <f>+Curvefetch!FZ5</f>
        <v>PR</v>
      </c>
      <c r="GA5" t="str">
        <f>+Curvefetch!GA5</f>
        <v>PR</v>
      </c>
      <c r="GB5" t="str">
        <f>+Curvefetch!GB5</f>
        <v>PR</v>
      </c>
      <c r="GC5" t="str">
        <f>+Curvefetch!GC5</f>
        <v>PR</v>
      </c>
      <c r="GD5">
        <f>+Curvefetch!GD5</f>
        <v>0</v>
      </c>
      <c r="GE5">
        <f>+Curvefetch!GE5</f>
        <v>0</v>
      </c>
      <c r="GF5">
        <f>+Curvefetch!GF5</f>
        <v>0</v>
      </c>
      <c r="GG5">
        <f>+Curvefetch!GG5</f>
        <v>0</v>
      </c>
      <c r="GH5">
        <f>+Curvefetch!GH5</f>
        <v>0</v>
      </c>
      <c r="GI5">
        <f>+Curvefetch!GI5</f>
        <v>0</v>
      </c>
      <c r="GJ5">
        <f>+Curvefetch!GJ5</f>
        <v>0</v>
      </c>
      <c r="GK5">
        <f>+Curvefetch!GK5</f>
        <v>0</v>
      </c>
      <c r="GL5">
        <f>+Curvefetch!GL5</f>
        <v>0</v>
      </c>
      <c r="GM5">
        <f>+Curvefetch!GS5</f>
        <v>0</v>
      </c>
      <c r="GN5">
        <f>+Curvefetch!GN5</f>
        <v>0</v>
      </c>
      <c r="GO5">
        <f>+Curvefetch!GO5</f>
        <v>0</v>
      </c>
      <c r="GP5">
        <f>+Curvefetch!GP5</f>
        <v>0</v>
      </c>
      <c r="GQ5">
        <f>+Curvefetch!GQ5</f>
        <v>0</v>
      </c>
      <c r="GR5">
        <f>+Curvefetch!GR5</f>
        <v>0</v>
      </c>
      <c r="GS5">
        <f>+Curvefetch!GS5</f>
        <v>0</v>
      </c>
      <c r="GT5">
        <f>+Curvefetch!GT5</f>
        <v>0</v>
      </c>
      <c r="GU5">
        <f>+Curvefetch!GU5</f>
        <v>0</v>
      </c>
      <c r="GV5">
        <f>+Curvefetch!GV5</f>
        <v>0</v>
      </c>
      <c r="GW5">
        <f>+Curvefetch!GW5</f>
        <v>0</v>
      </c>
      <c r="GX5">
        <f>+Curvefetch!GX5</f>
        <v>0</v>
      </c>
      <c r="GY5">
        <f>+Curvefetch!GY5</f>
        <v>0</v>
      </c>
      <c r="GZ5">
        <f>+Curvefetch!HI5</f>
        <v>0</v>
      </c>
      <c r="HA5">
        <f>+Curvefetch!HJ5</f>
        <v>0</v>
      </c>
      <c r="HB5">
        <f>+Curvefetch!HK5</f>
        <v>0</v>
      </c>
      <c r="HC5">
        <f>+Curvefetch!HL5</f>
        <v>0</v>
      </c>
      <c r="HD5">
        <f>+Curvefetch!HS5</f>
        <v>0</v>
      </c>
      <c r="HE5">
        <f>+Curvefetch!HN5</f>
        <v>0</v>
      </c>
      <c r="HF5">
        <f>+Curvefetch!HO5</f>
        <v>0</v>
      </c>
      <c r="HG5">
        <f>+Curvefetch!HP5</f>
        <v>0</v>
      </c>
      <c r="HH5">
        <f>+Curvefetch!HQ5</f>
        <v>0</v>
      </c>
      <c r="HI5">
        <f>+Curvefetch!HR5</f>
        <v>0</v>
      </c>
      <c r="HJ5">
        <f>+Curvefetch!HS5</f>
        <v>0</v>
      </c>
      <c r="HK5">
        <f>+Curvefetch!HT5</f>
        <v>0</v>
      </c>
      <c r="HL5">
        <f>+Curvefetch!HU5</f>
        <v>0</v>
      </c>
      <c r="HM5">
        <f>+Curvefetch!HV5</f>
        <v>0</v>
      </c>
      <c r="HN5">
        <f>+Curvefetch!HW5</f>
        <v>0</v>
      </c>
      <c r="HO5">
        <f>+Curvefetch!HX5</f>
        <v>0</v>
      </c>
      <c r="HP5">
        <f>+Curvefetch!HY5</f>
        <v>0</v>
      </c>
      <c r="HQ5">
        <f>+Curvefetch!HZ5</f>
        <v>0</v>
      </c>
      <c r="HR5">
        <f>+Curvefetch!IA5</f>
        <v>0</v>
      </c>
      <c r="HS5">
        <f>+Curvefetch!IB5</f>
        <v>0</v>
      </c>
      <c r="HT5">
        <f>+Curvefetch!IC5</f>
        <v>0</v>
      </c>
      <c r="HU5">
        <f>+Curvefetch!ID5</f>
        <v>0</v>
      </c>
      <c r="HV5">
        <f>+Curvefetch!IE5</f>
        <v>0</v>
      </c>
      <c r="HW5">
        <f>+Curvefetch!IF5</f>
        <v>0</v>
      </c>
      <c r="HX5">
        <f>+Curvefetch!IG5</f>
        <v>0</v>
      </c>
      <c r="HY5">
        <f>+Curvefetch!IH5</f>
        <v>0</v>
      </c>
      <c r="HZ5">
        <f>+Curvefetch!II5</f>
        <v>0</v>
      </c>
      <c r="IA5">
        <f>+Curvefetch!IJ5</f>
        <v>0</v>
      </c>
      <c r="IB5">
        <f>+Curvefetch!IK5</f>
        <v>0</v>
      </c>
      <c r="IC5">
        <f>+Curvefetch!IL5</f>
        <v>0</v>
      </c>
      <c r="ID5">
        <f>+Curvefetch!IS5</f>
        <v>0</v>
      </c>
      <c r="IE5">
        <f>+Curvefetch!IN5</f>
        <v>0</v>
      </c>
      <c r="IF5">
        <f>+Curvefetch!IN5</f>
        <v>0</v>
      </c>
      <c r="IG5">
        <f>+Curvefetch!IO5</f>
        <v>0</v>
      </c>
      <c r="IH5">
        <f>+Curvefetch!IP5</f>
        <v>0</v>
      </c>
      <c r="II5">
        <f>+Curvefetch!IQ5</f>
        <v>0</v>
      </c>
      <c r="IJ5">
        <f>+Curvefetch!IR5</f>
        <v>0</v>
      </c>
    </row>
    <row r="6" spans="1:244" x14ac:dyDescent="0.2">
      <c r="D6" t="str">
        <f>+Curvefetch!D6</f>
        <v>Book Code 1</v>
      </c>
      <c r="E6" t="str">
        <f>+Curvefetch!E6</f>
        <v>D</v>
      </c>
      <c r="F6" t="str">
        <f>+Curvefetch!F6</f>
        <v>D</v>
      </c>
      <c r="G6" t="str">
        <f>+Curvefetch!G6</f>
        <v>D</v>
      </c>
      <c r="H6" t="str">
        <f>+Curvefetch!H6</f>
        <v>D</v>
      </c>
      <c r="I6" t="str">
        <f>+Curvefetch!I6</f>
        <v>D</v>
      </c>
      <c r="J6" t="str">
        <f>+Curvefetch!J6</f>
        <v>D</v>
      </c>
      <c r="K6" t="str">
        <f>+Curvefetch!K6</f>
        <v>D</v>
      </c>
      <c r="L6" t="str">
        <f>+Curvefetch!L6</f>
        <v>D</v>
      </c>
      <c r="M6" t="str">
        <f>+Curvefetch!M6</f>
        <v>D</v>
      </c>
      <c r="N6" t="str">
        <f>+Curvefetch!N6</f>
        <v>D</v>
      </c>
      <c r="O6" t="str">
        <f>+Curvefetch!O6</f>
        <v>D</v>
      </c>
      <c r="P6" t="str">
        <f>+Curvefetch!P6</f>
        <v>D</v>
      </c>
      <c r="Q6" t="str">
        <f>+Curvefetch!Q6</f>
        <v>D</v>
      </c>
      <c r="R6" t="str">
        <f>+Curvefetch!R6</f>
        <v>D</v>
      </c>
      <c r="S6" t="str">
        <f>+Curvefetch!S6</f>
        <v>D</v>
      </c>
      <c r="T6" t="str">
        <f>+Curvefetch!T6</f>
        <v>D</v>
      </c>
      <c r="U6" t="str">
        <f>+Curvefetch!U6</f>
        <v>D</v>
      </c>
      <c r="V6" t="str">
        <f>+Curvefetch!V6</f>
        <v>D</v>
      </c>
      <c r="W6" t="str">
        <f>+Curvefetch!W6</f>
        <v>D</v>
      </c>
      <c r="X6" t="str">
        <f>+Curvefetch!X6</f>
        <v>D</v>
      </c>
      <c r="Y6" t="str">
        <f>+Curvefetch!Y6</f>
        <v>D</v>
      </c>
      <c r="Z6" t="str">
        <f>+Curvefetch!Z6</f>
        <v>D</v>
      </c>
      <c r="AA6" t="str">
        <f>+Curvefetch!AA6</f>
        <v>D</v>
      </c>
      <c r="AB6" t="str">
        <f>+Curvefetch!AB6</f>
        <v>D</v>
      </c>
      <c r="AC6" t="str">
        <f>+Curvefetch!AC6</f>
        <v>D</v>
      </c>
      <c r="AD6" t="str">
        <f>+Curvefetch!AD6</f>
        <v>D</v>
      </c>
      <c r="AE6" t="str">
        <f>+Curvefetch!AE6</f>
        <v>D</v>
      </c>
      <c r="AF6">
        <f>+Curvefetch!AF6</f>
        <v>0</v>
      </c>
      <c r="AG6">
        <f>+Curvefetch!AG6</f>
        <v>0</v>
      </c>
      <c r="AH6">
        <f>+Curvefetch!AH6</f>
        <v>0</v>
      </c>
      <c r="AI6" t="str">
        <f>+Curvefetch!AI6</f>
        <v>D</v>
      </c>
      <c r="AJ6" t="str">
        <f>+Curvefetch!AJ6</f>
        <v>D</v>
      </c>
      <c r="AK6" t="str">
        <f>+Curvefetch!AK6</f>
        <v>D</v>
      </c>
      <c r="AL6" t="str">
        <f>+Curvefetch!AL6</f>
        <v>D</v>
      </c>
      <c r="AM6" t="str">
        <f>+Curvefetch!AM6</f>
        <v>D</v>
      </c>
      <c r="AN6" t="str">
        <f>+Curvefetch!AN6</f>
        <v>D</v>
      </c>
      <c r="AO6" t="str">
        <f>+Curvefetch!AO6</f>
        <v>D</v>
      </c>
      <c r="AP6" t="str">
        <f>+Curvefetch!AP6</f>
        <v>D</v>
      </c>
      <c r="AQ6" t="str">
        <f>+Curvefetch!AQ6</f>
        <v>D</v>
      </c>
      <c r="AR6" t="str">
        <f>+Curvefetch!AR6</f>
        <v>D</v>
      </c>
      <c r="AS6" t="str">
        <f>+Curvefetch!AS6</f>
        <v>D</v>
      </c>
      <c r="AT6" t="str">
        <f>+Curvefetch!AT6</f>
        <v>D</v>
      </c>
      <c r="AU6" t="str">
        <f>+Curvefetch!AU6</f>
        <v>D</v>
      </c>
      <c r="AV6" t="str">
        <f>+Curvefetch!AV6</f>
        <v>D</v>
      </c>
      <c r="AW6" t="str">
        <f>+Curvefetch!AW6</f>
        <v>D</v>
      </c>
      <c r="AX6" t="str">
        <f>+Curvefetch!AX6</f>
        <v>D</v>
      </c>
      <c r="AY6" t="str">
        <f>+Curvefetch!AY6</f>
        <v>D</v>
      </c>
      <c r="AZ6" t="str">
        <f>+Curvefetch!AZ6</f>
        <v>D</v>
      </c>
      <c r="BA6" t="str">
        <f>+Curvefetch!BA6</f>
        <v>D</v>
      </c>
      <c r="BB6" t="str">
        <f>+Curvefetch!BB6</f>
        <v>D</v>
      </c>
      <c r="BC6" t="str">
        <f>+Curvefetch!BC6</f>
        <v>D</v>
      </c>
      <c r="BD6" t="str">
        <f>+Curvefetch!BD6</f>
        <v>D</v>
      </c>
      <c r="BE6" t="str">
        <f>+Curvefetch!BE6</f>
        <v>D</v>
      </c>
      <c r="BF6" t="str">
        <f>+Curvefetch!BF6</f>
        <v>D</v>
      </c>
      <c r="BG6" t="str">
        <f>+Curvefetch!BG6</f>
        <v>D</v>
      </c>
      <c r="BH6" t="str">
        <f>+Curvefetch!BH6</f>
        <v>D</v>
      </c>
      <c r="BI6" t="str">
        <f>+Curvefetch!BI6</f>
        <v>D</v>
      </c>
      <c r="BK6">
        <f>+Curvefetch!BK6</f>
        <v>0</v>
      </c>
      <c r="BL6">
        <f>+Curvefetch!BL6</f>
        <v>0</v>
      </c>
      <c r="BM6" t="str">
        <f>+Curvefetch!BM6</f>
        <v>M</v>
      </c>
      <c r="BN6" t="str">
        <f>+Curvefetch!BN6</f>
        <v>M</v>
      </c>
      <c r="BO6" t="str">
        <f>+Curvefetch!BO6</f>
        <v>M</v>
      </c>
      <c r="BP6" t="str">
        <f>+Curvefetch!BP6</f>
        <v>M</v>
      </c>
      <c r="BQ6" t="str">
        <f>+Curvefetch!BQ6</f>
        <v>M</v>
      </c>
      <c r="BR6" t="str">
        <f>+Curvefetch!BR6</f>
        <v>M</v>
      </c>
      <c r="BS6" t="str">
        <f>+Curvefetch!BS6</f>
        <v>M</v>
      </c>
      <c r="BT6" t="str">
        <f>+Curvefetch!BT6</f>
        <v>M</v>
      </c>
      <c r="BU6" t="str">
        <f>+Curvefetch!BU6</f>
        <v>M</v>
      </c>
      <c r="BV6" t="str">
        <f>+Curvefetch!BV6</f>
        <v>M</v>
      </c>
      <c r="BW6" t="str">
        <f>+Curvefetch!BW6</f>
        <v>M</v>
      </c>
      <c r="BX6" t="str">
        <f>+Curvefetch!BX6</f>
        <v>M</v>
      </c>
      <c r="BY6" t="str">
        <f>+Curvefetch!BY6</f>
        <v>M</v>
      </c>
      <c r="BZ6" t="str">
        <f>+Curvefetch!BZ6</f>
        <v>M</v>
      </c>
      <c r="CA6" t="str">
        <f>+Curvefetch!CA6</f>
        <v>M</v>
      </c>
      <c r="CB6" t="str">
        <f>+Curvefetch!CB6</f>
        <v>M</v>
      </c>
      <c r="CC6" t="str">
        <f>+Curvefetch!CC6</f>
        <v>M</v>
      </c>
      <c r="CD6" t="str">
        <f>+Curvefetch!CD6</f>
        <v>M</v>
      </c>
      <c r="CE6" t="str">
        <f>+Curvefetch!CE6</f>
        <v>M</v>
      </c>
      <c r="CF6" t="str">
        <f>+Curvefetch!CF6</f>
        <v>M</v>
      </c>
      <c r="CG6" t="str">
        <f>+Curvefetch!CG6</f>
        <v>M</v>
      </c>
      <c r="CH6" t="str">
        <f>+Curvefetch!CH6</f>
        <v>M</v>
      </c>
      <c r="CI6" t="str">
        <f>+Curvefetch!CI6</f>
        <v>M</v>
      </c>
      <c r="CJ6" t="str">
        <f>+Curvefetch!CJ6</f>
        <v>M</v>
      </c>
      <c r="CK6" t="str">
        <f>+Curvefetch!CK6</f>
        <v>M</v>
      </c>
      <c r="CL6" t="str">
        <f>+Curvefetch!CL6</f>
        <v>M</v>
      </c>
      <c r="CM6" t="str">
        <f>+Curvefetch!CS6</f>
        <v>M</v>
      </c>
      <c r="CN6">
        <f>+Curvefetch!CN6</f>
        <v>0</v>
      </c>
      <c r="CO6">
        <f>+Curvefetch!CO6</f>
        <v>0</v>
      </c>
      <c r="CP6" t="str">
        <f>+Curvefetch!CP6</f>
        <v>M</v>
      </c>
      <c r="CQ6" t="str">
        <f>+Curvefetch!CQ6</f>
        <v>M</v>
      </c>
      <c r="CR6" t="str">
        <f>+Curvefetch!CR6</f>
        <v>M</v>
      </c>
      <c r="CS6" t="str">
        <f>+Curvefetch!CS6</f>
        <v>M</v>
      </c>
      <c r="CT6" t="str">
        <f>+Curvefetch!CT6</f>
        <v>M</v>
      </c>
      <c r="CU6" t="str">
        <f>+Curvefetch!CU6</f>
        <v>M</v>
      </c>
      <c r="CV6" t="str">
        <f>+Curvefetch!CV6</f>
        <v>M</v>
      </c>
      <c r="CW6" t="str">
        <f>+Curvefetch!CW6</f>
        <v>M</v>
      </c>
      <c r="CX6" t="str">
        <f>+Curvefetch!CX6</f>
        <v>M</v>
      </c>
      <c r="CY6" t="str">
        <f>+Curvefetch!CY6</f>
        <v>M</v>
      </c>
      <c r="CZ6" t="str">
        <f>+Curvefetch!CZ6</f>
        <v>M</v>
      </c>
      <c r="DA6" t="str">
        <f>+Curvefetch!DA6</f>
        <v>M</v>
      </c>
      <c r="DB6" t="str">
        <f>+Curvefetch!DB6</f>
        <v>M</v>
      </c>
      <c r="DC6" t="str">
        <f>+Curvefetch!DC6</f>
        <v>M</v>
      </c>
      <c r="DD6" t="str">
        <f>+Curvefetch!DD6</f>
        <v>M</v>
      </c>
      <c r="DE6" t="str">
        <f>+Curvefetch!DE6</f>
        <v>M</v>
      </c>
      <c r="DF6" t="str">
        <f>+Curvefetch!DF6</f>
        <v>M</v>
      </c>
      <c r="DG6" t="str">
        <f>+Curvefetch!DG6</f>
        <v>M</v>
      </c>
      <c r="DH6" t="str">
        <f>+Curvefetch!DH6</f>
        <v>M</v>
      </c>
      <c r="DI6" t="str">
        <f>+Curvefetch!DI6</f>
        <v>M</v>
      </c>
      <c r="DJ6" t="str">
        <f>+Curvefetch!DJ6</f>
        <v>M</v>
      </c>
      <c r="DK6" t="str">
        <f>+Curvefetch!DK6</f>
        <v>M</v>
      </c>
      <c r="DL6" t="str">
        <f>+Curvefetch!DL6</f>
        <v>M</v>
      </c>
      <c r="DM6" t="str">
        <f>+Curvefetch!DM6</f>
        <v>M</v>
      </c>
      <c r="DN6" t="str">
        <f>+Curvefetch!DN6</f>
        <v>M</v>
      </c>
      <c r="DO6" t="str">
        <f>+Curvefetch!DO6</f>
        <v>M</v>
      </c>
      <c r="DP6" t="str">
        <f>+Curvefetch!DP6</f>
        <v>M</v>
      </c>
      <c r="DQ6">
        <f>+Curvefetch!DQ6</f>
        <v>0</v>
      </c>
      <c r="DR6">
        <f>+Curvefetch!DR6</f>
        <v>0</v>
      </c>
      <c r="DS6" t="str">
        <f>+Curvefetch!DS6</f>
        <v>P</v>
      </c>
      <c r="DT6" t="str">
        <f>+Curvefetch!DT6</f>
        <v>D</v>
      </c>
      <c r="DU6" t="str">
        <f>+Curvefetch!DU6</f>
        <v>P</v>
      </c>
      <c r="DV6" t="str">
        <f>+Curvefetch!DV6</f>
        <v>D</v>
      </c>
      <c r="DW6" t="str">
        <f>+Curvefetch!DW6</f>
        <v>D</v>
      </c>
      <c r="DX6" t="str">
        <f>+Curvefetch!DX6</f>
        <v>D</v>
      </c>
      <c r="DY6" t="str">
        <f>+Curvefetch!DY6</f>
        <v>D</v>
      </c>
      <c r="DZ6" t="str">
        <f>+Curvefetch!DZ6</f>
        <v>D</v>
      </c>
      <c r="EA6" t="str">
        <f>+Curvefetch!EA6</f>
        <v>D</v>
      </c>
      <c r="EB6" t="str">
        <f>+Curvefetch!EB6</f>
        <v>D</v>
      </c>
      <c r="EC6" t="str">
        <f>+Curvefetch!EC6</f>
        <v>D</v>
      </c>
      <c r="ED6" t="str">
        <f>+Curvefetch!ED6</f>
        <v>D</v>
      </c>
      <c r="EE6" t="str">
        <f>+Curvefetch!EE6</f>
        <v>D</v>
      </c>
      <c r="EF6" t="str">
        <f>+Curvefetch!EF6</f>
        <v>D</v>
      </c>
      <c r="EG6" t="str">
        <f>+Curvefetch!EG6</f>
        <v>D</v>
      </c>
      <c r="EH6" t="str">
        <f>+Curvefetch!EH6</f>
        <v>D</v>
      </c>
      <c r="EI6" t="str">
        <f>+Curvefetch!EI6</f>
        <v>D</v>
      </c>
      <c r="EJ6" t="str">
        <f>+Curvefetch!EJ6</f>
        <v>D</v>
      </c>
      <c r="EK6" t="str">
        <f>+Curvefetch!EK6</f>
        <v>D</v>
      </c>
      <c r="EL6" t="str">
        <f>+Curvefetch!EL6</f>
        <v>D</v>
      </c>
      <c r="EM6" t="str">
        <f>+Curvefetch!EM6</f>
        <v>D</v>
      </c>
      <c r="EN6" t="str">
        <f>+Curvefetch!EN6</f>
        <v>D</v>
      </c>
      <c r="EO6" t="str">
        <f>+Curvefetch!EO6</f>
        <v>D</v>
      </c>
      <c r="EP6" t="str">
        <f>+Curvefetch!EP6</f>
        <v>D</v>
      </c>
      <c r="EQ6" t="str">
        <f>+Curvefetch!EQ6</f>
        <v>D</v>
      </c>
      <c r="ER6" t="str">
        <f>+Curvefetch!ER6</f>
        <v>D</v>
      </c>
      <c r="ES6" t="str">
        <f>+Curvefetch!ES6</f>
        <v>D</v>
      </c>
      <c r="ET6" t="str">
        <f>+Curvefetch!ET6</f>
        <v>D</v>
      </c>
      <c r="EU6" t="str">
        <f>+Curvefetch!EU6</f>
        <v>D</v>
      </c>
      <c r="EV6" t="str">
        <f>+Curvefetch!EV6</f>
        <v>D</v>
      </c>
      <c r="EW6">
        <f>+Curvefetch!EW6</f>
        <v>0</v>
      </c>
      <c r="EX6">
        <f>+Curvefetch!EX6</f>
        <v>0</v>
      </c>
      <c r="EY6">
        <f>+Curvefetch!EY6</f>
        <v>0</v>
      </c>
      <c r="EZ6" t="str">
        <f>+Curvefetch!EZ6</f>
        <v>P</v>
      </c>
      <c r="FA6" t="str">
        <f>+Curvefetch!FA6</f>
        <v>D</v>
      </c>
      <c r="FB6" t="str">
        <f>+Curvefetch!FB6</f>
        <v>P</v>
      </c>
      <c r="FC6" t="str">
        <f>+Curvefetch!FC6</f>
        <v>D</v>
      </c>
      <c r="FD6" t="str">
        <f>+Curvefetch!FD6</f>
        <v>D</v>
      </c>
      <c r="FE6" t="str">
        <f>+Curvefetch!FE6</f>
        <v>D</v>
      </c>
      <c r="FF6" t="str">
        <f>+Curvefetch!FF6</f>
        <v>D</v>
      </c>
      <c r="FG6" t="str">
        <f>+Curvefetch!FG6</f>
        <v>D</v>
      </c>
      <c r="FH6" t="str">
        <f>+Curvefetch!FH6</f>
        <v>D</v>
      </c>
      <c r="FI6" t="str">
        <f>+Curvefetch!FI6</f>
        <v>D</v>
      </c>
      <c r="FJ6" t="str">
        <f>+Curvefetch!FJ6</f>
        <v>D</v>
      </c>
      <c r="FK6" t="str">
        <f>+Curvefetch!FK6</f>
        <v>D</v>
      </c>
      <c r="FL6" t="str">
        <f>+Curvefetch!FL6</f>
        <v>D</v>
      </c>
      <c r="FM6" t="str">
        <f>+Curvefetch!FM6</f>
        <v>D</v>
      </c>
      <c r="FN6" t="str">
        <f>+Curvefetch!FN6</f>
        <v>D</v>
      </c>
      <c r="FO6" t="str">
        <f>+Curvefetch!FO6</f>
        <v>D</v>
      </c>
      <c r="FP6" t="str">
        <f>+Curvefetch!FP6</f>
        <v>D</v>
      </c>
      <c r="FQ6" t="str">
        <f>+Curvefetch!FQ6</f>
        <v>D</v>
      </c>
      <c r="FR6" t="str">
        <f>+Curvefetch!FR6</f>
        <v>D</v>
      </c>
      <c r="FS6" t="str">
        <f>+Curvefetch!FS6</f>
        <v>D</v>
      </c>
      <c r="FT6" t="str">
        <f>+Curvefetch!FT6</f>
        <v>D</v>
      </c>
      <c r="FU6" t="str">
        <f>+Curvefetch!FU6</f>
        <v>D</v>
      </c>
      <c r="FV6" t="str">
        <f>+Curvefetch!FV6</f>
        <v>D</v>
      </c>
      <c r="FW6" t="str">
        <f>+Curvefetch!FW6</f>
        <v>D</v>
      </c>
      <c r="FX6" t="str">
        <f>+Curvefetch!FX6</f>
        <v>D</v>
      </c>
      <c r="FY6" t="str">
        <f>+Curvefetch!FY6</f>
        <v>D</v>
      </c>
      <c r="FZ6" t="str">
        <f>+Curvefetch!FZ6</f>
        <v>D</v>
      </c>
      <c r="GA6" t="str">
        <f>+Curvefetch!GA6</f>
        <v>D</v>
      </c>
      <c r="GB6" t="str">
        <f>+Curvefetch!GB6</f>
        <v>D</v>
      </c>
      <c r="GC6" t="str">
        <f>+Curvefetch!GC6</f>
        <v>D</v>
      </c>
      <c r="GD6">
        <f>+Curvefetch!GD6</f>
        <v>0</v>
      </c>
      <c r="GE6">
        <f>+Curvefetch!GE6</f>
        <v>0</v>
      </c>
      <c r="GF6">
        <f>+Curvefetch!GF6</f>
        <v>0</v>
      </c>
      <c r="GG6">
        <f>+Curvefetch!GG6</f>
        <v>0</v>
      </c>
      <c r="GH6">
        <f>+Curvefetch!GH6</f>
        <v>0</v>
      </c>
      <c r="GI6">
        <f>+Curvefetch!GI6</f>
        <v>0</v>
      </c>
      <c r="GJ6">
        <f>+Curvefetch!GJ6</f>
        <v>0</v>
      </c>
      <c r="GK6">
        <f>+Curvefetch!GK6</f>
        <v>0</v>
      </c>
      <c r="GL6">
        <f>+Curvefetch!GL6</f>
        <v>0</v>
      </c>
      <c r="GM6">
        <f>+Curvefetch!GS6</f>
        <v>0</v>
      </c>
      <c r="GN6">
        <f>+Curvefetch!GN6</f>
        <v>0</v>
      </c>
      <c r="GO6">
        <f>+Curvefetch!GO6</f>
        <v>0</v>
      </c>
      <c r="GP6">
        <f>+Curvefetch!GP6</f>
        <v>0</v>
      </c>
      <c r="GQ6">
        <f>+Curvefetch!GQ6</f>
        <v>0</v>
      </c>
      <c r="GR6">
        <f>+Curvefetch!GR6</f>
        <v>0</v>
      </c>
      <c r="GS6">
        <f>+Curvefetch!GS6</f>
        <v>0</v>
      </c>
      <c r="GT6">
        <f>+Curvefetch!GT6</f>
        <v>0</v>
      </c>
      <c r="GU6">
        <f>+Curvefetch!GU6</f>
        <v>0</v>
      </c>
      <c r="GV6">
        <f>+Curvefetch!GV6</f>
        <v>0</v>
      </c>
      <c r="GW6">
        <f>+Curvefetch!GW6</f>
        <v>0</v>
      </c>
      <c r="GX6">
        <f>+Curvefetch!GX6</f>
        <v>0</v>
      </c>
      <c r="GY6">
        <f>+Curvefetch!GY6</f>
        <v>0</v>
      </c>
      <c r="GZ6">
        <f>+Curvefetch!HI6</f>
        <v>0</v>
      </c>
      <c r="HA6">
        <f>+Curvefetch!HJ6</f>
        <v>0</v>
      </c>
      <c r="HB6">
        <f>+Curvefetch!HK6</f>
        <v>0</v>
      </c>
      <c r="HC6">
        <f>+Curvefetch!HL6</f>
        <v>0</v>
      </c>
      <c r="HD6">
        <f>+Curvefetch!HS6</f>
        <v>0</v>
      </c>
      <c r="HE6">
        <f>+Curvefetch!HN6</f>
        <v>0</v>
      </c>
      <c r="HF6">
        <f>+Curvefetch!HO6</f>
        <v>0</v>
      </c>
      <c r="HG6">
        <f>+Curvefetch!HP6</f>
        <v>0</v>
      </c>
      <c r="HH6">
        <f>+Curvefetch!HQ6</f>
        <v>0</v>
      </c>
      <c r="HI6">
        <f>+Curvefetch!HR6</f>
        <v>0</v>
      </c>
      <c r="HJ6">
        <f>+Curvefetch!HS6</f>
        <v>0</v>
      </c>
      <c r="HK6">
        <f>+Curvefetch!HT6</f>
        <v>0</v>
      </c>
      <c r="HL6">
        <f>+Curvefetch!HU6</f>
        <v>0</v>
      </c>
      <c r="HM6">
        <f>+Curvefetch!HV6</f>
        <v>0</v>
      </c>
      <c r="HN6">
        <f>+Curvefetch!HW6</f>
        <v>0</v>
      </c>
      <c r="HO6">
        <f>+Curvefetch!HX6</f>
        <v>0</v>
      </c>
      <c r="HP6">
        <f>+Curvefetch!HY6</f>
        <v>0</v>
      </c>
      <c r="HQ6">
        <f>+Curvefetch!HZ6</f>
        <v>0</v>
      </c>
      <c r="HR6">
        <f>+Curvefetch!IA6</f>
        <v>0</v>
      </c>
      <c r="HS6">
        <f>+Curvefetch!IB6</f>
        <v>0</v>
      </c>
      <c r="HT6">
        <f>+Curvefetch!IC6</f>
        <v>0</v>
      </c>
      <c r="HU6">
        <f>+Curvefetch!ID6</f>
        <v>0</v>
      </c>
      <c r="HV6">
        <f>+Curvefetch!IE6</f>
        <v>0</v>
      </c>
      <c r="HW6">
        <f>+Curvefetch!IF6</f>
        <v>0</v>
      </c>
      <c r="HX6">
        <f>+Curvefetch!IG6</f>
        <v>0</v>
      </c>
      <c r="HY6">
        <f>+Curvefetch!IH6</f>
        <v>0</v>
      </c>
      <c r="HZ6">
        <f>+Curvefetch!II6</f>
        <v>0</v>
      </c>
      <c r="IA6">
        <f>+Curvefetch!IJ6</f>
        <v>0</v>
      </c>
      <c r="IB6">
        <f>+Curvefetch!IK6</f>
        <v>0</v>
      </c>
      <c r="IC6">
        <f>+Curvefetch!IL6</f>
        <v>0</v>
      </c>
      <c r="ID6">
        <f>+Curvefetch!IS6</f>
        <v>0</v>
      </c>
      <c r="IE6">
        <f>+Curvefetch!IN6</f>
        <v>0</v>
      </c>
      <c r="IF6">
        <f>+Curvefetch!IN6</f>
        <v>0</v>
      </c>
      <c r="IG6">
        <f>+Curvefetch!IO6</f>
        <v>0</v>
      </c>
      <c r="IH6">
        <f>+Curvefetch!IP6</f>
        <v>0</v>
      </c>
      <c r="II6">
        <f>+Curvefetch!IQ6</f>
        <v>0</v>
      </c>
      <c r="IJ6">
        <f>+Curvefetch!IR6</f>
        <v>0</v>
      </c>
    </row>
    <row r="7" spans="1:244" x14ac:dyDescent="0.2">
      <c r="D7" t="str">
        <f>+Curvefetch!D7</f>
        <v>Cell Location</v>
      </c>
      <c r="E7" t="str">
        <f>+Curvefetch!E7</f>
        <v>d8</v>
      </c>
      <c r="F7" t="str">
        <f>+Curvefetch!F7</f>
        <v>f8</v>
      </c>
      <c r="G7" t="str">
        <f>+Curvefetch!G7</f>
        <v>g8</v>
      </c>
      <c r="H7" t="str">
        <f>+Curvefetch!H7</f>
        <v>h8</v>
      </c>
      <c r="I7" t="str">
        <f>+Curvefetch!I7</f>
        <v>i8</v>
      </c>
      <c r="J7" t="str">
        <f>+Curvefetch!J7</f>
        <v>j8</v>
      </c>
      <c r="K7" t="str">
        <f>+Curvefetch!K7</f>
        <v>k8</v>
      </c>
      <c r="L7" t="str">
        <f>+Curvefetch!L7</f>
        <v>l8</v>
      </c>
      <c r="M7" t="str">
        <f>+Curvefetch!M7</f>
        <v>m8</v>
      </c>
      <c r="N7" t="str">
        <f>+Curvefetch!N7</f>
        <v>n8</v>
      </c>
      <c r="O7" t="str">
        <f>+Curvefetch!O7</f>
        <v>o8</v>
      </c>
      <c r="P7" t="str">
        <f>+Curvefetch!P7</f>
        <v>p8</v>
      </c>
      <c r="Q7" t="str">
        <f>+Curvefetch!Q7</f>
        <v>q8</v>
      </c>
      <c r="R7" t="str">
        <f>+Curvefetch!R7</f>
        <v>r8</v>
      </c>
      <c r="S7" t="str">
        <f>+Curvefetch!S7</f>
        <v>s8</v>
      </c>
      <c r="T7" t="str">
        <f>+Curvefetch!T7</f>
        <v>t8</v>
      </c>
      <c r="U7" t="str">
        <f>+Curvefetch!U7</f>
        <v>u8</v>
      </c>
      <c r="V7" t="str">
        <f>+Curvefetch!V7</f>
        <v>v8</v>
      </c>
      <c r="W7" t="str">
        <f>+Curvefetch!W7</f>
        <v>W8</v>
      </c>
      <c r="X7" t="str">
        <f>+Curvefetch!X7</f>
        <v>x8</v>
      </c>
      <c r="Y7" t="str">
        <f>+Curvefetch!Y7</f>
        <v>y8</v>
      </c>
      <c r="Z7" t="str">
        <f>+Curvefetch!Z7</f>
        <v>z8</v>
      </c>
      <c r="AA7" t="str">
        <f>+Curvefetch!AA7</f>
        <v>aa8</v>
      </c>
      <c r="AB7" t="str">
        <f>+Curvefetch!AB7</f>
        <v>ab8</v>
      </c>
      <c r="AC7" t="str">
        <f>+Curvefetch!AC7</f>
        <v>ac8</v>
      </c>
      <c r="AD7" t="str">
        <f>+Curvefetch!AD7</f>
        <v>ad8</v>
      </c>
      <c r="AE7" t="str">
        <f>+Curvefetch!AE7</f>
        <v>aE8</v>
      </c>
      <c r="AF7">
        <f>+Curvefetch!AF7</f>
        <v>0</v>
      </c>
      <c r="AG7">
        <f>+Curvefetch!AG7</f>
        <v>0</v>
      </c>
      <c r="AH7">
        <f>+Curvefetch!AH7</f>
        <v>0</v>
      </c>
      <c r="AI7" t="str">
        <f>+Curvefetch!AI7</f>
        <v>AH8</v>
      </c>
      <c r="AJ7" t="str">
        <f>+Curvefetch!AJ7</f>
        <v>AJ8</v>
      </c>
      <c r="AK7" t="str">
        <f>+Curvefetch!AK7</f>
        <v>AK8</v>
      </c>
      <c r="AL7" t="str">
        <f>+Curvefetch!AL7</f>
        <v>AL8</v>
      </c>
      <c r="AM7" t="str">
        <f>+Curvefetch!AM7</f>
        <v>AM8</v>
      </c>
      <c r="AN7" t="str">
        <f>+Curvefetch!AN7</f>
        <v>AN8</v>
      </c>
      <c r="AO7" t="str">
        <f>+Curvefetch!AO7</f>
        <v>AO8</v>
      </c>
      <c r="AP7" t="str">
        <f>+Curvefetch!AP7</f>
        <v>AP8</v>
      </c>
      <c r="AQ7" t="str">
        <f>+Curvefetch!AQ7</f>
        <v>AQ8</v>
      </c>
      <c r="AR7" t="str">
        <f>+Curvefetch!AR7</f>
        <v>AR8</v>
      </c>
      <c r="AS7" t="str">
        <f>+Curvefetch!AS7</f>
        <v>AS8</v>
      </c>
      <c r="AT7" t="str">
        <f>+Curvefetch!AT7</f>
        <v>AT8</v>
      </c>
      <c r="AU7" t="str">
        <f>+Curvefetch!AU7</f>
        <v>AU8</v>
      </c>
      <c r="AV7" t="str">
        <f>+Curvefetch!AV7</f>
        <v>AV8</v>
      </c>
      <c r="AW7" t="str">
        <f>+Curvefetch!AW7</f>
        <v>AW8</v>
      </c>
      <c r="AX7" t="str">
        <f>+Curvefetch!AX7</f>
        <v>AX8</v>
      </c>
      <c r="AY7" t="str">
        <f>+Curvefetch!AY7</f>
        <v>AY8</v>
      </c>
      <c r="AZ7" t="str">
        <f>+Curvefetch!AZ7</f>
        <v>AZ8</v>
      </c>
      <c r="BA7" t="str">
        <f>+Curvefetch!BA7</f>
        <v>BA8</v>
      </c>
      <c r="BB7" t="str">
        <f>+Curvefetch!BB7</f>
        <v>BB8</v>
      </c>
      <c r="BC7" t="str">
        <f>+Curvefetch!BC7</f>
        <v>BC8</v>
      </c>
      <c r="BD7" t="str">
        <f>+Curvefetch!BD7</f>
        <v>BD8</v>
      </c>
      <c r="BE7" t="str">
        <f>+Curvefetch!BE7</f>
        <v>BE8</v>
      </c>
      <c r="BF7" t="str">
        <f>+Curvefetch!BF7</f>
        <v>BF8</v>
      </c>
      <c r="BG7" t="str">
        <f>+Curvefetch!BG7</f>
        <v>BG8</v>
      </c>
      <c r="BH7" t="str">
        <f>+Curvefetch!BH7</f>
        <v>BH8</v>
      </c>
      <c r="BI7" t="str">
        <f>+Curvefetch!BI7</f>
        <v>BI8</v>
      </c>
      <c r="BK7">
        <f>+Curvefetch!BK7</f>
        <v>0</v>
      </c>
      <c r="BL7">
        <f>+Curvefetch!BL7</f>
        <v>0</v>
      </c>
      <c r="BM7" t="str">
        <f>+Curvefetch!BM7</f>
        <v>BL8</v>
      </c>
      <c r="BN7" t="str">
        <f>+Curvefetch!BN7</f>
        <v>BN8</v>
      </c>
      <c r="BO7" t="str">
        <f>+Curvefetch!BO7</f>
        <v>BO8</v>
      </c>
      <c r="BP7" t="str">
        <f>+Curvefetch!BP7</f>
        <v>BP8</v>
      </c>
      <c r="BQ7" t="str">
        <f>+Curvefetch!BQ7</f>
        <v>BQ8</v>
      </c>
      <c r="BR7" t="str">
        <f>+Curvefetch!BR7</f>
        <v>BR8</v>
      </c>
      <c r="BS7" t="str">
        <f>+Curvefetch!BS7</f>
        <v>BS8</v>
      </c>
      <c r="BT7" t="str">
        <f>+Curvefetch!BT7</f>
        <v>BT8</v>
      </c>
      <c r="BU7" t="str">
        <f>+Curvefetch!BU7</f>
        <v>BU8</v>
      </c>
      <c r="BV7" t="str">
        <f>+Curvefetch!BV7</f>
        <v>BV8</v>
      </c>
      <c r="BW7" t="str">
        <f>+Curvefetch!BW7</f>
        <v>BW8</v>
      </c>
      <c r="BX7" t="str">
        <f>+Curvefetch!BX7</f>
        <v>BX8</v>
      </c>
      <c r="BY7" t="str">
        <f>+Curvefetch!BY7</f>
        <v>BY8</v>
      </c>
      <c r="BZ7" t="str">
        <f>+Curvefetch!BZ7</f>
        <v>BZ8</v>
      </c>
      <c r="CA7" t="str">
        <f>+Curvefetch!CA7</f>
        <v>CA8</v>
      </c>
      <c r="CB7" t="str">
        <f>+Curvefetch!CB7</f>
        <v>CB8</v>
      </c>
      <c r="CC7" t="str">
        <f>+Curvefetch!CC7</f>
        <v>CC8</v>
      </c>
      <c r="CD7" t="str">
        <f>+Curvefetch!CD7</f>
        <v>CD8</v>
      </c>
      <c r="CE7" t="str">
        <f>+Curvefetch!CE7</f>
        <v>CE8</v>
      </c>
      <c r="CF7" t="str">
        <f>+Curvefetch!CF7</f>
        <v>CF8</v>
      </c>
      <c r="CG7" t="str">
        <f>+Curvefetch!CG7</f>
        <v>CG8</v>
      </c>
      <c r="CH7" t="str">
        <f>+Curvefetch!CH7</f>
        <v>CH8</v>
      </c>
      <c r="CI7" t="str">
        <f>+Curvefetch!CI7</f>
        <v>CI8</v>
      </c>
      <c r="CJ7" t="str">
        <f>+Curvefetch!CJ7</f>
        <v>CJ8</v>
      </c>
      <c r="CK7" t="str">
        <f>+Curvefetch!CK7</f>
        <v>CK8</v>
      </c>
      <c r="CL7" t="str">
        <f>+Curvefetch!CL7</f>
        <v>CL8</v>
      </c>
      <c r="CM7" t="str">
        <f>+Curvefetch!CM7</f>
        <v>CM8</v>
      </c>
      <c r="CN7">
        <f>+Curvefetch!CN7</f>
        <v>0</v>
      </c>
      <c r="CO7">
        <f>+Curvefetch!CO7</f>
        <v>0</v>
      </c>
      <c r="CP7" t="str">
        <f>+Curvefetch!CP7</f>
        <v>CO8</v>
      </c>
      <c r="CQ7" t="str">
        <f>+Curvefetch!CQ7</f>
        <v>CQ8</v>
      </c>
      <c r="CR7" t="str">
        <f>+Curvefetch!CR7</f>
        <v>CR8</v>
      </c>
      <c r="CS7" t="str">
        <f>+Curvefetch!CS7</f>
        <v>CS8</v>
      </c>
      <c r="CT7" t="str">
        <f>+Curvefetch!CT7</f>
        <v>CT8</v>
      </c>
      <c r="CU7" t="str">
        <f>+Curvefetch!CU7</f>
        <v>CU8</v>
      </c>
      <c r="CV7" t="str">
        <f>+Curvefetch!CV7</f>
        <v>CV8</v>
      </c>
      <c r="CW7" t="str">
        <f>+Curvefetch!CW7</f>
        <v>CW8</v>
      </c>
      <c r="CX7" t="str">
        <f>+Curvefetch!CX7</f>
        <v>CX8</v>
      </c>
      <c r="CY7" t="str">
        <f>+Curvefetch!CY7</f>
        <v>CY8</v>
      </c>
      <c r="CZ7" t="str">
        <f>+Curvefetch!CZ7</f>
        <v>CZ8</v>
      </c>
      <c r="DA7" t="str">
        <f>+Curvefetch!DA7</f>
        <v>DA8</v>
      </c>
      <c r="DB7" t="str">
        <f>+Curvefetch!DB7</f>
        <v>DB8</v>
      </c>
      <c r="DC7" t="str">
        <f>+Curvefetch!DC7</f>
        <v>DC8</v>
      </c>
      <c r="DD7" t="str">
        <f>+Curvefetch!DD7</f>
        <v>DD8</v>
      </c>
      <c r="DE7" t="str">
        <f>+Curvefetch!DE7</f>
        <v>DE8</v>
      </c>
      <c r="DF7" t="str">
        <f>+Curvefetch!DF7</f>
        <v>DF8</v>
      </c>
      <c r="DG7" t="str">
        <f>+Curvefetch!DG7</f>
        <v>DG8</v>
      </c>
      <c r="DH7" t="str">
        <f>+Curvefetch!DH7</f>
        <v>DH8</v>
      </c>
      <c r="DI7" t="str">
        <f>+Curvefetch!DI7</f>
        <v>DI8</v>
      </c>
      <c r="DJ7" t="str">
        <f>+Curvefetch!DJ7</f>
        <v>DJ8</v>
      </c>
      <c r="DK7" t="str">
        <f>+Curvefetch!DK7</f>
        <v>DK8</v>
      </c>
      <c r="DL7" t="str">
        <f>+Curvefetch!DL7</f>
        <v>DL8</v>
      </c>
      <c r="DM7" t="str">
        <f>+Curvefetch!DM7</f>
        <v>DM8</v>
      </c>
      <c r="DN7" t="str">
        <f>+Curvefetch!DN7</f>
        <v>DN8</v>
      </c>
      <c r="DO7" t="str">
        <f>+Curvefetch!DO7</f>
        <v>DO8</v>
      </c>
      <c r="DP7" t="str">
        <f>+Curvefetch!DP7</f>
        <v>Dp8</v>
      </c>
      <c r="DQ7">
        <f>+Curvefetch!DQ7</f>
        <v>0</v>
      </c>
      <c r="DR7">
        <f>+Curvefetch!DR7</f>
        <v>0</v>
      </c>
      <c r="DS7" t="str">
        <f>+Curvefetch!DS7</f>
        <v>DR8</v>
      </c>
      <c r="DT7" t="str">
        <f>+Curvefetch!DT7</f>
        <v>DT8</v>
      </c>
      <c r="DU7" t="str">
        <f>+Curvefetch!DU7</f>
        <v>DU8</v>
      </c>
      <c r="DV7" t="str">
        <f>+Curvefetch!DV7</f>
        <v>DV8</v>
      </c>
      <c r="DW7" t="str">
        <f>+Curvefetch!DW7</f>
        <v>DW8</v>
      </c>
      <c r="DX7" t="str">
        <f>+Curvefetch!DX7</f>
        <v>DX8</v>
      </c>
      <c r="DY7" t="str">
        <f>+Curvefetch!DY7</f>
        <v>DY8</v>
      </c>
      <c r="DZ7" t="str">
        <f>+Curvefetch!DZ7</f>
        <v>DZ8</v>
      </c>
      <c r="EA7" t="str">
        <f>+Curvefetch!EA7</f>
        <v>EA8</v>
      </c>
      <c r="EB7" t="str">
        <f>+Curvefetch!EB7</f>
        <v>EB8</v>
      </c>
      <c r="EC7" t="str">
        <f>+Curvefetch!EC7</f>
        <v>EC8</v>
      </c>
      <c r="ED7" t="str">
        <f>+Curvefetch!ED7</f>
        <v>ED8</v>
      </c>
      <c r="EE7" t="str">
        <f>+Curvefetch!EE7</f>
        <v>EE8</v>
      </c>
      <c r="EF7" t="str">
        <f>+Curvefetch!EF7</f>
        <v>EF8</v>
      </c>
      <c r="EG7" t="str">
        <f>+Curvefetch!EG7</f>
        <v>EG8</v>
      </c>
      <c r="EH7" t="str">
        <f>+Curvefetch!EH7</f>
        <v>EH8</v>
      </c>
      <c r="EI7" t="str">
        <f>+Curvefetch!EI7</f>
        <v>EI8</v>
      </c>
      <c r="EJ7" t="str">
        <f>+Curvefetch!EJ7</f>
        <v>EJ8</v>
      </c>
      <c r="EK7" t="str">
        <f>+Curvefetch!EK7</f>
        <v>EK8</v>
      </c>
      <c r="EL7" t="str">
        <f>+Curvefetch!EL7</f>
        <v>EL8</v>
      </c>
      <c r="EM7" t="str">
        <f>+Curvefetch!EM7</f>
        <v>EM8</v>
      </c>
      <c r="EN7" t="str">
        <f>+Curvefetch!EN7</f>
        <v>EN8</v>
      </c>
      <c r="EO7" t="str">
        <f>+Curvefetch!EO7</f>
        <v>EO8</v>
      </c>
      <c r="EP7" t="str">
        <f>+Curvefetch!EP7</f>
        <v>EP8</v>
      </c>
      <c r="EQ7" t="str">
        <f>+Curvefetch!EQ7</f>
        <v>EQ8</v>
      </c>
      <c r="ER7" t="str">
        <f>+Curvefetch!ER7</f>
        <v>ER8</v>
      </c>
      <c r="ES7" t="str">
        <f>+Curvefetch!ES7</f>
        <v>ES8</v>
      </c>
      <c r="ET7" t="str">
        <f>+Curvefetch!ET7</f>
        <v>ET8</v>
      </c>
      <c r="EU7" t="str">
        <f>+Curvefetch!EU7</f>
        <v>EU8</v>
      </c>
      <c r="EV7" t="str">
        <f>+Curvefetch!EV7</f>
        <v>EV8</v>
      </c>
      <c r="EW7">
        <f>+Curvefetch!EW7</f>
        <v>0</v>
      </c>
      <c r="EX7">
        <f>+Curvefetch!EX7</f>
        <v>0</v>
      </c>
      <c r="EY7">
        <f>+Curvefetch!EY7</f>
        <v>0</v>
      </c>
      <c r="EZ7" t="str">
        <f>+Curvefetch!EZ7</f>
        <v>ey8</v>
      </c>
      <c r="FA7" t="str">
        <f>+Curvefetch!FA7</f>
        <v>FA8</v>
      </c>
      <c r="FB7" t="str">
        <f>+Curvefetch!FB7</f>
        <v>FB8</v>
      </c>
      <c r="FC7" t="str">
        <f>+Curvefetch!FC7</f>
        <v>FC8</v>
      </c>
      <c r="FD7" t="str">
        <f>+Curvefetch!FD7</f>
        <v>FD8</v>
      </c>
      <c r="FE7" t="str">
        <f>+Curvefetch!FE7</f>
        <v>FE8</v>
      </c>
      <c r="FF7" t="str">
        <f>+Curvefetch!FF7</f>
        <v>FF8</v>
      </c>
      <c r="FG7" t="str">
        <f>+Curvefetch!FG7</f>
        <v>FG8</v>
      </c>
      <c r="FH7" t="str">
        <f>+Curvefetch!FH7</f>
        <v>FH8</v>
      </c>
      <c r="FI7" t="str">
        <f>+Curvefetch!FI7</f>
        <v>FI8</v>
      </c>
      <c r="FJ7" t="str">
        <f>+Curvefetch!FJ7</f>
        <v>FJ8</v>
      </c>
      <c r="FK7" t="str">
        <f>+Curvefetch!FK7</f>
        <v>FK8</v>
      </c>
      <c r="FL7" t="str">
        <f>+Curvefetch!FL7</f>
        <v>FL8</v>
      </c>
      <c r="FM7" t="str">
        <f>+Curvefetch!FM7</f>
        <v>FM8</v>
      </c>
      <c r="FN7" t="str">
        <f>+Curvefetch!FN7</f>
        <v>FN8</v>
      </c>
      <c r="FO7" t="str">
        <f>+Curvefetch!FO7</f>
        <v>FO8</v>
      </c>
      <c r="FP7" t="str">
        <f>+Curvefetch!FP7</f>
        <v>FP8</v>
      </c>
      <c r="FQ7" t="str">
        <f>+Curvefetch!FQ7</f>
        <v>FQ8</v>
      </c>
      <c r="FR7" t="str">
        <f>+Curvefetch!FR7</f>
        <v>FR8</v>
      </c>
      <c r="FS7" t="str">
        <f>+Curvefetch!FS7</f>
        <v>FS8</v>
      </c>
      <c r="FT7" t="str">
        <f>+Curvefetch!FT7</f>
        <v>FT8</v>
      </c>
      <c r="FU7" t="str">
        <f>+Curvefetch!FU7</f>
        <v>FU8</v>
      </c>
      <c r="FV7" t="str">
        <f>+Curvefetch!FV7</f>
        <v>FV8</v>
      </c>
      <c r="FW7" t="str">
        <f>+Curvefetch!FW7</f>
        <v>FW8</v>
      </c>
      <c r="FX7" t="str">
        <f>+Curvefetch!FX7</f>
        <v>FX8</v>
      </c>
      <c r="FY7" t="str">
        <f>+Curvefetch!FY7</f>
        <v>FY8</v>
      </c>
      <c r="FZ7" t="str">
        <f>+Curvefetch!FZ7</f>
        <v>FZ8</v>
      </c>
      <c r="GA7" t="str">
        <f>+Curvefetch!GA7</f>
        <v>GA8</v>
      </c>
      <c r="GB7" t="str">
        <f>+Curvefetch!GB7</f>
        <v>GB8</v>
      </c>
      <c r="GC7" t="str">
        <f>+Curvefetch!GC7</f>
        <v>GC8</v>
      </c>
      <c r="GD7">
        <f>+Curvefetch!GD7</f>
        <v>0</v>
      </c>
      <c r="GE7">
        <f>+Curvefetch!GE7</f>
        <v>0</v>
      </c>
      <c r="GF7">
        <f>+Curvefetch!GF7</f>
        <v>0</v>
      </c>
      <c r="GG7">
        <f>+Curvefetch!GG7</f>
        <v>0</v>
      </c>
      <c r="GH7">
        <f>+Curvefetch!GH7</f>
        <v>0</v>
      </c>
      <c r="GI7">
        <f>+Curvefetch!GI7</f>
        <v>0</v>
      </c>
      <c r="GJ7">
        <f>+Curvefetch!GJ7</f>
        <v>0</v>
      </c>
      <c r="GK7">
        <f>+Curvefetch!GK7</f>
        <v>0</v>
      </c>
      <c r="GL7">
        <f>+Curvefetch!GL7</f>
        <v>0</v>
      </c>
      <c r="GM7">
        <f>+Curvefetch!GS7</f>
        <v>0</v>
      </c>
      <c r="GN7">
        <f>+Curvefetch!GN7</f>
        <v>0</v>
      </c>
      <c r="GO7">
        <f>+Curvefetch!GO7</f>
        <v>0</v>
      </c>
      <c r="GP7">
        <f>+Curvefetch!GP7</f>
        <v>0</v>
      </c>
      <c r="GQ7">
        <f>+Curvefetch!GQ7</f>
        <v>0</v>
      </c>
      <c r="GR7">
        <f>+Curvefetch!GR7</f>
        <v>0</v>
      </c>
      <c r="GS7">
        <f>+Curvefetch!GS7</f>
        <v>0</v>
      </c>
      <c r="GT7">
        <f>+Curvefetch!GT7</f>
        <v>0</v>
      </c>
      <c r="GU7">
        <f>+Curvefetch!GU7</f>
        <v>0</v>
      </c>
      <c r="GV7">
        <f>+Curvefetch!GV7</f>
        <v>0</v>
      </c>
      <c r="GW7">
        <f>+Curvefetch!GW7</f>
        <v>0</v>
      </c>
      <c r="GX7">
        <f>+Curvefetch!GX7</f>
        <v>0</v>
      </c>
      <c r="GY7">
        <f>+Curvefetch!GY7</f>
        <v>0</v>
      </c>
      <c r="GZ7">
        <f>+Curvefetch!HC7</f>
        <v>0</v>
      </c>
      <c r="HA7">
        <f>+Curvefetch!HD7</f>
        <v>0</v>
      </c>
      <c r="HB7">
        <f>+Curvefetch!HE7</f>
        <v>0</v>
      </c>
      <c r="HC7">
        <f>+Curvefetch!HF7</f>
        <v>0</v>
      </c>
      <c r="HD7">
        <f>+Curvefetch!HG7</f>
        <v>0</v>
      </c>
      <c r="HE7">
        <f>+Curvefetch!HH7</f>
        <v>0</v>
      </c>
      <c r="HF7">
        <f>+Curvefetch!HI7</f>
        <v>0</v>
      </c>
      <c r="HG7">
        <f>+Curvefetch!HJ7</f>
        <v>0</v>
      </c>
      <c r="HH7">
        <f>+Curvefetch!HK7</f>
        <v>0</v>
      </c>
      <c r="HI7">
        <f>+Curvefetch!HL7</f>
        <v>0</v>
      </c>
      <c r="HJ7">
        <f>+Curvefetch!HS7</f>
        <v>0</v>
      </c>
      <c r="HK7">
        <f>+Curvefetch!HN7</f>
        <v>0</v>
      </c>
      <c r="HL7">
        <f>+Curvefetch!HO7</f>
        <v>0</v>
      </c>
      <c r="HM7">
        <f>+Curvefetch!HP7</f>
        <v>0</v>
      </c>
      <c r="HN7">
        <f>+Curvefetch!HQ7</f>
        <v>0</v>
      </c>
      <c r="HO7">
        <f>+Curvefetch!HR7</f>
        <v>0</v>
      </c>
      <c r="HP7">
        <f>+Curvefetch!HS7</f>
        <v>0</v>
      </c>
      <c r="HQ7">
        <f>+Curvefetch!HT7</f>
        <v>0</v>
      </c>
      <c r="HR7">
        <f>+Curvefetch!HU7</f>
        <v>0</v>
      </c>
      <c r="HS7">
        <f>+Curvefetch!HV7</f>
        <v>0</v>
      </c>
      <c r="HT7">
        <f>+Curvefetch!HW7</f>
        <v>0</v>
      </c>
      <c r="HU7">
        <f>+Curvefetch!HX7</f>
        <v>0</v>
      </c>
      <c r="HV7">
        <f>+Curvefetch!HY7</f>
        <v>0</v>
      </c>
      <c r="HW7">
        <f>+Curvefetch!HZ7</f>
        <v>0</v>
      </c>
      <c r="HX7">
        <f>+Curvefetch!IA7</f>
        <v>0</v>
      </c>
      <c r="HY7">
        <f>+Curvefetch!IB7</f>
        <v>0</v>
      </c>
      <c r="HZ7">
        <f>+Curvefetch!IC7</f>
        <v>0</v>
      </c>
      <c r="IA7">
        <f>+Curvefetch!ID7</f>
        <v>0</v>
      </c>
      <c r="IB7">
        <f>+Curvefetch!IE7</f>
        <v>0</v>
      </c>
      <c r="IC7">
        <f>+Curvefetch!IF7</f>
        <v>0</v>
      </c>
      <c r="ID7">
        <f>+Curvefetch!IG7</f>
        <v>0</v>
      </c>
      <c r="IE7">
        <f>+Curvefetch!IH7</f>
        <v>0</v>
      </c>
      <c r="IF7">
        <f>+Curvefetch!IH7</f>
        <v>0</v>
      </c>
      <c r="IG7">
        <f>+Curvefetch!II7</f>
        <v>0</v>
      </c>
      <c r="IH7">
        <f>+Curvefetch!IJ7</f>
        <v>0</v>
      </c>
      <c r="II7">
        <f>+Curvefetch!IK7</f>
        <v>0</v>
      </c>
      <c r="IJ7">
        <f>+Curvefetch!IL7</f>
        <v>0</v>
      </c>
    </row>
    <row r="8" spans="1:244" x14ac:dyDescent="0.2">
      <c r="D8" s="18">
        <f>+Curvefetch!D8</f>
        <v>0</v>
      </c>
      <c r="E8">
        <f>+Curvefetch!E8</f>
        <v>0</v>
      </c>
      <c r="F8">
        <f>+Curvefetch!F8</f>
        <v>0</v>
      </c>
      <c r="G8">
        <f>+Curvefetch!G8</f>
        <v>0</v>
      </c>
      <c r="H8">
        <f>+Curvefetch!H8</f>
        <v>0</v>
      </c>
      <c r="I8">
        <f>+Curvefetch!I8</f>
        <v>0</v>
      </c>
      <c r="J8">
        <f>+Curvefetch!J8</f>
        <v>0</v>
      </c>
      <c r="K8">
        <f>+Curvefetch!K8</f>
        <v>0</v>
      </c>
      <c r="L8">
        <f>+Curvefetch!L8</f>
        <v>0</v>
      </c>
      <c r="M8">
        <f>+Curvefetch!M8</f>
        <v>0</v>
      </c>
      <c r="N8">
        <f>+Curvefetch!N8</f>
        <v>0</v>
      </c>
      <c r="O8">
        <f>+Curvefetch!O8</f>
        <v>0</v>
      </c>
      <c r="P8">
        <f>+Curvefetch!P8</f>
        <v>0</v>
      </c>
      <c r="Q8">
        <f>+Curvefetch!Q8</f>
        <v>0</v>
      </c>
      <c r="R8">
        <f>+Curvefetch!R8</f>
        <v>0</v>
      </c>
      <c r="S8">
        <f>+Curvefetch!S8</f>
        <v>0</v>
      </c>
      <c r="T8">
        <f>+Curvefetch!T8</f>
        <v>0</v>
      </c>
      <c r="U8">
        <f>+Curvefetch!U8</f>
        <v>0</v>
      </c>
      <c r="V8">
        <f>+Curvefetch!V8</f>
        <v>0</v>
      </c>
      <c r="W8">
        <f>+Curvefetch!W8</f>
        <v>0</v>
      </c>
      <c r="X8">
        <f>+Curvefetch!X8</f>
        <v>0</v>
      </c>
      <c r="Y8">
        <f>+Curvefetch!Y8</f>
        <v>0</v>
      </c>
      <c r="Z8">
        <f>+Curvefetch!Z8</f>
        <v>0</v>
      </c>
      <c r="AA8">
        <f>+Curvefetch!AA8</f>
        <v>0</v>
      </c>
      <c r="AB8">
        <f>+Curvefetch!AB8</f>
        <v>0</v>
      </c>
      <c r="AC8">
        <f>+Curvefetch!AC8</f>
        <v>0</v>
      </c>
      <c r="AD8">
        <f>+Curvefetch!AD8</f>
        <v>0</v>
      </c>
      <c r="AE8">
        <f>+Curvefetch!AE8</f>
        <v>0</v>
      </c>
      <c r="AF8">
        <f>+Curvefetch!AF8</f>
        <v>0</v>
      </c>
      <c r="AG8">
        <f>+Curvefetch!AG8</f>
        <v>0</v>
      </c>
      <c r="AH8">
        <f>+Curvefetch!AH8</f>
        <v>36767</v>
      </c>
      <c r="AI8">
        <f>+Curvefetch!AI8</f>
        <v>4.6150000000000002</v>
      </c>
      <c r="AJ8">
        <f>+Curvefetch!AJ8</f>
        <v>4.79</v>
      </c>
      <c r="AK8">
        <f>+Curvefetch!AK8</f>
        <v>4.7</v>
      </c>
      <c r="AL8">
        <f>+Curvefetch!AL8</f>
        <v>4.7699999999999996</v>
      </c>
      <c r="AM8">
        <f>+Curvefetch!AM8</f>
        <v>4.7350000000000003</v>
      </c>
      <c r="AN8">
        <f>+Curvefetch!AN8</f>
        <v>4.6950000000000003</v>
      </c>
      <c r="AO8">
        <f>+Curvefetch!AO8</f>
        <v>4.51</v>
      </c>
      <c r="AP8">
        <f>+Curvefetch!AP8</f>
        <v>4.51</v>
      </c>
      <c r="AQ8">
        <f>+Curvefetch!AQ8</f>
        <v>4.4749999999999996</v>
      </c>
      <c r="AR8">
        <f>+Curvefetch!AR8</f>
        <v>4.55</v>
      </c>
      <c r="AS8">
        <f>+Curvefetch!AS8</f>
        <v>4.5549999999999997</v>
      </c>
      <c r="AT8">
        <f>+Curvefetch!AT8</f>
        <v>4.4950000000000001</v>
      </c>
      <c r="AU8">
        <f>+Curvefetch!AU8</f>
        <v>4.4850000000000003</v>
      </c>
      <c r="AV8">
        <f>+Curvefetch!AV8</f>
        <v>4.5199999999999996</v>
      </c>
      <c r="AW8">
        <f>+Curvefetch!AW8</f>
        <v>3.335</v>
      </c>
      <c r="AX8">
        <f>+Curvefetch!AX8</f>
        <v>3.2349999999999999</v>
      </c>
      <c r="AY8">
        <f>+Curvefetch!AY8</f>
        <v>6.9249999999999998</v>
      </c>
      <c r="AZ8">
        <f>+Curvefetch!AZ8</f>
        <v>5.51</v>
      </c>
      <c r="BA8">
        <f>+Curvefetch!BA8</f>
        <v>4.9450000000000003</v>
      </c>
      <c r="BB8">
        <f>+Curvefetch!BB8</f>
        <v>4.7949999999999999</v>
      </c>
      <c r="BC8">
        <f>+Curvefetch!BC8</f>
        <v>4.9349999999999996</v>
      </c>
      <c r="BD8">
        <f>+Curvefetch!BD8</f>
        <v>4.63</v>
      </c>
      <c r="BE8">
        <f>+Curvefetch!BE8</f>
        <v>4.625</v>
      </c>
      <c r="BF8">
        <f>+Curvefetch!BF8</f>
        <v>4.5549999999999997</v>
      </c>
      <c r="BG8">
        <f>+Curvefetch!BG8</f>
        <v>4.57</v>
      </c>
      <c r="BH8">
        <f>+Curvefetch!BH8</f>
        <v>4.5350000000000001</v>
      </c>
      <c r="BI8">
        <f>+Curvefetch!BI8</f>
        <v>4.49</v>
      </c>
      <c r="BK8">
        <f>+Curvefetch!BK8</f>
        <v>0</v>
      </c>
      <c r="BL8" s="18">
        <f>+Curvefetch!BL8</f>
        <v>36739</v>
      </c>
      <c r="BM8">
        <f>+Curvefetch!BM8</f>
        <v>3.76</v>
      </c>
      <c r="BN8">
        <f>+Curvefetch!BN8</f>
        <v>3.94</v>
      </c>
      <c r="BO8">
        <f>+Curvefetch!BO8</f>
        <v>3.855</v>
      </c>
      <c r="BP8">
        <f>+Curvefetch!BP8</f>
        <v>3.92</v>
      </c>
      <c r="BQ8">
        <f>+Curvefetch!BQ8</f>
        <v>0</v>
      </c>
      <c r="BR8">
        <f>+Curvefetch!BR8</f>
        <v>3.87</v>
      </c>
      <c r="BS8">
        <f>+Curvefetch!BS8</f>
        <v>3.69</v>
      </c>
      <c r="BT8">
        <f>+Curvefetch!BT8</f>
        <v>3.6749999999999998</v>
      </c>
      <c r="BU8">
        <f>+Curvefetch!BU8</f>
        <v>3.68</v>
      </c>
      <c r="BV8">
        <f>+Curvefetch!BV8</f>
        <v>3.6949999999999998</v>
      </c>
      <c r="BW8">
        <f>+Curvefetch!BW8</f>
        <v>3.6949999999999998</v>
      </c>
      <c r="BX8">
        <f>+Curvefetch!BX8</f>
        <v>3.72</v>
      </c>
      <c r="BY8">
        <f>+Curvefetch!BY8</f>
        <v>3.72</v>
      </c>
      <c r="BZ8">
        <f>+Curvefetch!BZ8</f>
        <v>3.7549999999999999</v>
      </c>
      <c r="CA8">
        <f>+Curvefetch!CA8</f>
        <v>3.5150000000000001</v>
      </c>
      <c r="CB8">
        <f>+Curvefetch!CB8</f>
        <v>3.05</v>
      </c>
      <c r="CC8">
        <f>+Curvefetch!CC8</f>
        <v>4.6150000000000002</v>
      </c>
      <c r="CD8">
        <f>+Curvefetch!CD8</f>
        <v>3.8450000000000002</v>
      </c>
      <c r="CE8">
        <f>+Curvefetch!CE8</f>
        <v>4.22</v>
      </c>
      <c r="CF8">
        <f>+Curvefetch!CF8</f>
        <v>3.95</v>
      </c>
      <c r="CG8">
        <f>+Curvefetch!CG8</f>
        <v>4.05</v>
      </c>
      <c r="CH8">
        <f>+Curvefetch!CH8</f>
        <v>3.81</v>
      </c>
      <c r="CI8">
        <f>+Curvefetch!CI8</f>
        <v>3.76</v>
      </c>
      <c r="CJ8">
        <f>+Curvefetch!CJ8</f>
        <v>3.68</v>
      </c>
      <c r="CK8">
        <f>+Curvefetch!CK8</f>
        <v>3.7149999999999999</v>
      </c>
      <c r="CL8">
        <f>+Curvefetch!CL8</f>
        <v>3.67</v>
      </c>
      <c r="CM8">
        <f>+Curvefetch!CM8</f>
        <v>3.665</v>
      </c>
      <c r="CN8">
        <f>+Curvefetch!CN8</f>
        <v>0</v>
      </c>
      <c r="CO8">
        <f>+Curvefetch!CO8</f>
        <v>36739</v>
      </c>
      <c r="CP8">
        <f>+Curvefetch!CP8</f>
        <v>3.76</v>
      </c>
      <c r="CQ8">
        <f>+Curvefetch!CQ8</f>
        <v>3.94</v>
      </c>
      <c r="CR8">
        <f>+Curvefetch!CR8</f>
        <v>3.855</v>
      </c>
      <c r="CS8">
        <f>+Curvefetch!CS8</f>
        <v>3.92</v>
      </c>
      <c r="CT8">
        <f>+Curvefetch!CT8</f>
        <v>0</v>
      </c>
      <c r="CU8">
        <f>+Curvefetch!CU8</f>
        <v>3.87</v>
      </c>
      <c r="CV8">
        <f>+Curvefetch!CV8</f>
        <v>3.69</v>
      </c>
      <c r="CW8">
        <f>+Curvefetch!CW8</f>
        <v>3.6749999999999998</v>
      </c>
      <c r="CX8">
        <f>+Curvefetch!CX8</f>
        <v>3.68</v>
      </c>
      <c r="CY8">
        <f>+Curvefetch!CY8</f>
        <v>3.6949999999999998</v>
      </c>
      <c r="CZ8">
        <f>+Curvefetch!CZ8</f>
        <v>3.6949999999999998</v>
      </c>
      <c r="DA8">
        <f>+Curvefetch!DA8</f>
        <v>3.72</v>
      </c>
      <c r="DB8">
        <f>+Curvefetch!DB8</f>
        <v>3.72</v>
      </c>
      <c r="DC8">
        <f>+Curvefetch!DC8</f>
        <v>3.7549999999999999</v>
      </c>
      <c r="DD8">
        <f>+Curvefetch!DD8</f>
        <v>3.5150000000000001</v>
      </c>
      <c r="DE8">
        <f>+Curvefetch!DE8</f>
        <v>3.05</v>
      </c>
      <c r="DF8">
        <f>+Curvefetch!DF8</f>
        <v>4.6150000000000002</v>
      </c>
      <c r="DG8">
        <f>+Curvefetch!DG8</f>
        <v>3.8450000000000002</v>
      </c>
      <c r="DH8">
        <f>+Curvefetch!DH8</f>
        <v>4.22</v>
      </c>
      <c r="DI8">
        <f>+Curvefetch!DI8</f>
        <v>3.95</v>
      </c>
      <c r="DJ8">
        <f>+Curvefetch!DJ8</f>
        <v>4.05</v>
      </c>
      <c r="DK8">
        <f>+Curvefetch!DK8</f>
        <v>3.81</v>
      </c>
      <c r="DL8">
        <f>+Curvefetch!DL8</f>
        <v>3.76</v>
      </c>
      <c r="DM8">
        <f>+Curvefetch!DM8</f>
        <v>3.68</v>
      </c>
      <c r="DN8">
        <f>+Curvefetch!DN8</f>
        <v>3.7149999999999999</v>
      </c>
      <c r="DO8">
        <f>+Curvefetch!DO8</f>
        <v>3.67</v>
      </c>
      <c r="DP8">
        <f>+Curvefetch!DP8</f>
        <v>3.665</v>
      </c>
      <c r="DQ8">
        <f>+Curvefetch!DQ8</f>
        <v>0</v>
      </c>
      <c r="DR8" s="18">
        <f>+Curvefetch!DR8</f>
        <v>36770</v>
      </c>
      <c r="DS8">
        <f>+Curvefetch!DS8</f>
        <v>4.6180000000000003</v>
      </c>
      <c r="DT8">
        <f>+Curvefetch!DT8</f>
        <v>-3.0000000000000001E-3</v>
      </c>
      <c r="DU8">
        <f>+Curvefetch!DU8</f>
        <v>0.4</v>
      </c>
      <c r="DV8">
        <f>+Curvefetch!DV8</f>
        <v>0</v>
      </c>
      <c r="DW8">
        <f>+Curvefetch!DW8</f>
        <v>5.1999990000000003E-2</v>
      </c>
      <c r="DX8">
        <f>+Curvefetch!DX8</f>
        <v>0.112</v>
      </c>
      <c r="DY8">
        <f>+Curvefetch!DY8</f>
        <v>0</v>
      </c>
      <c r="DZ8">
        <f>+Curvefetch!DZ8</f>
        <v>0.13500000000000001</v>
      </c>
      <c r="EA8">
        <f>+Curvefetch!EA8</f>
        <v>-0.13800000000000001</v>
      </c>
      <c r="EB8">
        <f>+Curvefetch!EB8</f>
        <v>-0.13800000000000001</v>
      </c>
      <c r="EC8">
        <f>+Curvefetch!EC8</f>
        <v>-0.158</v>
      </c>
      <c r="ED8">
        <f>+Curvefetch!ED8</f>
        <v>-9.7999989999999995E-2</v>
      </c>
      <c r="EE8">
        <f>+Curvefetch!EE8</f>
        <v>-0.108</v>
      </c>
      <c r="EF8">
        <f>+Curvefetch!EF8</f>
        <v>-0.10299999999999999</v>
      </c>
      <c r="EG8">
        <f>+Curvefetch!EG8</f>
        <v>-0.108</v>
      </c>
      <c r="EH8">
        <f>+Curvefetch!EH8</f>
        <v>-0.185</v>
      </c>
      <c r="EI8">
        <f>+Curvefetch!EI8</f>
        <v>-1.2050000000000001</v>
      </c>
      <c r="EJ8">
        <f>+Curvefetch!EJ8</f>
        <v>-1.2150000000000001</v>
      </c>
      <c r="EK8">
        <f>+Curvefetch!EK8</f>
        <v>2.605</v>
      </c>
      <c r="EL8">
        <f>+Curvefetch!EL8</f>
        <v>1.335</v>
      </c>
      <c r="EM8">
        <f>+Curvefetch!EM8</f>
        <v>0.32</v>
      </c>
      <c r="EN8">
        <f>+Curvefetch!EN8</f>
        <v>0.17</v>
      </c>
      <c r="EO8">
        <f>+Curvefetch!EO8</f>
        <v>0.3</v>
      </c>
      <c r="EP8">
        <f>+Curvefetch!EP8</f>
        <v>2E-3</v>
      </c>
      <c r="EQ8">
        <f>+Curvefetch!EQ8</f>
        <v>2E-3</v>
      </c>
      <c r="ER8">
        <f>+Curvefetch!ER8</f>
        <v>-9.8000000000000004E-2</v>
      </c>
      <c r="ES8">
        <f>+Curvefetch!ES8</f>
        <v>-8.7999999999999995E-2</v>
      </c>
      <c r="ET8">
        <f>+Curvefetch!ET8</f>
        <v>-0.108</v>
      </c>
      <c r="EU8">
        <f>+Curvefetch!EU8</f>
        <v>-1.0529999999999999</v>
      </c>
      <c r="EV8">
        <f>+Curvefetch!EV8</f>
        <v>-0.08</v>
      </c>
      <c r="EW8">
        <f>+Curvefetch!EW8</f>
        <v>0</v>
      </c>
      <c r="EX8">
        <f>+Curvefetch!EX8</f>
        <v>0</v>
      </c>
      <c r="EY8" s="18">
        <f>+Curvefetch!EY8</f>
        <v>36770</v>
      </c>
      <c r="EZ8">
        <f>+Curvefetch!EZ8</f>
        <v>4.6849999999999996</v>
      </c>
      <c r="FA8">
        <f>+Curvefetch!FA8</f>
        <v>-7.4999999999999997E-3</v>
      </c>
      <c r="FB8">
        <f>+Curvefetch!FB8</f>
        <v>0.4</v>
      </c>
      <c r="FC8">
        <f>+Curvefetch!FC8</f>
        <v>0</v>
      </c>
      <c r="FD8">
        <f>+Curvefetch!FD8</f>
        <v>0.05</v>
      </c>
      <c r="FE8">
        <f>+Curvefetch!FE8</f>
        <v>0.11</v>
      </c>
      <c r="FF8">
        <f>+Curvefetch!FF8</f>
        <v>0</v>
      </c>
      <c r="FG8">
        <f>+Curvefetch!FG8</f>
        <v>0.115</v>
      </c>
      <c r="FH8">
        <f>+Curvefetch!FH8</f>
        <v>-0.14000000000000001</v>
      </c>
      <c r="FI8">
        <f>+Curvefetch!FI8</f>
        <v>-0.14000000000000001</v>
      </c>
      <c r="FJ8">
        <f>+Curvefetch!FJ8</f>
        <v>-0.16</v>
      </c>
      <c r="FK8">
        <f>+Curvefetch!FK8</f>
        <v>-0.1</v>
      </c>
      <c r="FL8">
        <f>+Curvefetch!FL8</f>
        <v>-9.5000000000000001E-2</v>
      </c>
      <c r="FM8">
        <f>+Curvefetch!FM8</f>
        <v>-0.105</v>
      </c>
      <c r="FN8">
        <f>+Curvefetch!FN8</f>
        <v>-0.11</v>
      </c>
      <c r="FO8">
        <f>+Curvefetch!FO8</f>
        <v>-0.16500000000000001</v>
      </c>
      <c r="FP8">
        <f>+Curvefetch!FP8</f>
        <v>-1.24</v>
      </c>
      <c r="FQ8">
        <f>+Curvefetch!FQ8</f>
        <v>-1.24</v>
      </c>
      <c r="FR8">
        <f>+Curvefetch!FR8</f>
        <v>2.5</v>
      </c>
      <c r="FS8">
        <f>+Curvefetch!FS8</f>
        <v>1.105</v>
      </c>
      <c r="FT8">
        <f>+Curvefetch!FT8</f>
        <v>0.315</v>
      </c>
      <c r="FU8">
        <f>+Curvefetch!FU8</f>
        <v>0.17</v>
      </c>
      <c r="FV8">
        <f>+Curvefetch!FV8</f>
        <v>0.30499999999999999</v>
      </c>
      <c r="FW8">
        <f>+Curvefetch!FW8</f>
        <v>0</v>
      </c>
      <c r="FX8">
        <f>+Curvefetch!FX8</f>
        <v>0</v>
      </c>
      <c r="FY8">
        <f>+Curvefetch!FY8</f>
        <v>-8.5000000000000006E-2</v>
      </c>
      <c r="FZ8">
        <f>+Curvefetch!FZ8</f>
        <v>-7.4999999999999997E-2</v>
      </c>
      <c r="GA8">
        <f>+Curvefetch!GA8</f>
        <v>-9.5000000000000001E-2</v>
      </c>
      <c r="GB8">
        <f>+Curvefetch!GB8</f>
        <v>-1.125</v>
      </c>
      <c r="GC8">
        <f>+Curvefetch!GC8</f>
        <v>-8.5000000000000006E-2</v>
      </c>
      <c r="GD8">
        <f>+Curvefetch!GD8</f>
        <v>0</v>
      </c>
      <c r="GE8">
        <f>+Curvefetch!GE8</f>
        <v>0</v>
      </c>
      <c r="GF8">
        <f>+Curvefetch!GF8</f>
        <v>0</v>
      </c>
      <c r="GG8">
        <f>+Curvefetch!GG8</f>
        <v>0</v>
      </c>
      <c r="GH8">
        <f>+Curvefetch!GH8</f>
        <v>0</v>
      </c>
      <c r="GI8">
        <f>+Curvefetch!GI8</f>
        <v>0</v>
      </c>
      <c r="GJ8">
        <f>+Curvefetch!GJ8</f>
        <v>0</v>
      </c>
      <c r="GK8">
        <f>+Curvefetch!GK8</f>
        <v>0</v>
      </c>
      <c r="GL8">
        <f>+Curvefetch!GL8</f>
        <v>0</v>
      </c>
      <c r="GM8">
        <f>+Curvefetch!GS8</f>
        <v>0</v>
      </c>
      <c r="GN8">
        <f>+Curvefetch!GN8</f>
        <v>0</v>
      </c>
      <c r="GO8">
        <f>+Curvefetch!GO8</f>
        <v>0</v>
      </c>
      <c r="GP8">
        <f>+Curvefetch!GP8</f>
        <v>0</v>
      </c>
      <c r="GQ8">
        <f>+Curvefetch!GQ8</f>
        <v>0</v>
      </c>
      <c r="GR8">
        <f>+Curvefetch!GR8</f>
        <v>0</v>
      </c>
      <c r="GS8">
        <f>+Curvefetch!GS8</f>
        <v>0</v>
      </c>
      <c r="GT8">
        <f>+Curvefetch!GT8</f>
        <v>0</v>
      </c>
      <c r="GU8">
        <f>+Curvefetch!GU8</f>
        <v>0</v>
      </c>
      <c r="GV8">
        <f>+Curvefetch!GV8</f>
        <v>0</v>
      </c>
      <c r="GW8">
        <f>+Curvefetch!GW8</f>
        <v>0</v>
      </c>
      <c r="GX8">
        <f>+Curvefetch!GX8</f>
        <v>0</v>
      </c>
      <c r="GY8">
        <f>+Curvefetch!GY8</f>
        <v>0</v>
      </c>
      <c r="GZ8">
        <f>+Curvefetch!HI8</f>
        <v>0</v>
      </c>
      <c r="HA8">
        <f>+Curvefetch!HJ8</f>
        <v>0</v>
      </c>
      <c r="HB8">
        <f>+Curvefetch!HK8</f>
        <v>0</v>
      </c>
      <c r="HC8">
        <f>+Curvefetch!HL8</f>
        <v>0</v>
      </c>
      <c r="HD8">
        <f>+Curvefetch!HS8</f>
        <v>0</v>
      </c>
      <c r="HE8">
        <f>+Curvefetch!HN8</f>
        <v>0</v>
      </c>
      <c r="HF8">
        <f>+Curvefetch!HO8</f>
        <v>0</v>
      </c>
      <c r="HG8">
        <f>+Curvefetch!HP8</f>
        <v>0</v>
      </c>
      <c r="HH8">
        <f>+Curvefetch!HQ8</f>
        <v>0</v>
      </c>
      <c r="HI8">
        <f>+Curvefetch!HR8</f>
        <v>0</v>
      </c>
      <c r="HJ8">
        <f>+Curvefetch!HS8</f>
        <v>0</v>
      </c>
      <c r="HK8">
        <f>+Curvefetch!HT8</f>
        <v>0</v>
      </c>
      <c r="HL8">
        <f>+Curvefetch!HU8</f>
        <v>0</v>
      </c>
      <c r="HM8">
        <f>+Curvefetch!HV8</f>
        <v>0</v>
      </c>
      <c r="HN8">
        <f>+Curvefetch!HW8</f>
        <v>0</v>
      </c>
      <c r="HO8">
        <f>+Curvefetch!HX8</f>
        <v>0</v>
      </c>
      <c r="HP8">
        <f>+Curvefetch!HY8</f>
        <v>0</v>
      </c>
      <c r="HQ8">
        <f>+Curvefetch!HZ8</f>
        <v>0</v>
      </c>
      <c r="HR8">
        <f>+Curvefetch!IA8</f>
        <v>0</v>
      </c>
      <c r="HS8">
        <f>+Curvefetch!IB8</f>
        <v>0</v>
      </c>
      <c r="HT8">
        <f>+Curvefetch!IC8</f>
        <v>0</v>
      </c>
      <c r="HU8">
        <f>+Curvefetch!ID8</f>
        <v>0</v>
      </c>
      <c r="HV8">
        <f>+Curvefetch!IE8</f>
        <v>0</v>
      </c>
      <c r="HW8">
        <f>+Curvefetch!IF8</f>
        <v>0</v>
      </c>
      <c r="HX8">
        <f>+Curvefetch!IG8</f>
        <v>0</v>
      </c>
      <c r="HY8">
        <f>+Curvefetch!IH8</f>
        <v>0</v>
      </c>
      <c r="HZ8">
        <f>+Curvefetch!II8</f>
        <v>0</v>
      </c>
      <c r="IA8">
        <f>+Curvefetch!IJ8</f>
        <v>0</v>
      </c>
      <c r="IB8">
        <f>+Curvefetch!IK8</f>
        <v>0</v>
      </c>
      <c r="IC8">
        <f>+Curvefetch!IL8</f>
        <v>0</v>
      </c>
      <c r="ID8">
        <f>+Curvefetch!IS8</f>
        <v>0</v>
      </c>
      <c r="IE8">
        <f>+Curvefetch!IN8</f>
        <v>0</v>
      </c>
      <c r="IF8">
        <f>+Curvefetch!IN8</f>
        <v>0</v>
      </c>
      <c r="IG8">
        <f>+Curvefetch!IO8</f>
        <v>0</v>
      </c>
      <c r="IH8">
        <f>+Curvefetch!IP8</f>
        <v>0</v>
      </c>
      <c r="II8">
        <f>+Curvefetch!IQ8</f>
        <v>0</v>
      </c>
      <c r="IJ8">
        <f>+Curvefetch!IR8</f>
        <v>0</v>
      </c>
    </row>
    <row r="9" spans="1:244" x14ac:dyDescent="0.2">
      <c r="BL9" s="18">
        <f>+Curvefetch!BL9</f>
        <v>36740</v>
      </c>
      <c r="BM9">
        <f>+Curvefetch!BM9</f>
        <v>3.74</v>
      </c>
      <c r="BN9">
        <f>+Curvefetch!BN9</f>
        <v>3.9049999999999998</v>
      </c>
      <c r="BO9">
        <f>+Curvefetch!BO9</f>
        <v>3.8650000000000002</v>
      </c>
      <c r="BP9">
        <f>+Curvefetch!BP9</f>
        <v>3.95</v>
      </c>
      <c r="BQ9">
        <f>+Curvefetch!BQ9</f>
        <v>0</v>
      </c>
      <c r="BR9">
        <f>+Curvefetch!BR9</f>
        <v>3.89</v>
      </c>
      <c r="BS9">
        <f>+Curvefetch!BS9</f>
        <v>3.68</v>
      </c>
      <c r="BT9">
        <f>+Curvefetch!BT9</f>
        <v>3.6850000000000001</v>
      </c>
      <c r="BU9">
        <f>+Curvefetch!BU9</f>
        <v>3.68</v>
      </c>
      <c r="BV9">
        <f>+Curvefetch!BV9</f>
        <v>3.7250000000000001</v>
      </c>
      <c r="BW9">
        <f>+Curvefetch!BW9</f>
        <v>3.7349999999999999</v>
      </c>
      <c r="BX9">
        <f>+Curvefetch!BX9</f>
        <v>3.7250000000000001</v>
      </c>
      <c r="BY9">
        <f>+Curvefetch!BY9</f>
        <v>3.7149999999999999</v>
      </c>
      <c r="BZ9">
        <f>+Curvefetch!BZ9</f>
        <v>3.76</v>
      </c>
      <c r="CA9">
        <f>+Curvefetch!CA9</f>
        <v>3.4950000000000001</v>
      </c>
      <c r="CB9">
        <f>+Curvefetch!CB9</f>
        <v>3.01</v>
      </c>
      <c r="CC9">
        <f>+Curvefetch!CC9</f>
        <v>4.5350000000000001</v>
      </c>
      <c r="CD9">
        <f>+Curvefetch!CD9</f>
        <v>3.7</v>
      </c>
      <c r="CE9">
        <f>+Curvefetch!CE9</f>
        <v>4.08</v>
      </c>
      <c r="CF9">
        <f>+Curvefetch!CF9</f>
        <v>3.9649999999999999</v>
      </c>
      <c r="CG9">
        <f>+Curvefetch!CG9</f>
        <v>4.0549999999999997</v>
      </c>
      <c r="CH9">
        <f>+Curvefetch!CH9</f>
        <v>3.82</v>
      </c>
      <c r="CI9">
        <f>+Curvefetch!CI9</f>
        <v>3.78</v>
      </c>
      <c r="CJ9">
        <f>+Curvefetch!CJ9</f>
        <v>3.6749999999999998</v>
      </c>
      <c r="CK9">
        <f>+Curvefetch!CK9</f>
        <v>3.72</v>
      </c>
      <c r="CL9">
        <f>+Curvefetch!CL9</f>
        <v>3.6549999999999998</v>
      </c>
      <c r="CM9">
        <f>+Curvefetch!CM9</f>
        <v>3.6949999999999998</v>
      </c>
      <c r="CN9">
        <f>+Curvefetch!CN9</f>
        <v>0</v>
      </c>
      <c r="CO9">
        <f>+Curvefetch!CO9</f>
        <v>36740</v>
      </c>
      <c r="CP9">
        <f>+Curvefetch!CP9</f>
        <v>3.74</v>
      </c>
      <c r="CQ9">
        <f>+Curvefetch!CQ9</f>
        <v>3.9049999999999998</v>
      </c>
      <c r="CR9">
        <f>+Curvefetch!CR9</f>
        <v>3.8650000000000002</v>
      </c>
      <c r="CS9">
        <f>+Curvefetch!CS9</f>
        <v>3.95</v>
      </c>
      <c r="CT9">
        <f>+Curvefetch!CT9</f>
        <v>0</v>
      </c>
      <c r="CU9">
        <f>+Curvefetch!CU9</f>
        <v>3.89</v>
      </c>
      <c r="CV9">
        <f>+Curvefetch!CV9</f>
        <v>3.68</v>
      </c>
      <c r="CW9">
        <f>+Curvefetch!CW9</f>
        <v>3.6850000000000001</v>
      </c>
      <c r="CX9">
        <f>+Curvefetch!CX9</f>
        <v>3.68</v>
      </c>
      <c r="CY9">
        <f>+Curvefetch!CY9</f>
        <v>3.7250000000000001</v>
      </c>
      <c r="CZ9">
        <f>+Curvefetch!CZ9</f>
        <v>3.7349999999999999</v>
      </c>
      <c r="DA9">
        <f>+Curvefetch!DA9</f>
        <v>3.7250000000000001</v>
      </c>
      <c r="DB9">
        <f>+Curvefetch!DB9</f>
        <v>3.7149999999999999</v>
      </c>
      <c r="DC9">
        <f>+Curvefetch!DC9</f>
        <v>3.76</v>
      </c>
      <c r="DD9">
        <f>+Curvefetch!DD9</f>
        <v>3.4950000000000001</v>
      </c>
      <c r="DE9">
        <f>+Curvefetch!DE9</f>
        <v>3.01</v>
      </c>
      <c r="DF9">
        <f>+Curvefetch!DF9</f>
        <v>4.5350000000000001</v>
      </c>
      <c r="DG9">
        <f>+Curvefetch!DG9</f>
        <v>3.7</v>
      </c>
      <c r="DH9">
        <f>+Curvefetch!DH9</f>
        <v>4.08</v>
      </c>
      <c r="DI9">
        <f>+Curvefetch!DI9</f>
        <v>3.9649999999999999</v>
      </c>
      <c r="DJ9">
        <f>+Curvefetch!DJ9</f>
        <v>4.0549999999999997</v>
      </c>
      <c r="DK9">
        <f>+Curvefetch!DK9</f>
        <v>3.82</v>
      </c>
      <c r="DL9">
        <f>+Curvefetch!DL9</f>
        <v>3.78</v>
      </c>
      <c r="DM9">
        <f>+Curvefetch!DM9</f>
        <v>3.6749999999999998</v>
      </c>
      <c r="DN9">
        <f>+Curvefetch!DN9</f>
        <v>3.72</v>
      </c>
      <c r="DO9">
        <f>+Curvefetch!DO9</f>
        <v>3.6549999999999998</v>
      </c>
      <c r="DP9">
        <f>+Curvefetch!DP9</f>
        <v>3.6949999999999998</v>
      </c>
      <c r="DQ9">
        <f>+Curvefetch!DQ9</f>
        <v>0</v>
      </c>
      <c r="DR9" s="18">
        <f>+Curvefetch!DR9</f>
        <v>36800</v>
      </c>
      <c r="DS9">
        <f>+Curvefetch!DS9</f>
        <v>4.6429999999999998</v>
      </c>
      <c r="DT9">
        <f>+Curvefetch!DT9</f>
        <v>0</v>
      </c>
      <c r="DU9">
        <f>+Curvefetch!DU9</f>
        <v>0.55500000000000005</v>
      </c>
      <c r="DV9">
        <f>+Curvefetch!DV9</f>
        <v>0</v>
      </c>
      <c r="DW9">
        <f>+Curvefetch!DW9</f>
        <v>5.5E-2</v>
      </c>
      <c r="DX9">
        <f>+Curvefetch!DX9</f>
        <v>0.115</v>
      </c>
      <c r="DY9">
        <f>+Curvefetch!DY9</f>
        <v>0</v>
      </c>
      <c r="DZ9">
        <f>+Curvefetch!DZ9</f>
        <v>0.155</v>
      </c>
      <c r="EA9">
        <f>+Curvefetch!EA9</f>
        <v>-0.13500000000000001</v>
      </c>
      <c r="EB9">
        <f>+Curvefetch!EB9</f>
        <v>-0.13500000000000001</v>
      </c>
      <c r="EC9">
        <f>+Curvefetch!EC9</f>
        <v>-0.15</v>
      </c>
      <c r="ED9">
        <f>+Curvefetch!ED9</f>
        <v>-9.5000000000000001E-2</v>
      </c>
      <c r="EE9">
        <f>+Curvefetch!EE9</f>
        <v>-0.108</v>
      </c>
      <c r="EF9">
        <f>+Curvefetch!EF9</f>
        <v>-7.2499999999999995E-2</v>
      </c>
      <c r="EG9">
        <f>+Curvefetch!EG9</f>
        <v>-7.7499999999999999E-2</v>
      </c>
      <c r="EH9">
        <f>+Curvefetch!EH9</f>
        <v>-0.17</v>
      </c>
      <c r="EI9">
        <f>+Curvefetch!EI9</f>
        <v>-0.78</v>
      </c>
      <c r="EJ9">
        <f>+Curvefetch!EJ9</f>
        <v>-0.79</v>
      </c>
      <c r="EK9">
        <f>+Curvefetch!EK9</f>
        <v>1.89</v>
      </c>
      <c r="EL9">
        <f>+Curvefetch!EL9</f>
        <v>0.8</v>
      </c>
      <c r="EM9">
        <f>+Curvefetch!EM9</f>
        <v>0.42</v>
      </c>
      <c r="EN9">
        <f>+Curvefetch!EN9</f>
        <v>0.185</v>
      </c>
      <c r="EO9">
        <f>+Curvefetch!EO9</f>
        <v>0.36</v>
      </c>
      <c r="EP9">
        <f>+Curvefetch!EP9</f>
        <v>-1.2500000000000001E-2</v>
      </c>
      <c r="EQ9">
        <f>+Curvefetch!EQ9</f>
        <v>-1.2500000000000001E-2</v>
      </c>
      <c r="ER9">
        <f>+Curvefetch!ER9</f>
        <v>-9.8000000000000004E-2</v>
      </c>
      <c r="ES9">
        <f>+Curvefetch!ES9</f>
        <v>-8.7999999999999995E-2</v>
      </c>
      <c r="ET9">
        <f>+Curvefetch!ET9</f>
        <v>-0.10299999999999999</v>
      </c>
      <c r="EU9">
        <f>+Curvefetch!EU9</f>
        <v>-0.503</v>
      </c>
      <c r="EV9">
        <f>+Curvefetch!EV9</f>
        <v>-0.08</v>
      </c>
      <c r="EW9">
        <f>+Curvefetch!EW9</f>
        <v>0</v>
      </c>
      <c r="EX9">
        <f>+Curvefetch!EX9</f>
        <v>0</v>
      </c>
      <c r="EY9" s="18">
        <f>+Curvefetch!EY9</f>
        <v>36800</v>
      </c>
      <c r="EZ9">
        <f>+Curvefetch!EZ9</f>
        <v>4.6920000000000002</v>
      </c>
      <c r="FA9">
        <f>+Curvefetch!FA9</f>
        <v>0</v>
      </c>
      <c r="FB9">
        <f>+Curvefetch!FB9</f>
        <v>0.57499999999999996</v>
      </c>
      <c r="FC9">
        <f>+Curvefetch!FC9</f>
        <v>0</v>
      </c>
      <c r="FD9">
        <f>+Curvefetch!FD9</f>
        <v>5.5E-2</v>
      </c>
      <c r="FE9">
        <f>+Curvefetch!FE9</f>
        <v>0.115</v>
      </c>
      <c r="FF9">
        <f>+Curvefetch!FF9</f>
        <v>0</v>
      </c>
      <c r="FG9">
        <f>+Curvefetch!FG9</f>
        <v>0.15</v>
      </c>
      <c r="FH9">
        <f>+Curvefetch!FH9</f>
        <v>-0.14749999999999999</v>
      </c>
      <c r="FI9">
        <f>+Curvefetch!FI9</f>
        <v>-0.14749999999999999</v>
      </c>
      <c r="FJ9">
        <f>+Curvefetch!FJ9</f>
        <v>-0.16250000000000001</v>
      </c>
      <c r="FK9">
        <f>+Curvefetch!FK9</f>
        <v>-0.1075</v>
      </c>
      <c r="FL9">
        <f>+Curvefetch!FL9</f>
        <v>-9.5000000000000001E-2</v>
      </c>
      <c r="FM9">
        <f>+Curvefetch!FM9</f>
        <v>-8.5000000000000006E-2</v>
      </c>
      <c r="FN9">
        <f>+Curvefetch!FN9</f>
        <v>-0.09</v>
      </c>
      <c r="FO9">
        <f>+Curvefetch!FO9</f>
        <v>-0.17</v>
      </c>
      <c r="FP9">
        <f>+Curvefetch!FP9</f>
        <v>-0.80500000000000005</v>
      </c>
      <c r="FQ9">
        <f>+Curvefetch!FQ9</f>
        <v>-0.80500000000000005</v>
      </c>
      <c r="FR9">
        <f>+Curvefetch!FR9</f>
        <v>1.99</v>
      </c>
      <c r="FS9">
        <f>+Curvefetch!FS9</f>
        <v>0.67500000000000004</v>
      </c>
      <c r="FT9">
        <f>+Curvefetch!FT9</f>
        <v>0.41499999999999998</v>
      </c>
      <c r="FU9">
        <f>+Curvefetch!FU9</f>
        <v>0.185</v>
      </c>
      <c r="FV9">
        <f>+Curvefetch!FV9</f>
        <v>0.36</v>
      </c>
      <c r="FW9">
        <f>+Curvefetch!FW9</f>
        <v>-0.01</v>
      </c>
      <c r="FX9">
        <f>+Curvefetch!FX9</f>
        <v>-0.01</v>
      </c>
      <c r="FY9">
        <f>+Curvefetch!FY9</f>
        <v>-8.5000000000000006E-2</v>
      </c>
      <c r="FZ9">
        <f>+Curvefetch!FZ9</f>
        <v>-7.4999999999999997E-2</v>
      </c>
      <c r="GA9">
        <f>+Curvefetch!GA9</f>
        <v>-0.09</v>
      </c>
      <c r="GB9">
        <f>+Curvefetch!GB9</f>
        <v>-0.52700000000000002</v>
      </c>
      <c r="GC9">
        <f>+Curvefetch!GC9</f>
        <v>-0.08</v>
      </c>
      <c r="GD9">
        <f>+Curvefetch!GD9</f>
        <v>0</v>
      </c>
      <c r="GE9">
        <f>+Curvefetch!GE9</f>
        <v>0</v>
      </c>
      <c r="GF9">
        <f>+Curvefetch!GF9</f>
        <v>0</v>
      </c>
      <c r="GG9">
        <f>+Curvefetch!GG9</f>
        <v>0</v>
      </c>
      <c r="GH9">
        <f>+Curvefetch!GH9</f>
        <v>0</v>
      </c>
      <c r="GI9">
        <f>+Curvefetch!GI9</f>
        <v>0</v>
      </c>
      <c r="GJ9">
        <f>+Curvefetch!GJ9</f>
        <v>0</v>
      </c>
      <c r="GK9">
        <f>+Curvefetch!GK9</f>
        <v>0</v>
      </c>
      <c r="GL9">
        <f>+Curvefetch!GL9</f>
        <v>0</v>
      </c>
      <c r="GM9">
        <f>+Curvefetch!GS9</f>
        <v>0</v>
      </c>
      <c r="GN9">
        <f>+Curvefetch!GN9</f>
        <v>0</v>
      </c>
      <c r="GO9">
        <f>+Curvefetch!GO9</f>
        <v>0</v>
      </c>
      <c r="GP9">
        <f>+Curvefetch!GP9</f>
        <v>0</v>
      </c>
      <c r="GQ9">
        <f>+Curvefetch!GQ9</f>
        <v>0</v>
      </c>
      <c r="GR9">
        <f>+Curvefetch!GR9</f>
        <v>0</v>
      </c>
      <c r="GS9">
        <f>+Curvefetch!GS9</f>
        <v>0</v>
      </c>
      <c r="GT9">
        <f>+Curvefetch!GT9</f>
        <v>0</v>
      </c>
      <c r="GU9">
        <f>+Curvefetch!GU9</f>
        <v>0</v>
      </c>
      <c r="GV9">
        <f>+Curvefetch!GV9</f>
        <v>0</v>
      </c>
      <c r="GW9">
        <f>+Curvefetch!GW9</f>
        <v>0</v>
      </c>
      <c r="GX9">
        <f>+Curvefetch!GX9</f>
        <v>0</v>
      </c>
      <c r="GY9">
        <f>+Curvefetch!GY9</f>
        <v>0</v>
      </c>
      <c r="GZ9">
        <f>+Curvefetch!HI9</f>
        <v>0</v>
      </c>
      <c r="HA9">
        <f>+Curvefetch!HJ9</f>
        <v>0</v>
      </c>
      <c r="HB9">
        <f>+Curvefetch!HK9</f>
        <v>0</v>
      </c>
      <c r="HC9">
        <f>+Curvefetch!HL9</f>
        <v>0</v>
      </c>
      <c r="HD9">
        <f>+Curvefetch!HS9</f>
        <v>0</v>
      </c>
      <c r="HE9">
        <f>+Curvefetch!HN9</f>
        <v>0</v>
      </c>
      <c r="HF9">
        <f>+Curvefetch!HO9</f>
        <v>0</v>
      </c>
      <c r="HG9">
        <f>+Curvefetch!HP9</f>
        <v>0</v>
      </c>
      <c r="HH9">
        <f>+Curvefetch!HQ9</f>
        <v>0</v>
      </c>
      <c r="HI9">
        <f>+Curvefetch!HR9</f>
        <v>0</v>
      </c>
      <c r="HJ9">
        <f>+Curvefetch!HS9</f>
        <v>0</v>
      </c>
      <c r="HK9">
        <f>+Curvefetch!HT9</f>
        <v>0</v>
      </c>
      <c r="HL9">
        <f>+Curvefetch!HU9</f>
        <v>0</v>
      </c>
      <c r="HM9">
        <f>+Curvefetch!HV9</f>
        <v>0</v>
      </c>
      <c r="HN9">
        <f>+Curvefetch!HW9</f>
        <v>0</v>
      </c>
      <c r="HO9">
        <f>+Curvefetch!HX9</f>
        <v>0</v>
      </c>
      <c r="HP9">
        <f>+Curvefetch!HY9</f>
        <v>0</v>
      </c>
      <c r="HQ9">
        <f>+Curvefetch!HZ9</f>
        <v>0</v>
      </c>
      <c r="HR9">
        <f>+Curvefetch!IA9</f>
        <v>0</v>
      </c>
      <c r="HS9">
        <f>+Curvefetch!IB9</f>
        <v>0</v>
      </c>
      <c r="HT9">
        <f>+Curvefetch!IC9</f>
        <v>0</v>
      </c>
      <c r="HU9">
        <f>+Curvefetch!ID9</f>
        <v>0</v>
      </c>
      <c r="HV9">
        <f>+Curvefetch!IE9</f>
        <v>0</v>
      </c>
      <c r="HW9">
        <f>+Curvefetch!IF9</f>
        <v>0</v>
      </c>
      <c r="HX9">
        <f>+Curvefetch!IG9</f>
        <v>0</v>
      </c>
      <c r="HY9">
        <f>+Curvefetch!IH9</f>
        <v>0</v>
      </c>
      <c r="HZ9">
        <f>+Curvefetch!II9</f>
        <v>0</v>
      </c>
      <c r="IA9">
        <f>+Curvefetch!IJ9</f>
        <v>0</v>
      </c>
      <c r="IB9">
        <f>+Curvefetch!IK9</f>
        <v>0</v>
      </c>
      <c r="IC9">
        <f>+Curvefetch!IL9</f>
        <v>0</v>
      </c>
      <c r="ID9">
        <f>+Curvefetch!IS9</f>
        <v>0</v>
      </c>
      <c r="IE9">
        <f>+Curvefetch!IN9</f>
        <v>0</v>
      </c>
    </row>
    <row r="10" spans="1:244" x14ac:dyDescent="0.2">
      <c r="D10" s="1" t="s">
        <v>216</v>
      </c>
      <c r="E10" s="86"/>
      <c r="F10">
        <f t="shared" ref="F10:AD10" si="2">+F8-$E$8</f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>+M8-$E$8</f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>+AE8-$E$8</f>
        <v>0</v>
      </c>
      <c r="AF10">
        <f>+AF8-$E$8</f>
        <v>0</v>
      </c>
      <c r="AG10">
        <f>+AG8-$E$8</f>
        <v>0</v>
      </c>
      <c r="AH10">
        <f>+AH8-$E$8</f>
        <v>36767</v>
      </c>
      <c r="AI10">
        <f t="shared" ref="AI10:BI10" si="3">+AI8-$E$8</f>
        <v>4.6150000000000002</v>
      </c>
      <c r="AJ10">
        <f t="shared" si="3"/>
        <v>4.79</v>
      </c>
      <c r="AK10">
        <f t="shared" si="3"/>
        <v>4.7</v>
      </c>
      <c r="AL10">
        <f t="shared" si="3"/>
        <v>4.7699999999999996</v>
      </c>
      <c r="AM10">
        <f>+AM8-$E$8</f>
        <v>4.7350000000000003</v>
      </c>
      <c r="AN10">
        <f t="shared" si="3"/>
        <v>4.6950000000000003</v>
      </c>
      <c r="AO10">
        <f t="shared" si="3"/>
        <v>4.51</v>
      </c>
      <c r="AP10">
        <f t="shared" si="3"/>
        <v>4.51</v>
      </c>
      <c r="AQ10">
        <f t="shared" si="3"/>
        <v>4.4749999999999996</v>
      </c>
      <c r="AR10">
        <f t="shared" si="3"/>
        <v>4.55</v>
      </c>
      <c r="AS10">
        <f t="shared" si="3"/>
        <v>4.5549999999999997</v>
      </c>
      <c r="AT10">
        <f t="shared" si="3"/>
        <v>4.4950000000000001</v>
      </c>
      <c r="AU10">
        <f t="shared" si="3"/>
        <v>4.4850000000000003</v>
      </c>
      <c r="AV10">
        <f t="shared" si="3"/>
        <v>4.5199999999999996</v>
      </c>
      <c r="AW10">
        <f t="shared" si="3"/>
        <v>3.335</v>
      </c>
      <c r="AX10">
        <f t="shared" si="3"/>
        <v>3.2349999999999999</v>
      </c>
      <c r="AY10">
        <f t="shared" si="3"/>
        <v>6.9249999999999998</v>
      </c>
      <c r="AZ10">
        <f t="shared" si="3"/>
        <v>5.51</v>
      </c>
      <c r="BA10">
        <f t="shared" si="3"/>
        <v>4.9450000000000003</v>
      </c>
      <c r="BB10">
        <f t="shared" si="3"/>
        <v>4.7949999999999999</v>
      </c>
      <c r="BC10">
        <f t="shared" si="3"/>
        <v>4.9349999999999996</v>
      </c>
      <c r="BD10">
        <f t="shared" si="3"/>
        <v>4.63</v>
      </c>
      <c r="BE10">
        <f t="shared" si="3"/>
        <v>4.625</v>
      </c>
      <c r="BF10">
        <f t="shared" si="3"/>
        <v>4.5549999999999997</v>
      </c>
      <c r="BG10">
        <f t="shared" si="3"/>
        <v>4.57</v>
      </c>
      <c r="BH10">
        <f t="shared" si="3"/>
        <v>4.5350000000000001</v>
      </c>
      <c r="BI10">
        <f t="shared" si="3"/>
        <v>4.49</v>
      </c>
      <c r="BL10" s="18">
        <f>+Curvefetch!BL10</f>
        <v>36741</v>
      </c>
      <c r="BM10">
        <f>+Curvefetch!BM10</f>
        <v>4.04</v>
      </c>
      <c r="BN10">
        <f>+Curvefetch!BN10</f>
        <v>4.2450000000000001</v>
      </c>
      <c r="BO10">
        <f>+Curvefetch!BO10</f>
        <v>4.16</v>
      </c>
      <c r="BP10">
        <f>+Curvefetch!BP10</f>
        <v>4.2149999999999999</v>
      </c>
      <c r="BQ10">
        <f>+Curvefetch!BQ10</f>
        <v>0</v>
      </c>
      <c r="BR10">
        <f>+Curvefetch!BR10</f>
        <v>4.165</v>
      </c>
      <c r="BS10">
        <f>+Curvefetch!BS10</f>
        <v>3.9550000000000001</v>
      </c>
      <c r="BT10">
        <f>+Curvefetch!BT10</f>
        <v>3.9550000000000001</v>
      </c>
      <c r="BU10">
        <f>+Curvefetch!BU10</f>
        <v>3.9550000000000001</v>
      </c>
      <c r="BV10">
        <f>+Curvefetch!BV10</f>
        <v>4.0049999999999999</v>
      </c>
      <c r="BW10">
        <f>+Curvefetch!BW10</f>
        <v>3.9950000000000001</v>
      </c>
      <c r="BX10">
        <f>+Curvefetch!BX10</f>
        <v>3.99</v>
      </c>
      <c r="BY10">
        <f>+Curvefetch!BY10</f>
        <v>3.99</v>
      </c>
      <c r="BZ10">
        <f>+Curvefetch!BZ10</f>
        <v>3.9849999999999999</v>
      </c>
      <c r="CA10">
        <f>+Curvefetch!CA10</f>
        <v>3.625</v>
      </c>
      <c r="CB10">
        <f>+Curvefetch!CB10</f>
        <v>3.13</v>
      </c>
      <c r="CC10">
        <f>+Curvefetch!CC10</f>
        <v>4.6449999999999996</v>
      </c>
      <c r="CD10">
        <f>+Curvefetch!CD10</f>
        <v>3.7250000000000001</v>
      </c>
      <c r="CE10">
        <f>+Curvefetch!CE10</f>
        <v>4.415</v>
      </c>
      <c r="CF10">
        <f>+Curvefetch!CF10</f>
        <v>3.95</v>
      </c>
      <c r="CG10">
        <f>+Curvefetch!CG10</f>
        <v>4.3849999999999998</v>
      </c>
      <c r="CH10">
        <f>+Curvefetch!CH10</f>
        <v>4.1150000000000002</v>
      </c>
      <c r="CI10">
        <f>+Curvefetch!CI10</f>
        <v>4.0549999999999997</v>
      </c>
      <c r="CJ10">
        <f>+Curvefetch!CJ10</f>
        <v>3.9750000000000001</v>
      </c>
      <c r="CK10">
        <f>+Curvefetch!CK10</f>
        <v>4</v>
      </c>
      <c r="CL10">
        <f>+Curvefetch!CL10</f>
        <v>3.96</v>
      </c>
      <c r="CM10">
        <f>+Curvefetch!CM10</f>
        <v>3.98</v>
      </c>
      <c r="CN10">
        <f>+Curvefetch!CN10</f>
        <v>0</v>
      </c>
      <c r="CO10">
        <f>+Curvefetch!CO10</f>
        <v>36741</v>
      </c>
      <c r="CP10">
        <f>+Curvefetch!CP10</f>
        <v>4.04</v>
      </c>
      <c r="CQ10">
        <f>+Curvefetch!CQ10</f>
        <v>4.2450000000000001</v>
      </c>
      <c r="CR10">
        <f>+Curvefetch!CR10</f>
        <v>4.16</v>
      </c>
      <c r="CS10">
        <f>+Curvefetch!CS10</f>
        <v>4.2149999999999999</v>
      </c>
      <c r="CT10">
        <f>+Curvefetch!CT10</f>
        <v>0</v>
      </c>
      <c r="CU10">
        <f>+Curvefetch!CU10</f>
        <v>4.165</v>
      </c>
      <c r="CV10">
        <f>+Curvefetch!CV10</f>
        <v>3.9550000000000001</v>
      </c>
      <c r="CW10">
        <f>+Curvefetch!CW10</f>
        <v>3.9550000000000001</v>
      </c>
      <c r="CX10">
        <f>+Curvefetch!CX10</f>
        <v>3.9550000000000001</v>
      </c>
      <c r="CY10">
        <f>+Curvefetch!CY10</f>
        <v>4.0049999999999999</v>
      </c>
      <c r="CZ10">
        <f>+Curvefetch!CZ10</f>
        <v>3.9950000000000001</v>
      </c>
      <c r="DA10">
        <f>+Curvefetch!DA10</f>
        <v>3.99</v>
      </c>
      <c r="DB10">
        <f>+Curvefetch!DB10</f>
        <v>3.99</v>
      </c>
      <c r="DC10">
        <f>+Curvefetch!DC10</f>
        <v>3.9849999999999999</v>
      </c>
      <c r="DD10">
        <f>+Curvefetch!DD10</f>
        <v>3.625</v>
      </c>
      <c r="DE10">
        <f>+Curvefetch!DE10</f>
        <v>3.13</v>
      </c>
      <c r="DF10">
        <f>+Curvefetch!DF10</f>
        <v>4.6449999999999996</v>
      </c>
      <c r="DG10">
        <f>+Curvefetch!DG10</f>
        <v>3.7250000000000001</v>
      </c>
      <c r="DH10">
        <f>+Curvefetch!DH10</f>
        <v>4.415</v>
      </c>
      <c r="DI10">
        <f>+Curvefetch!DI10</f>
        <v>3.95</v>
      </c>
      <c r="DJ10">
        <f>+Curvefetch!DJ10</f>
        <v>4.3849999999999998</v>
      </c>
      <c r="DK10">
        <f>+Curvefetch!DK10</f>
        <v>4.1150000000000002</v>
      </c>
      <c r="DL10">
        <f>+Curvefetch!DL10</f>
        <v>4.0549999999999997</v>
      </c>
      <c r="DM10">
        <f>+Curvefetch!DM10</f>
        <v>3.9750000000000001</v>
      </c>
      <c r="DN10">
        <f>+Curvefetch!DN10</f>
        <v>4</v>
      </c>
      <c r="DO10">
        <f>+Curvefetch!DO10</f>
        <v>3.96</v>
      </c>
      <c r="DP10">
        <f>+Curvefetch!DP10</f>
        <v>3.98</v>
      </c>
      <c r="DQ10">
        <f>+Curvefetch!DQ10</f>
        <v>0</v>
      </c>
      <c r="DR10" s="18">
        <f>+Curvefetch!DR10</f>
        <v>36831</v>
      </c>
      <c r="DS10">
        <f>+Curvefetch!DS10</f>
        <v>4.6970000000000001</v>
      </c>
      <c r="DT10">
        <f>+Curvefetch!DT10</f>
        <v>5.0000000000000001E-3</v>
      </c>
      <c r="DU10">
        <f>+Curvefetch!DU10</f>
        <v>0.58499999999999996</v>
      </c>
      <c r="DV10">
        <f>+Curvefetch!DV10</f>
        <v>0</v>
      </c>
      <c r="DW10">
        <f>+Curvefetch!DW10</f>
        <v>8.5000000000000006E-2</v>
      </c>
      <c r="DX10">
        <f>+Curvefetch!DX10</f>
        <v>0.16750000000000001</v>
      </c>
      <c r="DY10">
        <f>+Curvefetch!DY10</f>
        <v>0</v>
      </c>
      <c r="DZ10">
        <f>+Curvefetch!DZ10</f>
        <v>0.25</v>
      </c>
      <c r="EA10">
        <f>+Curvefetch!EA10</f>
        <v>-0.14000000000000001</v>
      </c>
      <c r="EB10">
        <f>+Curvefetch!EB10</f>
        <v>-0.14000000000000001</v>
      </c>
      <c r="EC10">
        <f>+Curvefetch!EC10</f>
        <v>-0.16250000000000001</v>
      </c>
      <c r="ED10">
        <f>+Curvefetch!ED10</f>
        <v>-0.115</v>
      </c>
      <c r="EE10">
        <f>+Curvefetch!EE10</f>
        <v>-0.105</v>
      </c>
      <c r="EF10">
        <f>+Curvefetch!EF10</f>
        <v>-0.04</v>
      </c>
      <c r="EG10">
        <f>+Curvefetch!EG10</f>
        <v>-2.5000000000000001E-3</v>
      </c>
      <c r="EH10">
        <f>+Curvefetch!EH10</f>
        <v>-0.1875</v>
      </c>
      <c r="EI10">
        <f>+Curvefetch!EI10</f>
        <v>-0.4</v>
      </c>
      <c r="EJ10">
        <f>+Curvefetch!EJ10</f>
        <v>-0.47499999999999998</v>
      </c>
      <c r="EK10">
        <f>+Curvefetch!EK10</f>
        <v>1.43</v>
      </c>
      <c r="EL10">
        <f>+Curvefetch!EL10</f>
        <v>0.44</v>
      </c>
      <c r="EM10">
        <f>+Curvefetch!EM10</f>
        <v>0.78</v>
      </c>
      <c r="EN10">
        <f>+Curvefetch!EN10</f>
        <v>0.26500000000000001</v>
      </c>
      <c r="EO10">
        <f>+Curvefetch!EO10</f>
        <v>0.5</v>
      </c>
      <c r="EP10">
        <f>+Curvefetch!EP10</f>
        <v>-0.03</v>
      </c>
      <c r="EQ10">
        <f>+Curvefetch!EQ10</f>
        <v>-0.03</v>
      </c>
      <c r="ER10">
        <f>+Curvefetch!ER10</f>
        <v>-7.4999999999999997E-2</v>
      </c>
      <c r="ES10">
        <f>+Curvefetch!ES10</f>
        <v>-7.4999999999999997E-2</v>
      </c>
      <c r="ET10">
        <f>+Curvefetch!ET10</f>
        <v>-7.0000000000000007E-2</v>
      </c>
      <c r="EU10">
        <f>+Curvefetch!EU10</f>
        <v>-0.33500000000000002</v>
      </c>
      <c r="EV10">
        <f>+Curvefetch!EV10</f>
        <v>-6.5000000000000002E-2</v>
      </c>
      <c r="EW10">
        <f>+Curvefetch!EW10</f>
        <v>0</v>
      </c>
      <c r="EX10">
        <f>+Curvefetch!EX10</f>
        <v>0</v>
      </c>
      <c r="EY10" s="18">
        <f>+Curvefetch!EY10</f>
        <v>36831</v>
      </c>
      <c r="EZ10">
        <f>+Curvefetch!EZ10</f>
        <v>4.7359999999999998</v>
      </c>
      <c r="FA10">
        <f>+Curvefetch!FA10</f>
        <v>5.0000000000000001E-3</v>
      </c>
      <c r="FB10">
        <f>+Curvefetch!FB10</f>
        <v>0.59499999999999997</v>
      </c>
      <c r="FC10">
        <f>+Curvefetch!FC10</f>
        <v>0</v>
      </c>
      <c r="FD10">
        <f>+Curvefetch!FD10</f>
        <v>8.7499999999999994E-2</v>
      </c>
      <c r="FE10">
        <f>+Curvefetch!FE10</f>
        <v>0.17</v>
      </c>
      <c r="FF10">
        <f>+Curvefetch!FF10</f>
        <v>0</v>
      </c>
      <c r="FG10">
        <f>+Curvefetch!FG10</f>
        <v>0.25</v>
      </c>
      <c r="FH10">
        <f>+Curvefetch!FH10</f>
        <v>-0.14249999999999999</v>
      </c>
      <c r="FI10">
        <f>+Curvefetch!FI10</f>
        <v>-0.14249999999999999</v>
      </c>
      <c r="FJ10">
        <f>+Curvefetch!FJ10</f>
        <v>-0.16500000000000001</v>
      </c>
      <c r="FK10">
        <f>+Curvefetch!FK10</f>
        <v>-0.11749999999999999</v>
      </c>
      <c r="FL10">
        <f>+Curvefetch!FL10</f>
        <v>-0.1075</v>
      </c>
      <c r="FM10">
        <f>+Curvefetch!FM10</f>
        <v>-0.04</v>
      </c>
      <c r="FN10">
        <f>+Curvefetch!FN10</f>
        <v>-2.5000000000000001E-3</v>
      </c>
      <c r="FO10">
        <f>+Curvefetch!FO10</f>
        <v>-0.185</v>
      </c>
      <c r="FP10">
        <f>+Curvefetch!FP10</f>
        <v>-0.4</v>
      </c>
      <c r="FQ10">
        <f>+Curvefetch!FQ10</f>
        <v>-0.46750000000000003</v>
      </c>
      <c r="FR10">
        <f>+Curvefetch!FR10</f>
        <v>1.5449999999999999</v>
      </c>
      <c r="FS10">
        <f>+Curvefetch!FS10</f>
        <v>0.46</v>
      </c>
      <c r="FT10">
        <f>+Curvefetch!FT10</f>
        <v>0.77</v>
      </c>
      <c r="FU10">
        <f>+Curvefetch!FU10</f>
        <v>0.26500000000000001</v>
      </c>
      <c r="FV10">
        <f>+Curvefetch!FV10</f>
        <v>0.5</v>
      </c>
      <c r="FW10">
        <f>+Curvefetch!FW10</f>
        <v>-0.03</v>
      </c>
      <c r="FX10">
        <f>+Curvefetch!FX10</f>
        <v>-0.03</v>
      </c>
      <c r="FY10">
        <f>+Curvefetch!FY10</f>
        <v>-7.4999999999999997E-2</v>
      </c>
      <c r="FZ10">
        <f>+Curvefetch!FZ10</f>
        <v>-7.4999999999999997E-2</v>
      </c>
      <c r="GA10">
        <f>+Curvefetch!GA10</f>
        <v>-7.0000000000000007E-2</v>
      </c>
      <c r="GB10">
        <f>+Curvefetch!GB10</f>
        <v>-0.35799999999999998</v>
      </c>
      <c r="GC10">
        <f>+Curvefetch!GC10</f>
        <v>-6.5000000000000002E-2</v>
      </c>
      <c r="GD10">
        <f>+Curvefetch!GD10</f>
        <v>0</v>
      </c>
      <c r="GE10">
        <f>+Curvefetch!GE10</f>
        <v>0</v>
      </c>
      <c r="GF10">
        <f>+Curvefetch!GF10</f>
        <v>0</v>
      </c>
      <c r="GG10">
        <f>+Curvefetch!GG10</f>
        <v>0</v>
      </c>
      <c r="GH10">
        <f>+Curvefetch!GH10</f>
        <v>0</v>
      </c>
      <c r="GI10">
        <f>+Curvefetch!GI10</f>
        <v>0</v>
      </c>
      <c r="GJ10">
        <f>+Curvefetch!GJ10</f>
        <v>0</v>
      </c>
      <c r="GK10">
        <f>+Curvefetch!GK10</f>
        <v>0</v>
      </c>
      <c r="GL10">
        <f>+Curvefetch!GL10</f>
        <v>0</v>
      </c>
      <c r="GM10">
        <f>+Curvefetch!GS10</f>
        <v>0</v>
      </c>
      <c r="GN10">
        <f>+Curvefetch!GN10</f>
        <v>0</v>
      </c>
      <c r="GO10">
        <f>+Curvefetch!GO10</f>
        <v>0</v>
      </c>
      <c r="GP10">
        <f>+Curvefetch!GP10</f>
        <v>0</v>
      </c>
      <c r="GQ10">
        <f>+Curvefetch!GQ10</f>
        <v>0</v>
      </c>
      <c r="GR10">
        <f>+Curvefetch!GR10</f>
        <v>0</v>
      </c>
      <c r="GS10">
        <f>+Curvefetch!GS10</f>
        <v>0</v>
      </c>
      <c r="GT10">
        <f>+Curvefetch!GT10</f>
        <v>0</v>
      </c>
      <c r="GU10">
        <f>+Curvefetch!GU10</f>
        <v>0</v>
      </c>
      <c r="GV10">
        <f>+Curvefetch!GV10</f>
        <v>0</v>
      </c>
      <c r="GW10">
        <f>+Curvefetch!GW10</f>
        <v>0</v>
      </c>
      <c r="GX10">
        <f>+Curvefetch!GX10</f>
        <v>0</v>
      </c>
      <c r="GY10">
        <f>+Curvefetch!GY10</f>
        <v>0</v>
      </c>
      <c r="GZ10">
        <f>+Curvefetch!HI10</f>
        <v>0</v>
      </c>
      <c r="HA10">
        <f>+Curvefetch!HJ10</f>
        <v>0</v>
      </c>
      <c r="HB10">
        <f>+Curvefetch!HK10</f>
        <v>0</v>
      </c>
      <c r="HC10">
        <f>+Curvefetch!HL10</f>
        <v>0</v>
      </c>
      <c r="HD10">
        <f>+Curvefetch!HS10</f>
        <v>0</v>
      </c>
      <c r="HE10">
        <f>+Curvefetch!HN10</f>
        <v>0</v>
      </c>
      <c r="HF10">
        <f>+Curvefetch!HO10</f>
        <v>0</v>
      </c>
      <c r="HG10">
        <f>+Curvefetch!HP10</f>
        <v>0</v>
      </c>
      <c r="HH10">
        <f>+Curvefetch!HQ10</f>
        <v>0</v>
      </c>
      <c r="HI10">
        <f>+Curvefetch!HR10</f>
        <v>0</v>
      </c>
      <c r="HJ10">
        <f>+Curvefetch!HS10</f>
        <v>0</v>
      </c>
      <c r="HK10">
        <f>+Curvefetch!HT10</f>
        <v>0</v>
      </c>
      <c r="HL10">
        <f>+Curvefetch!HU10</f>
        <v>0</v>
      </c>
      <c r="HM10">
        <f>+Curvefetch!HV10</f>
        <v>0</v>
      </c>
      <c r="HN10">
        <f>+Curvefetch!HW10</f>
        <v>0</v>
      </c>
      <c r="HO10">
        <f>+Curvefetch!HX10</f>
        <v>0</v>
      </c>
      <c r="HP10">
        <f>+Curvefetch!HY10</f>
        <v>0</v>
      </c>
      <c r="HQ10">
        <f>+Curvefetch!HZ10</f>
        <v>0</v>
      </c>
      <c r="HR10">
        <f>+Curvefetch!IA10</f>
        <v>0</v>
      </c>
      <c r="HS10">
        <f>+Curvefetch!IB10</f>
        <v>0</v>
      </c>
      <c r="HT10">
        <f>+Curvefetch!IC10</f>
        <v>0</v>
      </c>
      <c r="HU10">
        <f>+Curvefetch!ID10</f>
        <v>0</v>
      </c>
      <c r="HV10">
        <f>+Curvefetch!IE10</f>
        <v>0</v>
      </c>
      <c r="HW10">
        <f>+Curvefetch!IF10</f>
        <v>0</v>
      </c>
      <c r="HX10">
        <f>+Curvefetch!IG10</f>
        <v>0</v>
      </c>
      <c r="HY10">
        <f>+Curvefetch!IH10</f>
        <v>0</v>
      </c>
      <c r="HZ10">
        <f>+Curvefetch!II10</f>
        <v>0</v>
      </c>
      <c r="IA10">
        <f>+Curvefetch!IJ10</f>
        <v>0</v>
      </c>
      <c r="IB10">
        <f>+Curvefetch!IK10</f>
        <v>0</v>
      </c>
      <c r="IC10">
        <f>+Curvefetch!IL10</f>
        <v>0</v>
      </c>
      <c r="ID10">
        <f>+Curvefetch!IS10</f>
        <v>0</v>
      </c>
      <c r="IE10">
        <f>+Curvefetch!IN10</f>
        <v>0</v>
      </c>
    </row>
    <row r="11" spans="1:244" x14ac:dyDescent="0.2">
      <c r="D11" s="1" t="s">
        <v>220</v>
      </c>
      <c r="E11" s="86"/>
      <c r="BL11" s="18">
        <f>+Curvefetch!BL11</f>
        <v>36742</v>
      </c>
      <c r="BM11">
        <f>+Curvefetch!BM11</f>
        <v>4.22</v>
      </c>
      <c r="BN11">
        <f>+Curvefetch!BN11</f>
        <v>4.3849999999999998</v>
      </c>
      <c r="BO11">
        <f>+Curvefetch!BO11</f>
        <v>4.29</v>
      </c>
      <c r="BP11">
        <f>+Curvefetch!BP11</f>
        <v>4.3650000000000002</v>
      </c>
      <c r="BQ11">
        <f>+Curvefetch!BQ11</f>
        <v>0</v>
      </c>
      <c r="BR11">
        <f>+Curvefetch!BR11</f>
        <v>4.3150000000000004</v>
      </c>
      <c r="BS11">
        <f>+Curvefetch!BS11</f>
        <v>4.1100000000000003</v>
      </c>
      <c r="BT11">
        <f>+Curvefetch!BT11</f>
        <v>4.0999999999999996</v>
      </c>
      <c r="BU11">
        <f>+Curvefetch!BU11</f>
        <v>4.1050000000000004</v>
      </c>
      <c r="BV11">
        <f>+Curvefetch!BV11</f>
        <v>4.13</v>
      </c>
      <c r="BW11">
        <f>+Curvefetch!BW11</f>
        <v>4.1399999999999997</v>
      </c>
      <c r="BX11">
        <f>+Curvefetch!BX11</f>
        <v>4.1349999999999998</v>
      </c>
      <c r="BY11">
        <f>+Curvefetch!BY11</f>
        <v>4.1100000000000003</v>
      </c>
      <c r="BZ11">
        <f>+Curvefetch!BZ11</f>
        <v>4.1449999999999996</v>
      </c>
      <c r="CA11">
        <f>+Curvefetch!CA11</f>
        <v>3.4750000000000001</v>
      </c>
      <c r="CB11">
        <f>+Curvefetch!CB11</f>
        <v>3.23</v>
      </c>
      <c r="CC11">
        <f>+Curvefetch!CC11</f>
        <v>4.7549999999999999</v>
      </c>
      <c r="CD11">
        <f>+Curvefetch!CD11</f>
        <v>3.7850000000000001</v>
      </c>
      <c r="CE11">
        <f>+Curvefetch!CE11</f>
        <v>4.54</v>
      </c>
      <c r="CF11">
        <f>+Curvefetch!CF11</f>
        <v>4.4000000000000004</v>
      </c>
      <c r="CG11">
        <f>+Curvefetch!CG11</f>
        <v>4.5</v>
      </c>
      <c r="CH11">
        <f>+Curvefetch!CH11</f>
        <v>4.2549999999999999</v>
      </c>
      <c r="CI11">
        <f>+Curvefetch!CI11</f>
        <v>4.1900000000000004</v>
      </c>
      <c r="CJ11">
        <f>+Curvefetch!CJ11</f>
        <v>4.13</v>
      </c>
      <c r="CK11">
        <f>+Curvefetch!CK11</f>
        <v>4.1500000000000004</v>
      </c>
      <c r="CL11">
        <f>+Curvefetch!CL11</f>
        <v>4.12</v>
      </c>
      <c r="CM11">
        <f>+Curvefetch!CM11</f>
        <v>4.0949999999999998</v>
      </c>
      <c r="CN11">
        <f>+Curvefetch!CN11</f>
        <v>0</v>
      </c>
      <c r="CO11">
        <f>+Curvefetch!CO11</f>
        <v>36742</v>
      </c>
      <c r="CP11">
        <f>+Curvefetch!CP11</f>
        <v>4.22</v>
      </c>
      <c r="CQ11">
        <f>+Curvefetch!CQ11</f>
        <v>4.3849999999999998</v>
      </c>
      <c r="CR11">
        <f>+Curvefetch!CR11</f>
        <v>4.29</v>
      </c>
      <c r="CS11">
        <f>+Curvefetch!CS11</f>
        <v>4.3650000000000002</v>
      </c>
      <c r="CT11">
        <f>+Curvefetch!CT11</f>
        <v>0</v>
      </c>
      <c r="CU11">
        <f>+Curvefetch!CU11</f>
        <v>4.3150000000000004</v>
      </c>
      <c r="CV11">
        <f>+Curvefetch!CV11</f>
        <v>4.1100000000000003</v>
      </c>
      <c r="CW11">
        <f>+Curvefetch!CW11</f>
        <v>4.0999999999999996</v>
      </c>
      <c r="CX11">
        <f>+Curvefetch!CX11</f>
        <v>4.1050000000000004</v>
      </c>
      <c r="CY11">
        <f>+Curvefetch!CY11</f>
        <v>4.13</v>
      </c>
      <c r="CZ11">
        <f>+Curvefetch!CZ11</f>
        <v>4.1399999999999997</v>
      </c>
      <c r="DA11">
        <f>+Curvefetch!DA11</f>
        <v>4.1349999999999998</v>
      </c>
      <c r="DB11">
        <f>+Curvefetch!DB11</f>
        <v>4.1100000000000003</v>
      </c>
      <c r="DC11">
        <f>+Curvefetch!DC11</f>
        <v>4.1449999999999996</v>
      </c>
      <c r="DD11">
        <f>+Curvefetch!DD11</f>
        <v>3.4750000000000001</v>
      </c>
      <c r="DE11">
        <f>+Curvefetch!DE11</f>
        <v>3.23</v>
      </c>
      <c r="DF11">
        <f>+Curvefetch!DF11</f>
        <v>4.7549999999999999</v>
      </c>
      <c r="DG11">
        <f>+Curvefetch!DG11</f>
        <v>3.7850000000000001</v>
      </c>
      <c r="DH11">
        <f>+Curvefetch!DH11</f>
        <v>4.54</v>
      </c>
      <c r="DI11">
        <f>+Curvefetch!DI11</f>
        <v>4.4000000000000004</v>
      </c>
      <c r="DJ11">
        <f>+Curvefetch!DJ11</f>
        <v>4.5</v>
      </c>
      <c r="DK11">
        <f>+Curvefetch!DK11</f>
        <v>4.2549999999999999</v>
      </c>
      <c r="DL11">
        <f>+Curvefetch!DL11</f>
        <v>4.1900000000000004</v>
      </c>
      <c r="DM11">
        <f>+Curvefetch!DM11</f>
        <v>4.13</v>
      </c>
      <c r="DN11">
        <f>+Curvefetch!DN11</f>
        <v>4.1500000000000004</v>
      </c>
      <c r="DO11">
        <f>+Curvefetch!DO11</f>
        <v>4.12</v>
      </c>
      <c r="DP11">
        <f>+Curvefetch!DP11</f>
        <v>4.0949999999999998</v>
      </c>
      <c r="DQ11">
        <f>+Curvefetch!DQ11</f>
        <v>0</v>
      </c>
      <c r="DR11" s="18">
        <f>+Curvefetch!DR11</f>
        <v>36861</v>
      </c>
      <c r="DS11">
        <f>+Curvefetch!DS11</f>
        <v>4.7699999999999996</v>
      </c>
      <c r="DT11">
        <f>+Curvefetch!DT11</f>
        <v>5.0000000000000001E-3</v>
      </c>
      <c r="DU11">
        <f>+Curvefetch!DU11</f>
        <v>0.59250000000000003</v>
      </c>
      <c r="DV11">
        <f>+Curvefetch!DV11</f>
        <v>0</v>
      </c>
      <c r="DW11">
        <f>+Curvefetch!DW11</f>
        <v>9.7500000000000003E-2</v>
      </c>
      <c r="DX11">
        <f>+Curvefetch!DX11</f>
        <v>0.19</v>
      </c>
      <c r="DY11">
        <f>+Curvefetch!DY11</f>
        <v>0</v>
      </c>
      <c r="DZ11">
        <f>+Curvefetch!DZ11</f>
        <v>0.22</v>
      </c>
      <c r="EA11">
        <f>+Curvefetch!EA11</f>
        <v>-0.15</v>
      </c>
      <c r="EB11">
        <f>+Curvefetch!EB11</f>
        <v>-0.15</v>
      </c>
      <c r="EC11">
        <f>+Curvefetch!EC11</f>
        <v>-0.17249999999999999</v>
      </c>
      <c r="ED11">
        <f>+Curvefetch!ED11</f>
        <v>-0.125</v>
      </c>
      <c r="EE11">
        <f>+Curvefetch!EE11</f>
        <v>-0.1125</v>
      </c>
      <c r="EF11">
        <f>+Curvefetch!EF11</f>
        <v>-0.02</v>
      </c>
      <c r="EG11">
        <f>+Curvefetch!EG11</f>
        <v>1.7500000000000002E-2</v>
      </c>
      <c r="EH11">
        <f>+Curvefetch!EH11</f>
        <v>-0.1825</v>
      </c>
      <c r="EI11">
        <f>+Curvefetch!EI11</f>
        <v>-0.35249999999999998</v>
      </c>
      <c r="EJ11">
        <f>+Curvefetch!EJ11</f>
        <v>-0.36499999999999999</v>
      </c>
      <c r="EK11">
        <f>+Curvefetch!EK11</f>
        <v>0.95499999999999996</v>
      </c>
      <c r="EL11">
        <f>+Curvefetch!EL11</f>
        <v>0.41749999999999998</v>
      </c>
      <c r="EM11">
        <f>+Curvefetch!EM11</f>
        <v>1.655</v>
      </c>
      <c r="EN11">
        <f>+Curvefetch!EN11</f>
        <v>0.29499999999999998</v>
      </c>
      <c r="EO11">
        <f>+Curvefetch!EO11</f>
        <v>0.83</v>
      </c>
      <c r="EP11">
        <f>+Curvefetch!EP11</f>
        <v>-6.5000000000000002E-2</v>
      </c>
      <c r="EQ11">
        <f>+Curvefetch!EQ11</f>
        <v>-6.5000000000000002E-2</v>
      </c>
      <c r="ER11">
        <f>+Curvefetch!ER11</f>
        <v>-7.4999999999999997E-2</v>
      </c>
      <c r="ES11">
        <f>+Curvefetch!ES11</f>
        <v>-7.4999999999999997E-2</v>
      </c>
      <c r="ET11">
        <f>+Curvefetch!ET11</f>
        <v>-7.0000000000000007E-2</v>
      </c>
      <c r="EU11">
        <f>+Curvefetch!EU11</f>
        <v>-0.32700000000000001</v>
      </c>
      <c r="EV11">
        <f>+Curvefetch!EV11</f>
        <v>-6.5000000000000002E-2</v>
      </c>
      <c r="EW11">
        <f>+Curvefetch!EW11</f>
        <v>0</v>
      </c>
      <c r="EX11">
        <f>+Curvefetch!EX11</f>
        <v>0</v>
      </c>
      <c r="EY11" s="18">
        <f>+Curvefetch!EY11</f>
        <v>36861</v>
      </c>
      <c r="EZ11">
        <f>+Curvefetch!EZ11</f>
        <v>4.8</v>
      </c>
      <c r="FA11">
        <f>+Curvefetch!FA11</f>
        <v>5.0000000000000001E-3</v>
      </c>
      <c r="FB11">
        <f>+Curvefetch!FB11</f>
        <v>0.6</v>
      </c>
      <c r="FC11">
        <f>+Curvefetch!FC11</f>
        <v>0</v>
      </c>
      <c r="FD11">
        <f>+Curvefetch!FD11</f>
        <v>0.1</v>
      </c>
      <c r="FE11">
        <f>+Curvefetch!FE11</f>
        <v>0.1925</v>
      </c>
      <c r="FF11">
        <f>+Curvefetch!FF11</f>
        <v>0</v>
      </c>
      <c r="FG11">
        <f>+Curvefetch!FG11</f>
        <v>0.22</v>
      </c>
      <c r="FH11">
        <f>+Curvefetch!FH11</f>
        <v>-0.1525</v>
      </c>
      <c r="FI11">
        <f>+Curvefetch!FI11</f>
        <v>-0.1525</v>
      </c>
      <c r="FJ11">
        <f>+Curvefetch!FJ11</f>
        <v>-0.17499999999999999</v>
      </c>
      <c r="FK11">
        <f>+Curvefetch!FK11</f>
        <v>-0.1275</v>
      </c>
      <c r="FL11">
        <f>+Curvefetch!FL11</f>
        <v>-0.115</v>
      </c>
      <c r="FM11">
        <f>+Curvefetch!FM11</f>
        <v>-0.02</v>
      </c>
      <c r="FN11">
        <f>+Curvefetch!FN11</f>
        <v>1.7500000000000002E-2</v>
      </c>
      <c r="FO11">
        <f>+Curvefetch!FO11</f>
        <v>-0.18</v>
      </c>
      <c r="FP11">
        <f>+Curvefetch!FP11</f>
        <v>-0.35249999999999998</v>
      </c>
      <c r="FQ11">
        <f>+Curvefetch!FQ11</f>
        <v>-0.35749999999999998</v>
      </c>
      <c r="FR11">
        <f>+Curvefetch!FR11</f>
        <v>1.0049999999999999</v>
      </c>
      <c r="FS11">
        <f>+Curvefetch!FS11</f>
        <v>0.4375</v>
      </c>
      <c r="FT11">
        <f>+Curvefetch!FT11</f>
        <v>1.645</v>
      </c>
      <c r="FU11">
        <f>+Curvefetch!FU11</f>
        <v>0.29499999999999998</v>
      </c>
      <c r="FV11">
        <f>+Curvefetch!FV11</f>
        <v>0.83</v>
      </c>
      <c r="FW11">
        <f>+Curvefetch!FW11</f>
        <v>-6.5000000000000002E-2</v>
      </c>
      <c r="FX11">
        <f>+Curvefetch!FX11</f>
        <v>-6.5000000000000002E-2</v>
      </c>
      <c r="FY11">
        <f>+Curvefetch!FY11</f>
        <v>-7.4999999999999997E-2</v>
      </c>
      <c r="FZ11">
        <f>+Curvefetch!FZ11</f>
        <v>-7.4999999999999997E-2</v>
      </c>
      <c r="GA11">
        <f>+Curvefetch!GA11</f>
        <v>-7.0000000000000007E-2</v>
      </c>
      <c r="GB11">
        <f>+Curvefetch!GB11</f>
        <v>-0.30499999999999999</v>
      </c>
      <c r="GC11">
        <f>+Curvefetch!GC11</f>
        <v>-6.5000000000000002E-2</v>
      </c>
      <c r="GD11">
        <f>+Curvefetch!GD11</f>
        <v>0</v>
      </c>
      <c r="GE11">
        <f>+Curvefetch!GE11</f>
        <v>0</v>
      </c>
      <c r="GF11">
        <f>+Curvefetch!GF11</f>
        <v>0</v>
      </c>
      <c r="GG11">
        <f>+Curvefetch!GG11</f>
        <v>0</v>
      </c>
      <c r="GH11">
        <f>+Curvefetch!GH11</f>
        <v>0</v>
      </c>
      <c r="GI11">
        <f>+Curvefetch!GI11</f>
        <v>0</v>
      </c>
      <c r="GJ11">
        <f>+Curvefetch!GJ11</f>
        <v>0</v>
      </c>
      <c r="GK11">
        <f>+Curvefetch!GK11</f>
        <v>0</v>
      </c>
      <c r="GL11">
        <f>+Curvefetch!GL11</f>
        <v>0</v>
      </c>
      <c r="GM11">
        <f>+Curvefetch!GS11</f>
        <v>0</v>
      </c>
      <c r="GN11">
        <f>+Curvefetch!GN11</f>
        <v>0</v>
      </c>
      <c r="GO11">
        <f>+Curvefetch!GO11</f>
        <v>0</v>
      </c>
      <c r="GP11">
        <f>+Curvefetch!GP11</f>
        <v>0</v>
      </c>
      <c r="GQ11">
        <f>+Curvefetch!GQ11</f>
        <v>0</v>
      </c>
      <c r="GR11">
        <f>+Curvefetch!GR11</f>
        <v>0</v>
      </c>
      <c r="GS11">
        <f>+Curvefetch!GS11</f>
        <v>0</v>
      </c>
      <c r="GT11">
        <f>+Curvefetch!GT11</f>
        <v>0</v>
      </c>
      <c r="GU11">
        <f>+Curvefetch!GU11</f>
        <v>0</v>
      </c>
      <c r="GV11">
        <f>+Curvefetch!GV11</f>
        <v>0</v>
      </c>
      <c r="GW11">
        <f>+Curvefetch!GW11</f>
        <v>0</v>
      </c>
      <c r="GX11">
        <f>+Curvefetch!GX11</f>
        <v>0</v>
      </c>
      <c r="GY11">
        <f>+Curvefetch!GY11</f>
        <v>0</v>
      </c>
      <c r="GZ11">
        <f>+Curvefetch!HI11</f>
        <v>0</v>
      </c>
      <c r="HA11">
        <f>+Curvefetch!HJ11</f>
        <v>0</v>
      </c>
      <c r="HB11">
        <f>+Curvefetch!HK11</f>
        <v>0</v>
      </c>
      <c r="HC11">
        <f>+Curvefetch!HL11</f>
        <v>0</v>
      </c>
      <c r="HD11">
        <f>+Curvefetch!HS11</f>
        <v>0</v>
      </c>
      <c r="HE11">
        <f>+Curvefetch!HN11</f>
        <v>0</v>
      </c>
      <c r="HF11">
        <f>+Curvefetch!HO11</f>
        <v>0</v>
      </c>
      <c r="HG11">
        <f>+Curvefetch!HP11</f>
        <v>0</v>
      </c>
      <c r="HH11">
        <f>+Curvefetch!HQ11</f>
        <v>0</v>
      </c>
      <c r="HI11">
        <f>+Curvefetch!HR11</f>
        <v>0</v>
      </c>
      <c r="HJ11">
        <f>+Curvefetch!HS11</f>
        <v>0</v>
      </c>
      <c r="HK11">
        <f>+Curvefetch!HT11</f>
        <v>0</v>
      </c>
      <c r="HL11">
        <f>+Curvefetch!HU11</f>
        <v>0</v>
      </c>
      <c r="HM11">
        <f>+Curvefetch!HV11</f>
        <v>0</v>
      </c>
      <c r="HN11">
        <f>+Curvefetch!HW11</f>
        <v>0</v>
      </c>
      <c r="HO11">
        <f>+Curvefetch!HX11</f>
        <v>0</v>
      </c>
      <c r="HP11">
        <f>+Curvefetch!HY11</f>
        <v>0</v>
      </c>
      <c r="HQ11">
        <f>+Curvefetch!HZ11</f>
        <v>0</v>
      </c>
      <c r="HR11">
        <f>+Curvefetch!IA11</f>
        <v>0</v>
      </c>
      <c r="HS11">
        <f>+Curvefetch!IB11</f>
        <v>0</v>
      </c>
      <c r="HT11">
        <f>+Curvefetch!IC11</f>
        <v>0</v>
      </c>
      <c r="HU11">
        <f>+Curvefetch!ID11</f>
        <v>0</v>
      </c>
      <c r="HV11">
        <f>+Curvefetch!IE11</f>
        <v>0</v>
      </c>
      <c r="HW11">
        <f>+Curvefetch!IF11</f>
        <v>0</v>
      </c>
      <c r="HX11">
        <f>+Curvefetch!IG11</f>
        <v>0</v>
      </c>
      <c r="HY11">
        <f>+Curvefetch!IH11</f>
        <v>0</v>
      </c>
      <c r="HZ11">
        <f>+Curvefetch!II11</f>
        <v>0</v>
      </c>
      <c r="IA11">
        <f>+Curvefetch!IJ11</f>
        <v>0</v>
      </c>
      <c r="IB11">
        <f>+Curvefetch!IK11</f>
        <v>0</v>
      </c>
      <c r="IC11">
        <f>+Curvefetch!IL11</f>
        <v>0</v>
      </c>
      <c r="ID11">
        <f>+Curvefetch!IS11</f>
        <v>0</v>
      </c>
      <c r="IE11">
        <f>+Curvefetch!IN11</f>
        <v>0</v>
      </c>
    </row>
    <row r="12" spans="1:244" x14ac:dyDescent="0.2">
      <c r="D12" s="1" t="s">
        <v>221</v>
      </c>
      <c r="F12" s="1">
        <f t="shared" ref="F12:AH12" si="4">F10-AJ14</f>
        <v>-0.17499999999999982</v>
      </c>
      <c r="G12" s="1">
        <f t="shared" si="4"/>
        <v>-8.4999999999999964E-2</v>
      </c>
      <c r="H12" s="1">
        <f t="shared" si="4"/>
        <v>-0.15499999999999936</v>
      </c>
      <c r="I12" s="1">
        <f t="shared" si="4"/>
        <v>-0.12000000000000011</v>
      </c>
      <c r="J12" s="1">
        <f t="shared" si="4"/>
        <v>-8.0000000000000071E-2</v>
      </c>
      <c r="K12" s="1">
        <f t="shared" si="4"/>
        <v>0.10500000000000043</v>
      </c>
      <c r="L12" s="1">
        <f t="shared" si="4"/>
        <v>0.10500000000000043</v>
      </c>
      <c r="M12" s="1">
        <f t="shared" si="4"/>
        <v>0.14000000000000057</v>
      </c>
      <c r="N12" s="1">
        <f t="shared" si="4"/>
        <v>6.5000000000000391E-2</v>
      </c>
      <c r="O12" s="1">
        <f t="shared" si="4"/>
        <v>6.0000000000000497E-2</v>
      </c>
      <c r="P12" s="1">
        <f t="shared" si="4"/>
        <v>0.12000000000000011</v>
      </c>
      <c r="Q12" s="1">
        <f t="shared" si="4"/>
        <v>0.12999999999999989</v>
      </c>
      <c r="R12" s="1">
        <f t="shared" si="4"/>
        <v>9.5000000000000639E-2</v>
      </c>
      <c r="S12" s="1">
        <f t="shared" si="4"/>
        <v>1.2800000000000002</v>
      </c>
      <c r="T12" s="1">
        <f t="shared" si="4"/>
        <v>1.3800000000000003</v>
      </c>
      <c r="U12" s="1">
        <f t="shared" si="4"/>
        <v>-2.3099999999999996</v>
      </c>
      <c r="V12" s="1">
        <f t="shared" si="4"/>
        <v>-0.89499999999999957</v>
      </c>
      <c r="W12" s="1">
        <f t="shared" si="4"/>
        <v>-0.33000000000000007</v>
      </c>
      <c r="X12" s="1">
        <f t="shared" si="4"/>
        <v>-0.17999999999999972</v>
      </c>
      <c r="Y12" s="1">
        <f t="shared" si="4"/>
        <v>-0.3199999999999994</v>
      </c>
      <c r="Z12" s="1">
        <f t="shared" si="4"/>
        <v>-1.499999999999968E-2</v>
      </c>
      <c r="AA12" s="1">
        <f t="shared" si="4"/>
        <v>-9.9999999999997868E-3</v>
      </c>
      <c r="AB12" s="1">
        <f t="shared" si="4"/>
        <v>6.0000000000000497E-2</v>
      </c>
      <c r="AC12" s="1">
        <f t="shared" si="4"/>
        <v>4.4999999999999929E-2</v>
      </c>
      <c r="AD12" s="1">
        <f t="shared" si="4"/>
        <v>8.0000000000000071E-2</v>
      </c>
      <c r="AE12" s="1">
        <f t="shared" si="4"/>
        <v>0.125</v>
      </c>
      <c r="AF12" s="1">
        <f t="shared" si="4"/>
        <v>0</v>
      </c>
      <c r="AG12" s="1">
        <f t="shared" si="4"/>
        <v>0</v>
      </c>
      <c r="AH12" s="1">
        <f t="shared" si="4"/>
        <v>22</v>
      </c>
      <c r="AI12" s="1">
        <f>+AI10-BS11</f>
        <v>0.50499999999999989</v>
      </c>
      <c r="AJ12" s="1">
        <f>+AJ10-BN11</f>
        <v>0.40500000000000025</v>
      </c>
      <c r="AK12" s="1">
        <f>+AK10-BO11</f>
        <v>0.41000000000000014</v>
      </c>
      <c r="AL12" s="1">
        <f>+AL10-BP11</f>
        <v>0.40499999999999936</v>
      </c>
      <c r="AM12" s="1">
        <f>+AM10-BQ11</f>
        <v>4.7350000000000003</v>
      </c>
      <c r="AN12" s="1">
        <f t="shared" ref="AN12:BH12" si="5">+AN10-BR11</f>
        <v>0.37999999999999989</v>
      </c>
      <c r="AO12" s="1">
        <f t="shared" si="5"/>
        <v>0.39999999999999947</v>
      </c>
      <c r="AP12" s="1">
        <f t="shared" si="5"/>
        <v>0.41000000000000014</v>
      </c>
      <c r="AQ12" s="1">
        <f t="shared" si="5"/>
        <v>0.36999999999999922</v>
      </c>
      <c r="AR12" s="1">
        <f t="shared" si="5"/>
        <v>0.41999999999999993</v>
      </c>
      <c r="AS12" s="1">
        <f t="shared" si="5"/>
        <v>0.41500000000000004</v>
      </c>
      <c r="AT12" s="1">
        <f t="shared" si="5"/>
        <v>0.36000000000000032</v>
      </c>
      <c r="AU12" s="1">
        <f t="shared" si="5"/>
        <v>0.375</v>
      </c>
      <c r="AV12" s="1">
        <f t="shared" si="5"/>
        <v>0.375</v>
      </c>
      <c r="AW12" s="1">
        <f t="shared" si="5"/>
        <v>-0.14000000000000012</v>
      </c>
      <c r="AX12" s="1">
        <f t="shared" si="5"/>
        <v>4.9999999999998934E-3</v>
      </c>
      <c r="AY12" s="1">
        <f t="shared" si="5"/>
        <v>2.17</v>
      </c>
      <c r="AZ12" s="1">
        <f t="shared" si="5"/>
        <v>1.7249999999999996</v>
      </c>
      <c r="BA12" s="1">
        <f t="shared" si="5"/>
        <v>0.40500000000000025</v>
      </c>
      <c r="BB12" s="1">
        <f t="shared" si="5"/>
        <v>0.39499999999999957</v>
      </c>
      <c r="BC12" s="1">
        <f t="shared" si="5"/>
        <v>0.43499999999999961</v>
      </c>
      <c r="BD12" s="1">
        <f t="shared" si="5"/>
        <v>0.375</v>
      </c>
      <c r="BE12" s="1">
        <f t="shared" si="5"/>
        <v>0.43499999999999961</v>
      </c>
      <c r="BF12" s="1">
        <f t="shared" si="5"/>
        <v>0.42499999999999982</v>
      </c>
      <c r="BG12" s="1">
        <f t="shared" si="5"/>
        <v>0.41999999999999993</v>
      </c>
      <c r="BH12" s="1">
        <f t="shared" si="5"/>
        <v>0.41500000000000004</v>
      </c>
      <c r="BI12" s="1">
        <f>+BI10-CS11</f>
        <v>0.125</v>
      </c>
      <c r="BJ12" s="1"/>
      <c r="BK12" s="1"/>
      <c r="BL12" s="18">
        <f>+Curvefetch!BL12</f>
        <v>36743</v>
      </c>
      <c r="BM12">
        <f>+Curvefetch!BM12</f>
        <v>4.25</v>
      </c>
      <c r="BN12">
        <f>+Curvefetch!BN12</f>
        <v>4.3899999999999997</v>
      </c>
      <c r="BO12">
        <f>+Curvefetch!BO12</f>
        <v>4.32</v>
      </c>
      <c r="BP12">
        <f>+Curvefetch!BP12</f>
        <v>4.38</v>
      </c>
      <c r="BQ12">
        <f>+Curvefetch!BQ12</f>
        <v>0</v>
      </c>
      <c r="BR12">
        <f>+Curvefetch!BR12</f>
        <v>4.335</v>
      </c>
      <c r="BS12">
        <f>+Curvefetch!BS12</f>
        <v>4.1449999999999996</v>
      </c>
      <c r="BT12">
        <f>+Curvefetch!BT12</f>
        <v>4.1399999999999997</v>
      </c>
      <c r="BU12">
        <f>+Curvefetch!BU12</f>
        <v>4.13</v>
      </c>
      <c r="BV12">
        <f>+Curvefetch!BV12</f>
        <v>4.1749999999999998</v>
      </c>
      <c r="BW12">
        <f>+Curvefetch!BW12</f>
        <v>4.18</v>
      </c>
      <c r="BX12">
        <f>+Curvefetch!BX12</f>
        <v>4.1500000000000004</v>
      </c>
      <c r="BY12">
        <f>+Curvefetch!BY12</f>
        <v>4.13</v>
      </c>
      <c r="BZ12">
        <f>+Curvefetch!BZ12</f>
        <v>4.1900000000000004</v>
      </c>
      <c r="CA12">
        <f>+Curvefetch!CA12</f>
        <v>3.29</v>
      </c>
      <c r="CB12">
        <f>+Curvefetch!CB12</f>
        <v>3.15</v>
      </c>
      <c r="CC12">
        <f>+Curvefetch!CC12</f>
        <v>4.75</v>
      </c>
      <c r="CD12">
        <f>+Curvefetch!CD12</f>
        <v>3.7949999999999999</v>
      </c>
      <c r="CE12">
        <f>+Curvefetch!CE12</f>
        <v>4.51</v>
      </c>
      <c r="CF12">
        <f>+Curvefetch!CF12</f>
        <v>4.4349999999999996</v>
      </c>
      <c r="CG12">
        <f>+Curvefetch!CG12</f>
        <v>4.5</v>
      </c>
      <c r="CH12">
        <f>+Curvefetch!CH12</f>
        <v>4.29</v>
      </c>
      <c r="CI12">
        <f>+Curvefetch!CI12</f>
        <v>4.2249999999999996</v>
      </c>
      <c r="CJ12">
        <f>+Curvefetch!CJ12</f>
        <v>4.1500000000000004</v>
      </c>
      <c r="CK12">
        <f>+Curvefetch!CK12</f>
        <v>4.1900000000000004</v>
      </c>
      <c r="CL12">
        <f>+Curvefetch!CL12</f>
        <v>4.1150000000000002</v>
      </c>
      <c r="CM12">
        <f>+Curvefetch!CM12</f>
        <v>4.1449999999999996</v>
      </c>
      <c r="CN12">
        <f>+Curvefetch!CN12</f>
        <v>0</v>
      </c>
      <c r="CO12">
        <f>+Curvefetch!CO12</f>
        <v>36743</v>
      </c>
      <c r="CP12">
        <f>+Curvefetch!CP12</f>
        <v>4.25</v>
      </c>
      <c r="CQ12">
        <f>+Curvefetch!CQ12</f>
        <v>4.3899999999999997</v>
      </c>
      <c r="CR12">
        <f>+Curvefetch!CR12</f>
        <v>4.32</v>
      </c>
      <c r="CS12">
        <f>+Curvefetch!CS12</f>
        <v>4.38</v>
      </c>
      <c r="CT12">
        <f>+Curvefetch!CT12</f>
        <v>0</v>
      </c>
      <c r="CU12">
        <f>+Curvefetch!CU12</f>
        <v>4.335</v>
      </c>
      <c r="CV12">
        <f>+Curvefetch!CV12</f>
        <v>4.1449999999999996</v>
      </c>
      <c r="CW12">
        <f>+Curvefetch!CW12</f>
        <v>4.1399999999999997</v>
      </c>
      <c r="CX12">
        <f>+Curvefetch!CX12</f>
        <v>4.13</v>
      </c>
      <c r="CY12">
        <f>+Curvefetch!CY12</f>
        <v>4.1749999999999998</v>
      </c>
      <c r="CZ12">
        <f>+Curvefetch!CZ12</f>
        <v>4.18</v>
      </c>
      <c r="DA12">
        <f>+Curvefetch!DA12</f>
        <v>4.1500000000000004</v>
      </c>
      <c r="DB12">
        <f>+Curvefetch!DB12</f>
        <v>4.13</v>
      </c>
      <c r="DC12">
        <f>+Curvefetch!DC12</f>
        <v>4.1900000000000004</v>
      </c>
      <c r="DD12">
        <f>+Curvefetch!DD12</f>
        <v>3.29</v>
      </c>
      <c r="DE12">
        <f>+Curvefetch!DE12</f>
        <v>3.15</v>
      </c>
      <c r="DF12">
        <f>+Curvefetch!DF12</f>
        <v>4.75</v>
      </c>
      <c r="DG12">
        <f>+Curvefetch!DG12</f>
        <v>3.7949999999999999</v>
      </c>
      <c r="DH12">
        <f>+Curvefetch!DH12</f>
        <v>4.51</v>
      </c>
      <c r="DI12">
        <f>+Curvefetch!DI12</f>
        <v>4.4349999999999996</v>
      </c>
      <c r="DJ12">
        <f>+Curvefetch!DJ12</f>
        <v>4.5</v>
      </c>
      <c r="DK12">
        <f>+Curvefetch!DK12</f>
        <v>4.29</v>
      </c>
      <c r="DL12">
        <f>+Curvefetch!DL12</f>
        <v>4.2249999999999996</v>
      </c>
      <c r="DM12">
        <f>+Curvefetch!DM12</f>
        <v>4.1500000000000004</v>
      </c>
      <c r="DN12">
        <f>+Curvefetch!DN12</f>
        <v>4.1900000000000004</v>
      </c>
      <c r="DO12">
        <f>+Curvefetch!DO12</f>
        <v>4.1150000000000002</v>
      </c>
      <c r="DP12">
        <f>+Curvefetch!DP12</f>
        <v>4.1449999999999996</v>
      </c>
      <c r="DQ12">
        <f>+Curvefetch!DQ12</f>
        <v>0</v>
      </c>
      <c r="DR12" s="18">
        <f>+Curvefetch!DR12</f>
        <v>36892</v>
      </c>
      <c r="DS12">
        <f>+Curvefetch!DS12</f>
        <v>4.72</v>
      </c>
      <c r="DT12">
        <f>+Curvefetch!DT12</f>
        <v>5.0000000000000001E-3</v>
      </c>
      <c r="DU12">
        <f>+Curvefetch!DU12</f>
        <v>0.59750000000000003</v>
      </c>
      <c r="DV12">
        <f>+Curvefetch!DV12</f>
        <v>0</v>
      </c>
      <c r="DW12">
        <f>+Curvefetch!DW12</f>
        <v>0.125</v>
      </c>
      <c r="DX12">
        <f>+Curvefetch!DX12</f>
        <v>0.2175</v>
      </c>
      <c r="DY12">
        <f>+Curvefetch!DY12</f>
        <v>0</v>
      </c>
      <c r="DZ12">
        <f>+Curvefetch!DZ12</f>
        <v>0.255</v>
      </c>
      <c r="EA12">
        <f>+Curvefetch!EA12</f>
        <v>-0.1575</v>
      </c>
      <c r="EB12">
        <f>+Curvefetch!EB12</f>
        <v>-0.1575</v>
      </c>
      <c r="EC12">
        <f>+Curvefetch!EC12</f>
        <v>-0.18</v>
      </c>
      <c r="ED12">
        <f>+Curvefetch!ED12</f>
        <v>-0.13250000000000001</v>
      </c>
      <c r="EE12">
        <f>+Curvefetch!EE12</f>
        <v>-0.12</v>
      </c>
      <c r="EF12">
        <f>+Curvefetch!EF12</f>
        <v>-7.4999999999999997E-3</v>
      </c>
      <c r="EG12">
        <f>+Curvefetch!EG12</f>
        <v>0.03</v>
      </c>
      <c r="EH12">
        <f>+Curvefetch!EH12</f>
        <v>-0.1825</v>
      </c>
      <c r="EI12">
        <f>+Curvefetch!EI12</f>
        <v>-0.33750000000000002</v>
      </c>
      <c r="EJ12">
        <f>+Curvefetch!EJ12</f>
        <v>-0.375</v>
      </c>
      <c r="EK12">
        <f>+Curvefetch!EK12</f>
        <v>0.77749999999999997</v>
      </c>
      <c r="EL12">
        <f>+Curvefetch!EL12</f>
        <v>0.41</v>
      </c>
      <c r="EM12">
        <f>+Curvefetch!EM12</f>
        <v>2.1800000000000002</v>
      </c>
      <c r="EN12">
        <f>+Curvefetch!EN12</f>
        <v>0.3</v>
      </c>
      <c r="EO12">
        <f>+Curvefetch!EO12</f>
        <v>1.05</v>
      </c>
      <c r="EP12">
        <f>+Curvefetch!EP12</f>
        <v>-7.0000000000000007E-2</v>
      </c>
      <c r="EQ12">
        <f>+Curvefetch!EQ12</f>
        <v>-7.0000000000000007E-2</v>
      </c>
      <c r="ER12">
        <f>+Curvefetch!ER12</f>
        <v>-7.4999999999999997E-2</v>
      </c>
      <c r="ES12">
        <f>+Curvefetch!ES12</f>
        <v>-7.4999999999999997E-2</v>
      </c>
      <c r="ET12">
        <f>+Curvefetch!ET12</f>
        <v>-7.0000000000000007E-2</v>
      </c>
      <c r="EU12">
        <f>+Curvefetch!EU12</f>
        <v>-0.28699999999999998</v>
      </c>
      <c r="EV12" s="104">
        <f>+Curvefetch!EV12</f>
        <v>-6.5000000000000002E-2</v>
      </c>
      <c r="EW12">
        <f>+Curvefetch!EW12</f>
        <v>0</v>
      </c>
      <c r="EX12">
        <f>+Curvefetch!EX12</f>
        <v>0</v>
      </c>
      <c r="EY12" s="18">
        <f>+Curvefetch!EY12</f>
        <v>36892</v>
      </c>
      <c r="EZ12">
        <f>+Curvefetch!EZ12</f>
        <v>4.7439999999999998</v>
      </c>
      <c r="FA12">
        <f>+Curvefetch!FA12</f>
        <v>5.0000000000000001E-3</v>
      </c>
      <c r="FB12">
        <f>+Curvefetch!FB12</f>
        <v>0.60499999999999998</v>
      </c>
      <c r="FC12">
        <f>+Curvefetch!FC12</f>
        <v>0</v>
      </c>
      <c r="FD12">
        <f>+Curvefetch!FD12</f>
        <v>0.1275</v>
      </c>
      <c r="FE12">
        <f>+Curvefetch!FE12</f>
        <v>0.22</v>
      </c>
      <c r="FF12">
        <f>+Curvefetch!FF12</f>
        <v>0</v>
      </c>
      <c r="FG12">
        <f>+Curvefetch!FG12</f>
        <v>0.255</v>
      </c>
      <c r="FH12">
        <f>+Curvefetch!FH12</f>
        <v>-0.16</v>
      </c>
      <c r="FI12">
        <f>+Curvefetch!FI12</f>
        <v>-0.16</v>
      </c>
      <c r="FJ12">
        <f>+Curvefetch!FJ12</f>
        <v>-0.1825</v>
      </c>
      <c r="FK12">
        <f>+Curvefetch!FK12</f>
        <v>-0.13500000000000001</v>
      </c>
      <c r="FL12">
        <f>+Curvefetch!FL12</f>
        <v>-0.1225</v>
      </c>
      <c r="FM12">
        <f>+Curvefetch!FM12</f>
        <v>-7.4999999999999997E-3</v>
      </c>
      <c r="FN12">
        <f>+Curvefetch!FN12</f>
        <v>0.03</v>
      </c>
      <c r="FO12">
        <f>+Curvefetch!FO12</f>
        <v>-0.18</v>
      </c>
      <c r="FP12">
        <f>+Curvefetch!FP12</f>
        <v>-0.33750000000000002</v>
      </c>
      <c r="FQ12">
        <f>+Curvefetch!FQ12</f>
        <v>-0.36749999999999999</v>
      </c>
      <c r="FR12">
        <f>+Curvefetch!FR12</f>
        <v>0.76749999999999996</v>
      </c>
      <c r="FS12">
        <f>+Curvefetch!FS12</f>
        <v>0.43</v>
      </c>
      <c r="FT12">
        <f>+Curvefetch!FT12</f>
        <v>2.17</v>
      </c>
      <c r="FU12">
        <f>+Curvefetch!FU12</f>
        <v>0.3</v>
      </c>
      <c r="FV12">
        <f>+Curvefetch!FV12</f>
        <v>1.05</v>
      </c>
      <c r="FW12">
        <f>+Curvefetch!FW12</f>
        <v>-7.0000000000000007E-2</v>
      </c>
      <c r="FX12">
        <f>+Curvefetch!FX12</f>
        <v>-7.0000000000000007E-2</v>
      </c>
      <c r="FY12">
        <f>+Curvefetch!FY12</f>
        <v>-7.4999999999999997E-2</v>
      </c>
      <c r="FZ12">
        <f>+Curvefetch!FZ12</f>
        <v>-7.4999999999999997E-2</v>
      </c>
      <c r="GA12">
        <f>+Curvefetch!GA12</f>
        <v>-7.0000000000000007E-2</v>
      </c>
      <c r="GB12">
        <f>+Curvefetch!GB12</f>
        <v>-0.26700000000000002</v>
      </c>
      <c r="GC12">
        <f>+Curvefetch!GC12</f>
        <v>-6.5000000000000002E-2</v>
      </c>
      <c r="GD12">
        <f>+Curvefetch!GD12</f>
        <v>0</v>
      </c>
      <c r="GE12">
        <f>+Curvefetch!GE12</f>
        <v>0</v>
      </c>
      <c r="GF12">
        <f>+Curvefetch!GF12</f>
        <v>0</v>
      </c>
      <c r="GG12">
        <f>+Curvefetch!GG12</f>
        <v>0</v>
      </c>
      <c r="GH12">
        <f>+Curvefetch!GH12</f>
        <v>0</v>
      </c>
      <c r="GI12">
        <f>+Curvefetch!GI12</f>
        <v>0</v>
      </c>
      <c r="GJ12">
        <f>+Curvefetch!GJ12</f>
        <v>0</v>
      </c>
      <c r="GK12">
        <f>+Curvefetch!GK12</f>
        <v>0</v>
      </c>
      <c r="GL12">
        <f>+Curvefetch!GL12</f>
        <v>0</v>
      </c>
      <c r="GM12">
        <f>+Curvefetch!GS12</f>
        <v>0</v>
      </c>
      <c r="GN12">
        <f>+Curvefetch!GN12</f>
        <v>0</v>
      </c>
      <c r="GO12">
        <f>+Curvefetch!GO12</f>
        <v>0</v>
      </c>
      <c r="GP12">
        <f>+Curvefetch!GP12</f>
        <v>0</v>
      </c>
      <c r="GQ12">
        <f>+Curvefetch!GQ12</f>
        <v>0</v>
      </c>
      <c r="GR12">
        <f>+Curvefetch!GR12</f>
        <v>0</v>
      </c>
      <c r="GS12">
        <f>+Curvefetch!GS12</f>
        <v>0</v>
      </c>
      <c r="GT12">
        <f>+Curvefetch!GT12</f>
        <v>0</v>
      </c>
      <c r="GU12">
        <f>+Curvefetch!GU12</f>
        <v>0</v>
      </c>
      <c r="GV12">
        <f>+Curvefetch!GV12</f>
        <v>0</v>
      </c>
      <c r="GW12">
        <f>+Curvefetch!GW12</f>
        <v>0</v>
      </c>
      <c r="GX12">
        <f>+Curvefetch!GX12</f>
        <v>0</v>
      </c>
      <c r="GY12">
        <f>+Curvefetch!GY12</f>
        <v>0</v>
      </c>
      <c r="GZ12">
        <f>+Curvefetch!HI12</f>
        <v>0</v>
      </c>
      <c r="HA12">
        <f>+Curvefetch!HJ12</f>
        <v>0</v>
      </c>
      <c r="HB12">
        <f>+Curvefetch!HK12</f>
        <v>0</v>
      </c>
      <c r="HC12">
        <f>+Curvefetch!HL12</f>
        <v>0</v>
      </c>
      <c r="HD12">
        <f>+Curvefetch!HS12</f>
        <v>0</v>
      </c>
      <c r="HE12">
        <f>+Curvefetch!HN12</f>
        <v>0</v>
      </c>
      <c r="HF12">
        <f>+Curvefetch!HO12</f>
        <v>0</v>
      </c>
      <c r="HG12">
        <f>+Curvefetch!HP12</f>
        <v>0</v>
      </c>
      <c r="HH12">
        <f>+Curvefetch!HQ12</f>
        <v>0</v>
      </c>
      <c r="HI12">
        <f>+Curvefetch!HR12</f>
        <v>0</v>
      </c>
      <c r="HJ12">
        <f>+Curvefetch!HS12</f>
        <v>0</v>
      </c>
      <c r="HK12">
        <f>+Curvefetch!HT12</f>
        <v>0</v>
      </c>
      <c r="HL12">
        <f>+Curvefetch!HU12</f>
        <v>0</v>
      </c>
      <c r="HM12">
        <f>+Curvefetch!HV12</f>
        <v>0</v>
      </c>
      <c r="HN12">
        <f>+Curvefetch!HW12</f>
        <v>0</v>
      </c>
      <c r="HO12">
        <f>+Curvefetch!HX12</f>
        <v>0</v>
      </c>
      <c r="HP12">
        <f>+Curvefetch!HY12</f>
        <v>0</v>
      </c>
      <c r="HQ12">
        <f>+Curvefetch!HZ12</f>
        <v>0</v>
      </c>
      <c r="HR12">
        <f>+Curvefetch!IA12</f>
        <v>0</v>
      </c>
      <c r="HS12">
        <f>+Curvefetch!IB12</f>
        <v>0</v>
      </c>
      <c r="HT12">
        <f>+Curvefetch!IC12</f>
        <v>0</v>
      </c>
      <c r="HU12">
        <f>+Curvefetch!ID12</f>
        <v>0</v>
      </c>
      <c r="HV12">
        <f>+Curvefetch!IE12</f>
        <v>0</v>
      </c>
      <c r="HW12">
        <f>+Curvefetch!IF12</f>
        <v>0</v>
      </c>
      <c r="HX12">
        <f>+Curvefetch!IG12</f>
        <v>0</v>
      </c>
      <c r="HY12">
        <f>+Curvefetch!IH12</f>
        <v>0</v>
      </c>
      <c r="HZ12">
        <f>+Curvefetch!II12</f>
        <v>0</v>
      </c>
      <c r="IA12">
        <f>+Curvefetch!IJ12</f>
        <v>0</v>
      </c>
      <c r="IB12">
        <f>+Curvefetch!IK12</f>
        <v>0</v>
      </c>
      <c r="IC12">
        <f>+Curvefetch!IL12</f>
        <v>0</v>
      </c>
      <c r="ID12">
        <f>+Curvefetch!IS12</f>
        <v>0</v>
      </c>
      <c r="IE12">
        <f>+Curvefetch!IN12</f>
        <v>0</v>
      </c>
    </row>
    <row r="13" spans="1:244" x14ac:dyDescent="0.2">
      <c r="BH13" s="18"/>
      <c r="BI13" s="81"/>
      <c r="BJ13" s="81"/>
      <c r="BK13" s="81"/>
      <c r="BL13" s="18">
        <f>+Curvefetch!BL13</f>
        <v>36744</v>
      </c>
      <c r="BM13">
        <f>+Curvefetch!BM13</f>
        <v>4.25</v>
      </c>
      <c r="BN13">
        <f>+Curvefetch!BN13</f>
        <v>4.3899999999999997</v>
      </c>
      <c r="BO13">
        <f>+Curvefetch!BO13</f>
        <v>4.32</v>
      </c>
      <c r="BP13">
        <f>+Curvefetch!BP13</f>
        <v>4.38</v>
      </c>
      <c r="BQ13">
        <f>+Curvefetch!BQ13</f>
        <v>0</v>
      </c>
      <c r="BR13">
        <f>+Curvefetch!BR13</f>
        <v>4.335</v>
      </c>
      <c r="BS13">
        <f>+Curvefetch!BS13</f>
        <v>4.1449999999999996</v>
      </c>
      <c r="BT13">
        <f>+Curvefetch!BT13</f>
        <v>4.1399999999999997</v>
      </c>
      <c r="BU13">
        <f>+Curvefetch!BU13</f>
        <v>4.13</v>
      </c>
      <c r="BV13">
        <f>+Curvefetch!BV13</f>
        <v>4.1749999999999998</v>
      </c>
      <c r="BW13">
        <f>+Curvefetch!BW13</f>
        <v>4.18</v>
      </c>
      <c r="BX13">
        <f>+Curvefetch!BX13</f>
        <v>4.1500000000000004</v>
      </c>
      <c r="BY13">
        <f>+Curvefetch!BY13</f>
        <v>4.13</v>
      </c>
      <c r="BZ13">
        <f>+Curvefetch!BZ13</f>
        <v>4.1900000000000004</v>
      </c>
      <c r="CA13">
        <f>+Curvefetch!CA13</f>
        <v>3.29</v>
      </c>
      <c r="CB13">
        <f>+Curvefetch!CB13</f>
        <v>3.15</v>
      </c>
      <c r="CC13">
        <f>+Curvefetch!CC13</f>
        <v>4.75</v>
      </c>
      <c r="CD13">
        <f>+Curvefetch!CD13</f>
        <v>3.7949999999999999</v>
      </c>
      <c r="CE13">
        <f>+Curvefetch!CE13</f>
        <v>4.51</v>
      </c>
      <c r="CF13">
        <f>+Curvefetch!CF13</f>
        <v>4.4349999999999996</v>
      </c>
      <c r="CG13">
        <f>+Curvefetch!CG13</f>
        <v>4.5</v>
      </c>
      <c r="CH13">
        <f>+Curvefetch!CH13</f>
        <v>4.29</v>
      </c>
      <c r="CI13">
        <f>+Curvefetch!CI13</f>
        <v>4.2249999999999996</v>
      </c>
      <c r="CJ13">
        <f>+Curvefetch!CJ13</f>
        <v>4.1500000000000004</v>
      </c>
      <c r="CK13">
        <f>+Curvefetch!CK13</f>
        <v>4.1900000000000004</v>
      </c>
      <c r="CL13">
        <f>+Curvefetch!CL13</f>
        <v>4.1150000000000002</v>
      </c>
      <c r="CM13">
        <f>+Curvefetch!CM13</f>
        <v>4.1449999999999996</v>
      </c>
      <c r="CN13">
        <f>+Curvefetch!CN13</f>
        <v>0</v>
      </c>
      <c r="CO13">
        <f>+Curvefetch!CO13</f>
        <v>36744</v>
      </c>
      <c r="CP13">
        <f>+Curvefetch!CP13</f>
        <v>4.25</v>
      </c>
      <c r="CQ13">
        <f>+Curvefetch!CQ13</f>
        <v>4.3899999999999997</v>
      </c>
      <c r="CR13">
        <f>+Curvefetch!CR13</f>
        <v>4.32</v>
      </c>
      <c r="CS13">
        <f>+Curvefetch!CS13</f>
        <v>4.38</v>
      </c>
      <c r="CT13">
        <f>+Curvefetch!CT13</f>
        <v>0</v>
      </c>
      <c r="CU13">
        <f>+Curvefetch!CU13</f>
        <v>4.335</v>
      </c>
      <c r="CV13">
        <f>+Curvefetch!CV13</f>
        <v>4.1449999999999996</v>
      </c>
      <c r="CW13">
        <f>+Curvefetch!CW13</f>
        <v>4.1399999999999997</v>
      </c>
      <c r="CX13">
        <f>+Curvefetch!CX13</f>
        <v>4.13</v>
      </c>
      <c r="CY13">
        <f>+Curvefetch!CY13</f>
        <v>4.1749999999999998</v>
      </c>
      <c r="CZ13">
        <f>+Curvefetch!CZ13</f>
        <v>4.18</v>
      </c>
      <c r="DA13">
        <f>+Curvefetch!DA13</f>
        <v>4.1500000000000004</v>
      </c>
      <c r="DB13">
        <f>+Curvefetch!DB13</f>
        <v>4.13</v>
      </c>
      <c r="DC13">
        <f>+Curvefetch!DC13</f>
        <v>4.1900000000000004</v>
      </c>
      <c r="DD13">
        <f>+Curvefetch!DD13</f>
        <v>3.29</v>
      </c>
      <c r="DE13">
        <f>+Curvefetch!DE13</f>
        <v>3.15</v>
      </c>
      <c r="DF13">
        <f>+Curvefetch!DF13</f>
        <v>4.75</v>
      </c>
      <c r="DG13">
        <f>+Curvefetch!DG13</f>
        <v>3.7949999999999999</v>
      </c>
      <c r="DH13">
        <f>+Curvefetch!DH13</f>
        <v>4.51</v>
      </c>
      <c r="DI13">
        <f>+Curvefetch!DI13</f>
        <v>4.4349999999999996</v>
      </c>
      <c r="DJ13">
        <f>+Curvefetch!DJ13</f>
        <v>4.5</v>
      </c>
      <c r="DK13">
        <f>+Curvefetch!DK13</f>
        <v>4.29</v>
      </c>
      <c r="DL13">
        <f>+Curvefetch!DL13</f>
        <v>4.2249999999999996</v>
      </c>
      <c r="DM13">
        <f>+Curvefetch!DM13</f>
        <v>4.1500000000000004</v>
      </c>
      <c r="DN13">
        <f>+Curvefetch!DN13</f>
        <v>4.1900000000000004</v>
      </c>
      <c r="DO13">
        <f>+Curvefetch!DO13</f>
        <v>4.1150000000000002</v>
      </c>
      <c r="DP13">
        <f>+Curvefetch!DP13</f>
        <v>4.1449999999999996</v>
      </c>
      <c r="DQ13">
        <f>+Curvefetch!DQ13</f>
        <v>0</v>
      </c>
      <c r="DR13" s="18">
        <f>+Curvefetch!DR13</f>
        <v>36923</v>
      </c>
      <c r="DS13">
        <f>+Curvefetch!DS13</f>
        <v>4.4649999999999999</v>
      </c>
      <c r="DT13">
        <f>+Curvefetch!DT13</f>
        <v>5.0000000000000001E-3</v>
      </c>
      <c r="DU13">
        <f>+Curvefetch!DU13</f>
        <v>0.58499999999999996</v>
      </c>
      <c r="DV13">
        <f>+Curvefetch!DV13</f>
        <v>0</v>
      </c>
      <c r="DW13">
        <f>+Curvefetch!DW13</f>
        <v>0.13500000000000001</v>
      </c>
      <c r="DX13">
        <f>+Curvefetch!DX13</f>
        <v>0.23749999999999999</v>
      </c>
      <c r="DY13">
        <f>+Curvefetch!DY13</f>
        <v>0</v>
      </c>
      <c r="DZ13">
        <f>+Curvefetch!DZ13</f>
        <v>0.30499999999999999</v>
      </c>
      <c r="EA13">
        <f>+Curvefetch!EA13</f>
        <v>-0.14249999999999999</v>
      </c>
      <c r="EB13">
        <f>+Curvefetch!EB13</f>
        <v>-0.14249999999999999</v>
      </c>
      <c r="EC13">
        <f>+Curvefetch!EC13</f>
        <v>-0.16500000000000001</v>
      </c>
      <c r="ED13">
        <f>+Curvefetch!ED13</f>
        <v>-0.11749999999999999</v>
      </c>
      <c r="EE13">
        <f>+Curvefetch!EE13</f>
        <v>-0.10249999999999999</v>
      </c>
      <c r="EF13">
        <f>+Curvefetch!EF13</f>
        <v>-2.5000000000000001E-3</v>
      </c>
      <c r="EG13">
        <f>+Curvefetch!EG13</f>
        <v>3.5000000000000003E-2</v>
      </c>
      <c r="EH13">
        <f>+Curvefetch!EH13</f>
        <v>-0.1825</v>
      </c>
      <c r="EI13">
        <f>+Curvefetch!EI13</f>
        <v>-0.34250000000000003</v>
      </c>
      <c r="EJ13">
        <f>+Curvefetch!EJ13</f>
        <v>-0.39500000000000002</v>
      </c>
      <c r="EK13">
        <f>+Curvefetch!EK13</f>
        <v>0.62749999999999995</v>
      </c>
      <c r="EL13">
        <f>+Curvefetch!EL13</f>
        <v>0.44</v>
      </c>
      <c r="EM13">
        <f>+Curvefetch!EM13</f>
        <v>2.1</v>
      </c>
      <c r="EN13">
        <f>+Curvefetch!EN13</f>
        <v>0.29499999999999998</v>
      </c>
      <c r="EO13">
        <f>+Curvefetch!EO13</f>
        <v>1.05</v>
      </c>
      <c r="EP13">
        <f>+Curvefetch!EP13</f>
        <v>-5.2499999999999998E-2</v>
      </c>
      <c r="EQ13">
        <f>+Curvefetch!EQ13</f>
        <v>-5.2499999999999998E-2</v>
      </c>
      <c r="ER13">
        <f>+Curvefetch!ER13</f>
        <v>-7.4999999999999997E-2</v>
      </c>
      <c r="ES13">
        <f>+Curvefetch!ES13</f>
        <v>-7.4999999999999997E-2</v>
      </c>
      <c r="ET13">
        <f>+Curvefetch!ET13</f>
        <v>-7.0000000000000007E-2</v>
      </c>
      <c r="EU13">
        <f>+Curvefetch!EU13</f>
        <v>-0.25700000000000001</v>
      </c>
      <c r="EV13" s="104">
        <f>+Curvefetch!EV13</f>
        <v>-6.5000000000000002E-2</v>
      </c>
      <c r="EW13">
        <f>+Curvefetch!EW13</f>
        <v>0</v>
      </c>
      <c r="EX13">
        <f>+Curvefetch!EX13</f>
        <v>0</v>
      </c>
      <c r="EY13" s="18">
        <f>+Curvefetch!EY13</f>
        <v>36923</v>
      </c>
      <c r="EZ13">
        <f>+Curvefetch!EZ13</f>
        <v>4.4800000000000004</v>
      </c>
      <c r="FA13">
        <f>+Curvefetch!FA13</f>
        <v>5.0000000000000001E-3</v>
      </c>
      <c r="FB13">
        <f>+Curvefetch!FB13</f>
        <v>0.59250000000000003</v>
      </c>
      <c r="FC13">
        <f>+Curvefetch!FC13</f>
        <v>0</v>
      </c>
      <c r="FD13">
        <f>+Curvefetch!FD13</f>
        <v>0.13750000000000001</v>
      </c>
      <c r="FE13">
        <f>+Curvefetch!FE13</f>
        <v>0.24</v>
      </c>
      <c r="FF13">
        <f>+Curvefetch!FF13</f>
        <v>0</v>
      </c>
      <c r="FG13">
        <f>+Curvefetch!FG13</f>
        <v>0.30499999999999999</v>
      </c>
      <c r="FH13">
        <f>+Curvefetch!FH13</f>
        <v>-0.14499999999999999</v>
      </c>
      <c r="FI13">
        <f>+Curvefetch!FI13</f>
        <v>-0.14499999999999999</v>
      </c>
      <c r="FJ13">
        <f>+Curvefetch!FJ13</f>
        <v>-0.16750000000000001</v>
      </c>
      <c r="FK13">
        <f>+Curvefetch!FK13</f>
        <v>-0.12</v>
      </c>
      <c r="FL13">
        <f>+Curvefetch!FL13</f>
        <v>-0.105</v>
      </c>
      <c r="FM13">
        <f>+Curvefetch!FM13</f>
        <v>-2.5000000000000001E-3</v>
      </c>
      <c r="FN13">
        <f>+Curvefetch!FN13</f>
        <v>3.5000000000000003E-2</v>
      </c>
      <c r="FO13">
        <f>+Curvefetch!FO13</f>
        <v>-0.18</v>
      </c>
      <c r="FP13">
        <f>+Curvefetch!FP13</f>
        <v>-0.34250000000000003</v>
      </c>
      <c r="FQ13">
        <f>+Curvefetch!FQ13</f>
        <v>-0.38750000000000001</v>
      </c>
      <c r="FR13">
        <f>+Curvefetch!FR13</f>
        <v>0.61750000000000005</v>
      </c>
      <c r="FS13">
        <f>+Curvefetch!FS13</f>
        <v>0.46</v>
      </c>
      <c r="FT13">
        <f>+Curvefetch!FT13</f>
        <v>2.09</v>
      </c>
      <c r="FU13">
        <f>+Curvefetch!FU13</f>
        <v>0.29499999999999998</v>
      </c>
      <c r="FV13">
        <f>+Curvefetch!FV13</f>
        <v>1.05</v>
      </c>
      <c r="FW13">
        <f>+Curvefetch!FW13</f>
        <v>-5.2499999999999998E-2</v>
      </c>
      <c r="FX13">
        <f>+Curvefetch!FX13</f>
        <v>-5.2499999999999998E-2</v>
      </c>
      <c r="FY13">
        <f>+Curvefetch!FY13</f>
        <v>-7.4999999999999997E-2</v>
      </c>
      <c r="FZ13">
        <f>+Curvefetch!FZ13</f>
        <v>-7.4999999999999997E-2</v>
      </c>
      <c r="GA13">
        <f>+Curvefetch!GA13</f>
        <v>-7.0000000000000007E-2</v>
      </c>
      <c r="GB13">
        <f>+Curvefetch!GB13</f>
        <v>-0.249</v>
      </c>
      <c r="GC13">
        <f>+Curvefetch!GC13</f>
        <v>-6.5000000000000002E-2</v>
      </c>
      <c r="GD13">
        <f>+Curvefetch!GD13</f>
        <v>0</v>
      </c>
      <c r="GE13">
        <f>+Curvefetch!GE13</f>
        <v>0</v>
      </c>
      <c r="GF13">
        <f>+Curvefetch!GF13</f>
        <v>0</v>
      </c>
      <c r="GG13">
        <f>+Curvefetch!GG13</f>
        <v>0</v>
      </c>
      <c r="GH13">
        <f>+Curvefetch!GH13</f>
        <v>0</v>
      </c>
      <c r="GI13">
        <f>+Curvefetch!GI13</f>
        <v>0</v>
      </c>
      <c r="GJ13">
        <f>+Curvefetch!GJ13</f>
        <v>0</v>
      </c>
      <c r="GK13">
        <f>+Curvefetch!GK13</f>
        <v>0</v>
      </c>
      <c r="GL13">
        <f>+Curvefetch!GL13</f>
        <v>0</v>
      </c>
      <c r="GM13">
        <f>+Curvefetch!GS13</f>
        <v>0</v>
      </c>
      <c r="GN13">
        <f>+Curvefetch!GN13</f>
        <v>0</v>
      </c>
      <c r="GO13">
        <f>+Curvefetch!GO13</f>
        <v>0</v>
      </c>
      <c r="GP13">
        <f>+Curvefetch!GP13</f>
        <v>0</v>
      </c>
      <c r="GQ13">
        <f>+Curvefetch!GQ13</f>
        <v>0</v>
      </c>
      <c r="GR13">
        <f>+Curvefetch!GR13</f>
        <v>0</v>
      </c>
      <c r="GS13">
        <f>+Curvefetch!GS13</f>
        <v>0</v>
      </c>
      <c r="GT13">
        <f>+Curvefetch!GT13</f>
        <v>0</v>
      </c>
      <c r="GU13">
        <f>+Curvefetch!GU13</f>
        <v>0</v>
      </c>
      <c r="GV13">
        <f>+Curvefetch!GV13</f>
        <v>0</v>
      </c>
      <c r="GW13">
        <f>+Curvefetch!GW13</f>
        <v>0</v>
      </c>
      <c r="GX13">
        <f>+Curvefetch!GX13</f>
        <v>0</v>
      </c>
      <c r="GY13">
        <f>+Curvefetch!GY13</f>
        <v>0</v>
      </c>
      <c r="GZ13">
        <f>+Curvefetch!HI13</f>
        <v>0</v>
      </c>
      <c r="HA13">
        <f>+Curvefetch!HJ13</f>
        <v>0</v>
      </c>
      <c r="HB13">
        <f>+Curvefetch!HK13</f>
        <v>0</v>
      </c>
      <c r="HC13">
        <f>+Curvefetch!HL13</f>
        <v>0</v>
      </c>
      <c r="HD13">
        <f>+Curvefetch!HS13</f>
        <v>0</v>
      </c>
      <c r="HE13">
        <f>+Curvefetch!HN13</f>
        <v>0</v>
      </c>
      <c r="HF13">
        <f>+Curvefetch!HO13</f>
        <v>0</v>
      </c>
      <c r="HG13">
        <f>+Curvefetch!HP13</f>
        <v>0</v>
      </c>
      <c r="HH13">
        <f>+Curvefetch!HQ13</f>
        <v>0</v>
      </c>
      <c r="HI13">
        <f>+Curvefetch!HR13</f>
        <v>0</v>
      </c>
      <c r="HJ13">
        <f>+Curvefetch!HS13</f>
        <v>0</v>
      </c>
      <c r="HK13">
        <f>+Curvefetch!HT13</f>
        <v>0</v>
      </c>
      <c r="HL13">
        <f>+Curvefetch!HU13</f>
        <v>0</v>
      </c>
      <c r="HM13">
        <f>+Curvefetch!HV13</f>
        <v>0</v>
      </c>
      <c r="HN13">
        <f>+Curvefetch!HW13</f>
        <v>0</v>
      </c>
      <c r="HO13">
        <f>+Curvefetch!HX13</f>
        <v>0</v>
      </c>
      <c r="HP13">
        <f>+Curvefetch!HY13</f>
        <v>0</v>
      </c>
      <c r="HQ13">
        <f>+Curvefetch!HZ13</f>
        <v>0</v>
      </c>
      <c r="HR13">
        <f>+Curvefetch!IA13</f>
        <v>0</v>
      </c>
      <c r="HS13">
        <f>+Curvefetch!IB13</f>
        <v>0</v>
      </c>
      <c r="HT13">
        <f>+Curvefetch!IC13</f>
        <v>0</v>
      </c>
      <c r="HU13">
        <f>+Curvefetch!ID13</f>
        <v>0</v>
      </c>
      <c r="HV13">
        <f>+Curvefetch!IE13</f>
        <v>0</v>
      </c>
      <c r="HW13">
        <f>+Curvefetch!IF13</f>
        <v>0</v>
      </c>
      <c r="HX13">
        <f>+Curvefetch!IG13</f>
        <v>0</v>
      </c>
      <c r="HY13">
        <f>+Curvefetch!IH13</f>
        <v>0</v>
      </c>
      <c r="HZ13">
        <f>+Curvefetch!II13</f>
        <v>0</v>
      </c>
      <c r="IA13">
        <f>+Curvefetch!IJ13</f>
        <v>0</v>
      </c>
      <c r="IB13">
        <f>+Curvefetch!IK13</f>
        <v>0</v>
      </c>
      <c r="IC13">
        <f>+Curvefetch!IL13</f>
        <v>0</v>
      </c>
      <c r="ID13">
        <f>+Curvefetch!IS13</f>
        <v>0</v>
      </c>
      <c r="IE13">
        <f>+Curvefetch!IN13</f>
        <v>0</v>
      </c>
    </row>
    <row r="14" spans="1:244" x14ac:dyDescent="0.2">
      <c r="D14" s="1" t="s">
        <v>220</v>
      </c>
      <c r="AJ14">
        <f>AJ8-$AI$8</f>
        <v>0.17499999999999982</v>
      </c>
      <c r="AK14">
        <f>AK8-$AI$8</f>
        <v>8.4999999999999964E-2</v>
      </c>
      <c r="AL14">
        <f t="shared" ref="AL14:BI14" si="6">AL8-$AI$8</f>
        <v>0.15499999999999936</v>
      </c>
      <c r="AM14">
        <f t="shared" si="6"/>
        <v>0.12000000000000011</v>
      </c>
      <c r="AN14">
        <f t="shared" si="6"/>
        <v>8.0000000000000071E-2</v>
      </c>
      <c r="AO14">
        <f t="shared" si="6"/>
        <v>-0.10500000000000043</v>
      </c>
      <c r="AP14">
        <f t="shared" si="6"/>
        <v>-0.10500000000000043</v>
      </c>
      <c r="AQ14">
        <f t="shared" si="6"/>
        <v>-0.14000000000000057</v>
      </c>
      <c r="AR14">
        <f t="shared" si="6"/>
        <v>-6.5000000000000391E-2</v>
      </c>
      <c r="AS14">
        <f t="shared" si="6"/>
        <v>-6.0000000000000497E-2</v>
      </c>
      <c r="AT14">
        <f t="shared" si="6"/>
        <v>-0.12000000000000011</v>
      </c>
      <c r="AU14">
        <f t="shared" si="6"/>
        <v>-0.12999999999999989</v>
      </c>
      <c r="AV14">
        <f t="shared" si="6"/>
        <v>-9.5000000000000639E-2</v>
      </c>
      <c r="AW14">
        <f t="shared" si="6"/>
        <v>-1.2800000000000002</v>
      </c>
      <c r="AX14">
        <f t="shared" si="6"/>
        <v>-1.3800000000000003</v>
      </c>
      <c r="AY14">
        <f t="shared" si="6"/>
        <v>2.3099999999999996</v>
      </c>
      <c r="AZ14">
        <f t="shared" si="6"/>
        <v>0.89499999999999957</v>
      </c>
      <c r="BA14">
        <f t="shared" si="6"/>
        <v>0.33000000000000007</v>
      </c>
      <c r="BB14">
        <f t="shared" si="6"/>
        <v>0.17999999999999972</v>
      </c>
      <c r="BC14">
        <f t="shared" si="6"/>
        <v>0.3199999999999994</v>
      </c>
      <c r="BD14">
        <f t="shared" si="6"/>
        <v>1.499999999999968E-2</v>
      </c>
      <c r="BE14">
        <f t="shared" si="6"/>
        <v>9.9999999999997868E-3</v>
      </c>
      <c r="BF14">
        <f t="shared" si="6"/>
        <v>-6.0000000000000497E-2</v>
      </c>
      <c r="BG14">
        <f t="shared" si="6"/>
        <v>-4.4999999999999929E-2</v>
      </c>
      <c r="BH14">
        <f t="shared" si="6"/>
        <v>-8.0000000000000071E-2</v>
      </c>
      <c r="BI14">
        <f t="shared" si="6"/>
        <v>-0.125</v>
      </c>
      <c r="BJ14" s="81"/>
      <c r="BK14" s="81"/>
      <c r="BL14" s="18">
        <f>+Curvefetch!BL14</f>
        <v>36745</v>
      </c>
      <c r="BM14">
        <f>+Curvefetch!BM14</f>
        <v>4.25</v>
      </c>
      <c r="BN14">
        <f>+Curvefetch!BN14</f>
        <v>4.3899999999999997</v>
      </c>
      <c r="BO14">
        <f>+Curvefetch!BO14</f>
        <v>4.32</v>
      </c>
      <c r="BP14">
        <f>+Curvefetch!BP14</f>
        <v>4.38</v>
      </c>
      <c r="BQ14">
        <f>+Curvefetch!BQ14</f>
        <v>0</v>
      </c>
      <c r="BR14">
        <f>+Curvefetch!BR14</f>
        <v>4.335</v>
      </c>
      <c r="BS14">
        <f>+Curvefetch!BS14</f>
        <v>4.1449999999999996</v>
      </c>
      <c r="BT14">
        <f>+Curvefetch!BT14</f>
        <v>4.1399999999999997</v>
      </c>
      <c r="BU14">
        <f>+Curvefetch!BU14</f>
        <v>4.13</v>
      </c>
      <c r="BV14">
        <f>+Curvefetch!BV14</f>
        <v>4.1749999999999998</v>
      </c>
      <c r="BW14">
        <f>+Curvefetch!BW14</f>
        <v>4.18</v>
      </c>
      <c r="BX14">
        <f>+Curvefetch!BX14</f>
        <v>4.1500000000000004</v>
      </c>
      <c r="BY14">
        <f>+Curvefetch!BY14</f>
        <v>4.13</v>
      </c>
      <c r="BZ14">
        <f>+Curvefetch!BZ14</f>
        <v>4.1900000000000004</v>
      </c>
      <c r="CA14">
        <f>+Curvefetch!CA14</f>
        <v>3.29</v>
      </c>
      <c r="CB14">
        <f>+Curvefetch!CB14</f>
        <v>3.15</v>
      </c>
      <c r="CC14">
        <f>+Curvefetch!CC14</f>
        <v>4.75</v>
      </c>
      <c r="CD14">
        <f>+Curvefetch!CD14</f>
        <v>3.7949999999999999</v>
      </c>
      <c r="CE14">
        <f>+Curvefetch!CE14</f>
        <v>4.51</v>
      </c>
      <c r="CF14">
        <f>+Curvefetch!CF14</f>
        <v>4.4349999999999996</v>
      </c>
      <c r="CG14">
        <f>+Curvefetch!CG14</f>
        <v>4.5</v>
      </c>
      <c r="CH14">
        <f>+Curvefetch!CH14</f>
        <v>4.29</v>
      </c>
      <c r="CI14">
        <f>+Curvefetch!CI14</f>
        <v>4.2249999999999996</v>
      </c>
      <c r="CJ14">
        <f>+Curvefetch!CJ14</f>
        <v>4.1500000000000004</v>
      </c>
      <c r="CK14">
        <f>+Curvefetch!CK14</f>
        <v>4.1900000000000004</v>
      </c>
      <c r="CL14">
        <f>+Curvefetch!CL14</f>
        <v>4.1150000000000002</v>
      </c>
      <c r="CM14">
        <f>+Curvefetch!CM14</f>
        <v>4.1449999999999996</v>
      </c>
      <c r="CN14">
        <f>+Curvefetch!CN14</f>
        <v>0</v>
      </c>
      <c r="CO14">
        <f>+Curvefetch!CO14</f>
        <v>36745</v>
      </c>
      <c r="CP14">
        <f>+Curvefetch!CP14</f>
        <v>4.25</v>
      </c>
      <c r="CQ14">
        <f>+Curvefetch!CQ14</f>
        <v>4.3899999999999997</v>
      </c>
      <c r="CR14">
        <f>+Curvefetch!CR14</f>
        <v>4.32</v>
      </c>
      <c r="CS14">
        <f>+Curvefetch!CS14</f>
        <v>4.38</v>
      </c>
      <c r="CT14">
        <f>+Curvefetch!CT14</f>
        <v>0</v>
      </c>
      <c r="CU14">
        <f>+Curvefetch!CU14</f>
        <v>4.335</v>
      </c>
      <c r="CV14">
        <f>+Curvefetch!CV14</f>
        <v>4.1449999999999996</v>
      </c>
      <c r="CW14">
        <f>+Curvefetch!CW14</f>
        <v>4.1399999999999997</v>
      </c>
      <c r="CX14">
        <f>+Curvefetch!CX14</f>
        <v>4.13</v>
      </c>
      <c r="CY14">
        <f>+Curvefetch!CY14</f>
        <v>4.1749999999999998</v>
      </c>
      <c r="CZ14">
        <f>+Curvefetch!CZ14</f>
        <v>4.18</v>
      </c>
      <c r="DA14">
        <f>+Curvefetch!DA14</f>
        <v>4.1500000000000004</v>
      </c>
      <c r="DB14">
        <f>+Curvefetch!DB14</f>
        <v>4.13</v>
      </c>
      <c r="DC14">
        <f>+Curvefetch!DC14</f>
        <v>4.1900000000000004</v>
      </c>
      <c r="DD14">
        <f>+Curvefetch!DD14</f>
        <v>3.29</v>
      </c>
      <c r="DE14">
        <f>+Curvefetch!DE14</f>
        <v>3.15</v>
      </c>
      <c r="DF14">
        <f>+Curvefetch!DF14</f>
        <v>4.75</v>
      </c>
      <c r="DG14">
        <f>+Curvefetch!DG14</f>
        <v>3.7949999999999999</v>
      </c>
      <c r="DH14">
        <f>+Curvefetch!DH14</f>
        <v>4.51</v>
      </c>
      <c r="DI14">
        <f>+Curvefetch!DI14</f>
        <v>4.4349999999999996</v>
      </c>
      <c r="DJ14">
        <f>+Curvefetch!DJ14</f>
        <v>4.5</v>
      </c>
      <c r="DK14">
        <f>+Curvefetch!DK14</f>
        <v>4.29</v>
      </c>
      <c r="DL14">
        <f>+Curvefetch!DL14</f>
        <v>4.2249999999999996</v>
      </c>
      <c r="DM14">
        <f>+Curvefetch!DM14</f>
        <v>4.1500000000000004</v>
      </c>
      <c r="DN14">
        <f>+Curvefetch!DN14</f>
        <v>4.1900000000000004</v>
      </c>
      <c r="DO14">
        <f>+Curvefetch!DO14</f>
        <v>4.1150000000000002</v>
      </c>
      <c r="DP14">
        <f>+Curvefetch!DP14</f>
        <v>4.1449999999999996</v>
      </c>
      <c r="DQ14">
        <f>+Curvefetch!DQ14</f>
        <v>0</v>
      </c>
      <c r="DR14" s="18">
        <f>+Curvefetch!DR14</f>
        <v>36951</v>
      </c>
      <c r="DS14">
        <f>+Curvefetch!DS14</f>
        <v>4.2050000000000001</v>
      </c>
      <c r="DT14">
        <f>+Curvefetch!DT14</f>
        <v>5.0000000000000001E-3</v>
      </c>
      <c r="DU14">
        <f>+Curvefetch!DU14</f>
        <v>0.52500000000000002</v>
      </c>
      <c r="DV14">
        <f>+Curvefetch!DV14</f>
        <v>0</v>
      </c>
      <c r="DW14">
        <f>+Curvefetch!DW14</f>
        <v>0.12</v>
      </c>
      <c r="DX14">
        <f>+Curvefetch!DX14</f>
        <v>0.22500000000000001</v>
      </c>
      <c r="DY14">
        <f>+Curvefetch!DY14</f>
        <v>0</v>
      </c>
      <c r="DZ14">
        <f>+Curvefetch!DZ14</f>
        <v>0.29499999999999998</v>
      </c>
      <c r="EA14">
        <f>+Curvefetch!EA14</f>
        <v>-0.13500000000000001</v>
      </c>
      <c r="EB14">
        <f>+Curvefetch!EB14</f>
        <v>-0.13500000000000001</v>
      </c>
      <c r="EC14">
        <f>+Curvefetch!EC14</f>
        <v>-0.1575</v>
      </c>
      <c r="ED14">
        <f>+Curvefetch!ED14</f>
        <v>-0.11</v>
      </c>
      <c r="EE14">
        <f>+Curvefetch!EE14</f>
        <v>-8.5000000000000006E-2</v>
      </c>
      <c r="EF14">
        <f>+Curvefetch!EF14</f>
        <v>-5.0000000000000001E-3</v>
      </c>
      <c r="EG14">
        <f>+Curvefetch!EG14</f>
        <v>3.2500000000000001E-2</v>
      </c>
      <c r="EH14">
        <f>+Curvefetch!EH14</f>
        <v>-0.185</v>
      </c>
      <c r="EI14">
        <f>+Curvefetch!EI14</f>
        <v>-0.41499999999999998</v>
      </c>
      <c r="EJ14">
        <f>+Curvefetch!EJ14</f>
        <v>-0.40500000000000003</v>
      </c>
      <c r="EK14">
        <f>+Curvefetch!EK14</f>
        <v>0.60750000000000004</v>
      </c>
      <c r="EL14">
        <f>+Curvefetch!EL14</f>
        <v>0.44</v>
      </c>
      <c r="EM14">
        <f>+Curvefetch!EM14</f>
        <v>1.085</v>
      </c>
      <c r="EN14">
        <f>+Curvefetch!EN14</f>
        <v>0.27</v>
      </c>
      <c r="EO14">
        <f>+Curvefetch!EO14</f>
        <v>0.72</v>
      </c>
      <c r="EP14">
        <f>+Curvefetch!EP14</f>
        <v>-3.5000000000000003E-2</v>
      </c>
      <c r="EQ14">
        <f>+Curvefetch!EQ14</f>
        <v>-3.5000000000000003E-2</v>
      </c>
      <c r="ER14">
        <f>+Curvefetch!ER14</f>
        <v>-7.4999999999999997E-2</v>
      </c>
      <c r="ES14">
        <f>+Curvefetch!ES14</f>
        <v>-7.4999999999999997E-2</v>
      </c>
      <c r="ET14">
        <f>+Curvefetch!ET14</f>
        <v>-7.0000000000000007E-2</v>
      </c>
      <c r="EU14">
        <f>+Curvefetch!EU14</f>
        <v>-0.25800000000000001</v>
      </c>
      <c r="EV14" s="104">
        <f>+Curvefetch!EV14</f>
        <v>-6.5000000000000002E-2</v>
      </c>
      <c r="EW14">
        <f>+Curvefetch!EW14</f>
        <v>0</v>
      </c>
      <c r="EX14">
        <f>+Curvefetch!EX14</f>
        <v>0</v>
      </c>
      <c r="EY14" s="18">
        <f>+Curvefetch!EY14</f>
        <v>36951</v>
      </c>
      <c r="EZ14">
        <f>+Curvefetch!EZ14</f>
        <v>4.2130000000000001</v>
      </c>
      <c r="FA14">
        <f>+Curvefetch!FA14</f>
        <v>5.0000000000000001E-3</v>
      </c>
      <c r="FB14">
        <f>+Curvefetch!FB14</f>
        <v>0.53249999999999997</v>
      </c>
      <c r="FC14">
        <f>+Curvefetch!FC14</f>
        <v>0</v>
      </c>
      <c r="FD14">
        <f>+Curvefetch!FD14</f>
        <v>0.1225</v>
      </c>
      <c r="FE14">
        <f>+Curvefetch!FE14</f>
        <v>0.22750000000000001</v>
      </c>
      <c r="FF14">
        <f>+Curvefetch!FF14</f>
        <v>0</v>
      </c>
      <c r="FG14">
        <f>+Curvefetch!FG14</f>
        <v>0.29499999999999998</v>
      </c>
      <c r="FH14">
        <f>+Curvefetch!FH14</f>
        <v>-0.13750000000000001</v>
      </c>
      <c r="FI14">
        <f>+Curvefetch!FI14</f>
        <v>-0.13750000000000001</v>
      </c>
      <c r="FJ14">
        <f>+Curvefetch!FJ14</f>
        <v>-0.16</v>
      </c>
      <c r="FK14">
        <f>+Curvefetch!FK14</f>
        <v>-0.1125</v>
      </c>
      <c r="FL14">
        <f>+Curvefetch!FL14</f>
        <v>-8.7499999999999994E-2</v>
      </c>
      <c r="FM14">
        <f>+Curvefetch!FM14</f>
        <v>-5.0000000000000001E-3</v>
      </c>
      <c r="FN14">
        <f>+Curvefetch!FN14</f>
        <v>3.2500000000000001E-2</v>
      </c>
      <c r="FO14">
        <f>+Curvefetch!FO14</f>
        <v>-0.185</v>
      </c>
      <c r="FP14">
        <f>+Curvefetch!FP14</f>
        <v>-0.41499999999999998</v>
      </c>
      <c r="FQ14">
        <f>+Curvefetch!FQ14</f>
        <v>-0.39750000000000002</v>
      </c>
      <c r="FR14">
        <f>+Curvefetch!FR14</f>
        <v>0.59750000000000003</v>
      </c>
      <c r="FS14">
        <f>+Curvefetch!FS14</f>
        <v>0.46</v>
      </c>
      <c r="FT14">
        <f>+Curvefetch!FT14</f>
        <v>1.075</v>
      </c>
      <c r="FU14">
        <f>+Curvefetch!FU14</f>
        <v>0.27</v>
      </c>
      <c r="FV14">
        <f>+Curvefetch!FV14</f>
        <v>0.72</v>
      </c>
      <c r="FW14">
        <f>+Curvefetch!FW14</f>
        <v>-3.5000000000000003E-2</v>
      </c>
      <c r="FX14">
        <f>+Curvefetch!FX14</f>
        <v>-3.5000000000000003E-2</v>
      </c>
      <c r="FY14">
        <f>+Curvefetch!FY14</f>
        <v>-7.4999999999999997E-2</v>
      </c>
      <c r="FZ14">
        <f>+Curvefetch!FZ14</f>
        <v>-7.4999999999999997E-2</v>
      </c>
      <c r="GA14">
        <f>+Curvefetch!GA14</f>
        <v>-7.0000000000000007E-2</v>
      </c>
      <c r="GB14">
        <f>+Curvefetch!GB14</f>
        <v>-0.251</v>
      </c>
      <c r="GC14">
        <f>+Curvefetch!GC14</f>
        <v>-6.5000000000000002E-2</v>
      </c>
      <c r="GD14">
        <f>+Curvefetch!GD14</f>
        <v>0</v>
      </c>
      <c r="GE14">
        <f>+Curvefetch!GE14</f>
        <v>0</v>
      </c>
      <c r="GF14">
        <f>+Curvefetch!GF14</f>
        <v>0</v>
      </c>
      <c r="GG14">
        <f>+Curvefetch!GG14</f>
        <v>0</v>
      </c>
      <c r="GH14">
        <f>+Curvefetch!GH14</f>
        <v>0</v>
      </c>
      <c r="GI14">
        <f>+Curvefetch!GI14</f>
        <v>0</v>
      </c>
      <c r="GJ14">
        <f>+Curvefetch!GJ14</f>
        <v>0</v>
      </c>
      <c r="GK14">
        <f>+Curvefetch!GK14</f>
        <v>0</v>
      </c>
      <c r="GL14">
        <f>+Curvefetch!GL14</f>
        <v>0</v>
      </c>
      <c r="GM14">
        <f>+Curvefetch!GS14</f>
        <v>0</v>
      </c>
      <c r="GN14">
        <f>+Curvefetch!GN14</f>
        <v>0</v>
      </c>
      <c r="GO14">
        <f>+Curvefetch!GO14</f>
        <v>0</v>
      </c>
      <c r="GP14">
        <f>+Curvefetch!GP14</f>
        <v>0</v>
      </c>
      <c r="GQ14">
        <f>+Curvefetch!GQ14</f>
        <v>0</v>
      </c>
      <c r="GR14">
        <f>+Curvefetch!GR14</f>
        <v>0</v>
      </c>
      <c r="GS14">
        <f>+Curvefetch!GS14</f>
        <v>0</v>
      </c>
      <c r="GT14">
        <f>+Curvefetch!GT14</f>
        <v>0</v>
      </c>
      <c r="GU14">
        <f>+Curvefetch!GU14</f>
        <v>0</v>
      </c>
      <c r="GV14">
        <f>+Curvefetch!GV14</f>
        <v>0</v>
      </c>
      <c r="GW14">
        <f>+Curvefetch!GW14</f>
        <v>0</v>
      </c>
      <c r="GX14">
        <f>+Curvefetch!GX14</f>
        <v>0</v>
      </c>
      <c r="GY14">
        <f>+Curvefetch!GY14</f>
        <v>0</v>
      </c>
      <c r="GZ14">
        <f>+Curvefetch!HI14</f>
        <v>0</v>
      </c>
      <c r="HA14">
        <f>+Curvefetch!HJ14</f>
        <v>0</v>
      </c>
      <c r="HB14">
        <f>+Curvefetch!HK14</f>
        <v>0</v>
      </c>
      <c r="HC14">
        <f>+Curvefetch!HL14</f>
        <v>0</v>
      </c>
      <c r="HD14">
        <f>+Curvefetch!HS14</f>
        <v>0</v>
      </c>
      <c r="HE14">
        <f>+Curvefetch!HN14</f>
        <v>0</v>
      </c>
      <c r="HF14">
        <f>+Curvefetch!HO14</f>
        <v>0</v>
      </c>
      <c r="HG14">
        <f>+Curvefetch!HP14</f>
        <v>0</v>
      </c>
      <c r="HH14">
        <f>+Curvefetch!HQ14</f>
        <v>0</v>
      </c>
      <c r="HI14">
        <f>+Curvefetch!HR14</f>
        <v>0</v>
      </c>
      <c r="HJ14">
        <f>+Curvefetch!HS14</f>
        <v>0</v>
      </c>
      <c r="HK14">
        <f>+Curvefetch!HT14</f>
        <v>0</v>
      </c>
      <c r="HL14">
        <f>+Curvefetch!HU14</f>
        <v>0</v>
      </c>
      <c r="HM14">
        <f>+Curvefetch!HV14</f>
        <v>0</v>
      </c>
      <c r="HN14">
        <f>+Curvefetch!HW14</f>
        <v>0</v>
      </c>
      <c r="HO14">
        <f>+Curvefetch!HX14</f>
        <v>0</v>
      </c>
      <c r="HP14">
        <f>+Curvefetch!HY14</f>
        <v>0</v>
      </c>
      <c r="HQ14">
        <f>+Curvefetch!HZ14</f>
        <v>0</v>
      </c>
      <c r="HR14">
        <f>+Curvefetch!IA14</f>
        <v>0</v>
      </c>
      <c r="HS14">
        <f>+Curvefetch!IB14</f>
        <v>0</v>
      </c>
      <c r="HT14">
        <f>+Curvefetch!IC14</f>
        <v>0</v>
      </c>
      <c r="HU14">
        <f>+Curvefetch!ID14</f>
        <v>0</v>
      </c>
      <c r="HV14">
        <f>+Curvefetch!IE14</f>
        <v>0</v>
      </c>
      <c r="HW14">
        <f>+Curvefetch!IF14</f>
        <v>0</v>
      </c>
      <c r="HX14">
        <f>+Curvefetch!IG14</f>
        <v>0</v>
      </c>
      <c r="HY14">
        <f>+Curvefetch!IH14</f>
        <v>0</v>
      </c>
      <c r="HZ14">
        <f>+Curvefetch!II14</f>
        <v>0</v>
      </c>
      <c r="IA14">
        <f>+Curvefetch!IJ14</f>
        <v>0</v>
      </c>
      <c r="IB14">
        <f>+Curvefetch!IK14</f>
        <v>0</v>
      </c>
      <c r="IC14">
        <f>+Curvefetch!IL14</f>
        <v>0</v>
      </c>
      <c r="ID14">
        <f>+Curvefetch!IS14</f>
        <v>0</v>
      </c>
      <c r="IE14">
        <f>+Curvefetch!IN14</f>
        <v>0</v>
      </c>
    </row>
    <row r="15" spans="1:244" x14ac:dyDescent="0.2">
      <c r="BH15" s="18"/>
      <c r="BI15" s="81"/>
      <c r="BJ15" s="81"/>
      <c r="BK15" s="81"/>
      <c r="BL15" s="18">
        <f>+Curvefetch!BL15</f>
        <v>36746</v>
      </c>
      <c r="BM15">
        <f>+Curvefetch!BM15</f>
        <v>4.3849999999999998</v>
      </c>
      <c r="BN15">
        <f>+Curvefetch!BN15</f>
        <v>4.5949999999999998</v>
      </c>
      <c r="BO15">
        <f>+Curvefetch!BO15</f>
        <v>4.4850000000000003</v>
      </c>
      <c r="BP15">
        <f>+Curvefetch!BP15</f>
        <v>4.5650000000000004</v>
      </c>
      <c r="BQ15">
        <f>+Curvefetch!BQ15</f>
        <v>0</v>
      </c>
      <c r="BR15">
        <f>+Curvefetch!BR15</f>
        <v>4.4649999999999999</v>
      </c>
      <c r="BS15">
        <f>+Curvefetch!BS15</f>
        <v>4.28</v>
      </c>
      <c r="BT15">
        <f>+Curvefetch!BT15</f>
        <v>4.2699999999999996</v>
      </c>
      <c r="BU15">
        <f>+Curvefetch!BU15</f>
        <v>4.28</v>
      </c>
      <c r="BV15">
        <f>+Curvefetch!BV15</f>
        <v>4.33</v>
      </c>
      <c r="BW15">
        <f>+Curvefetch!BW15</f>
        <v>4.3099999999999996</v>
      </c>
      <c r="BX15">
        <f>+Curvefetch!BX15</f>
        <v>4.2850000000000001</v>
      </c>
      <c r="BY15">
        <f>+Curvefetch!BY15</f>
        <v>4.2750000000000004</v>
      </c>
      <c r="BZ15">
        <f>+Curvefetch!BZ15</f>
        <v>4.37</v>
      </c>
      <c r="CA15">
        <f>+Curvefetch!CA15</f>
        <v>3.4449999999999998</v>
      </c>
      <c r="CB15">
        <f>+Curvefetch!CB15</f>
        <v>3.2749999999999999</v>
      </c>
      <c r="CC15">
        <f>+Curvefetch!CC15</f>
        <v>4.87</v>
      </c>
      <c r="CD15">
        <f>+Curvefetch!CD15</f>
        <v>3.82</v>
      </c>
      <c r="CE15">
        <f>+Curvefetch!CE15</f>
        <v>4.92</v>
      </c>
      <c r="CF15">
        <f>+Curvefetch!CF15</f>
        <v>4.57</v>
      </c>
      <c r="CG15">
        <f>+Curvefetch!CG15</f>
        <v>4.7699999999999996</v>
      </c>
      <c r="CH15">
        <f>+Curvefetch!CH15</f>
        <v>4.4249999999999998</v>
      </c>
      <c r="CI15">
        <f>+Curvefetch!CI15</f>
        <v>4.3849999999999998</v>
      </c>
      <c r="CJ15">
        <f>+Curvefetch!CJ15</f>
        <v>4.33</v>
      </c>
      <c r="CK15">
        <f>+Curvefetch!CK15</f>
        <v>4.34</v>
      </c>
      <c r="CL15">
        <f>+Curvefetch!CL15</f>
        <v>4.2649999999999997</v>
      </c>
      <c r="CM15">
        <f>+Curvefetch!CM15</f>
        <v>4.3049999999999997</v>
      </c>
      <c r="CN15">
        <f>+Curvefetch!CN15</f>
        <v>0</v>
      </c>
      <c r="CO15">
        <f>+Curvefetch!CO15</f>
        <v>36746</v>
      </c>
      <c r="CP15">
        <f>+Curvefetch!CP15</f>
        <v>4.3849999999999998</v>
      </c>
      <c r="CQ15">
        <f>+Curvefetch!CQ15</f>
        <v>4.5949999999999998</v>
      </c>
      <c r="CR15">
        <f>+Curvefetch!CR15</f>
        <v>4.4850000000000003</v>
      </c>
      <c r="CS15">
        <f>+Curvefetch!CS15</f>
        <v>4.5650000000000004</v>
      </c>
      <c r="CT15">
        <f>+Curvefetch!CT15</f>
        <v>0</v>
      </c>
      <c r="CU15">
        <f>+Curvefetch!CU15</f>
        <v>4.4649999999999999</v>
      </c>
      <c r="CV15">
        <f>+Curvefetch!CV15</f>
        <v>4.28</v>
      </c>
      <c r="CW15">
        <f>+Curvefetch!CW15</f>
        <v>4.2699999999999996</v>
      </c>
      <c r="CX15">
        <f>+Curvefetch!CX15</f>
        <v>4.28</v>
      </c>
      <c r="CY15">
        <f>+Curvefetch!CY15</f>
        <v>4.33</v>
      </c>
      <c r="CZ15">
        <f>+Curvefetch!CZ15</f>
        <v>4.3099999999999996</v>
      </c>
      <c r="DA15">
        <f>+Curvefetch!DA15</f>
        <v>4.2850000000000001</v>
      </c>
      <c r="DB15">
        <f>+Curvefetch!DB15</f>
        <v>4.2750000000000004</v>
      </c>
      <c r="DC15">
        <f>+Curvefetch!DC15</f>
        <v>4.37</v>
      </c>
      <c r="DD15">
        <f>+Curvefetch!DD15</f>
        <v>3.4449999999999998</v>
      </c>
      <c r="DE15">
        <f>+Curvefetch!DE15</f>
        <v>3.2749999999999999</v>
      </c>
      <c r="DF15">
        <f>+Curvefetch!DF15</f>
        <v>4.87</v>
      </c>
      <c r="DG15">
        <f>+Curvefetch!DG15</f>
        <v>3.82</v>
      </c>
      <c r="DH15">
        <f>+Curvefetch!DH15</f>
        <v>4.92</v>
      </c>
      <c r="DI15">
        <f>+Curvefetch!DI15</f>
        <v>4.57</v>
      </c>
      <c r="DJ15">
        <f>+Curvefetch!DJ15</f>
        <v>4.7699999999999996</v>
      </c>
      <c r="DK15">
        <f>+Curvefetch!DK15</f>
        <v>4.4249999999999998</v>
      </c>
      <c r="DL15">
        <f>+Curvefetch!DL15</f>
        <v>4.3849999999999998</v>
      </c>
      <c r="DM15">
        <f>+Curvefetch!DM15</f>
        <v>4.33</v>
      </c>
      <c r="DN15">
        <f>+Curvefetch!DN15</f>
        <v>4.34</v>
      </c>
      <c r="DO15">
        <f>+Curvefetch!DO15</f>
        <v>4.2649999999999997</v>
      </c>
      <c r="DP15">
        <f>+Curvefetch!DP15</f>
        <v>4.3049999999999997</v>
      </c>
      <c r="DQ15">
        <f>+Curvefetch!DQ15</f>
        <v>0</v>
      </c>
      <c r="DR15" s="18">
        <f>+Curvefetch!DR15</f>
        <v>36982</v>
      </c>
      <c r="DS15">
        <f>+Curvefetch!DS15</f>
        <v>3.9449999999999998</v>
      </c>
      <c r="DT15">
        <f>+Curvefetch!DT15</f>
        <v>5.0000000000000001E-3</v>
      </c>
      <c r="DU15">
        <f>+Curvefetch!DU15</f>
        <v>0.435</v>
      </c>
      <c r="DV15">
        <f>+Curvefetch!DV15</f>
        <v>0</v>
      </c>
      <c r="DW15">
        <f>+Curvefetch!DW15</f>
        <v>6.5000000000000002E-2</v>
      </c>
      <c r="DX15">
        <f>+Curvefetch!DX15</f>
        <v>0.13750000000000001</v>
      </c>
      <c r="DY15">
        <f>+Curvefetch!DY15</f>
        <v>0</v>
      </c>
      <c r="DZ15">
        <f>+Curvefetch!DZ15</f>
        <v>0.14000000000000001</v>
      </c>
      <c r="EA15">
        <f>+Curvefetch!EA15</f>
        <v>-0.14749999999999999</v>
      </c>
      <c r="EB15">
        <f>+Curvefetch!EB15</f>
        <v>-0.14749999999999999</v>
      </c>
      <c r="EC15">
        <f>+Curvefetch!EC15</f>
        <v>-0.16500000000000001</v>
      </c>
      <c r="ED15">
        <f>+Curvefetch!ED15</f>
        <v>-9.2499999999999999E-2</v>
      </c>
      <c r="EE15">
        <f>+Curvefetch!EE15</f>
        <v>-7.0000000000000007E-2</v>
      </c>
      <c r="EF15">
        <f>+Curvefetch!EF15</f>
        <v>-0.1075</v>
      </c>
      <c r="EG15">
        <f>+Curvefetch!EG15</f>
        <v>-0.1125</v>
      </c>
      <c r="EH15">
        <f>+Curvefetch!EH15</f>
        <v>-0.14000000000000001</v>
      </c>
      <c r="EI15">
        <f>+Curvefetch!EI15</f>
        <v>-0.44</v>
      </c>
      <c r="EJ15">
        <f>+Curvefetch!EJ15</f>
        <v>-0.65</v>
      </c>
      <c r="EK15">
        <f>+Curvefetch!EK15</f>
        <v>0.56999999999999995</v>
      </c>
      <c r="EL15">
        <f>+Curvefetch!EL15</f>
        <v>0.22</v>
      </c>
      <c r="EM15">
        <f>+Curvefetch!EM15</f>
        <v>0.52</v>
      </c>
      <c r="EN15">
        <f>+Curvefetch!EN15</f>
        <v>0.19500000000000001</v>
      </c>
      <c r="EO15">
        <f>+Curvefetch!EO15</f>
        <v>0.3775</v>
      </c>
      <c r="EP15">
        <f>+Curvefetch!EP15</f>
        <v>5.0000000000000001E-3</v>
      </c>
      <c r="EQ15">
        <f>+Curvefetch!EQ15</f>
        <v>5.0000000000000001E-3</v>
      </c>
      <c r="ER15">
        <f>+Curvefetch!ER15</f>
        <v>-6.7500000000000004E-2</v>
      </c>
      <c r="ES15">
        <f>+Curvefetch!ES15</f>
        <v>-0.06</v>
      </c>
      <c r="ET15">
        <f>+Curvefetch!ET15</f>
        <v>-6.7500000000000004E-2</v>
      </c>
      <c r="EU15">
        <f>+Curvefetch!EU15</f>
        <v>-0.37</v>
      </c>
      <c r="EV15" s="104">
        <f>+Curvefetch!EV15</f>
        <v>-6.25E-2</v>
      </c>
      <c r="EW15">
        <f>+Curvefetch!EW15</f>
        <v>0</v>
      </c>
      <c r="EX15">
        <f>+Curvefetch!EX15</f>
        <v>0</v>
      </c>
      <c r="EY15" s="18">
        <f>+Curvefetch!EY15</f>
        <v>36982</v>
      </c>
      <c r="EZ15">
        <f>+Curvefetch!EZ15</f>
        <v>3.9380000000000002</v>
      </c>
      <c r="FA15">
        <f>+Curvefetch!FA15</f>
        <v>5.0000000000000001E-3</v>
      </c>
      <c r="FB15">
        <f>+Curvefetch!FB15</f>
        <v>0.4425</v>
      </c>
      <c r="FC15">
        <f>+Curvefetch!FC15</f>
        <v>0</v>
      </c>
      <c r="FD15">
        <f>+Curvefetch!FD15</f>
        <v>6.5000000000000002E-2</v>
      </c>
      <c r="FE15">
        <f>+Curvefetch!FE15</f>
        <v>0.13750000000000001</v>
      </c>
      <c r="FF15">
        <f>+Curvefetch!FF15</f>
        <v>0</v>
      </c>
      <c r="FG15">
        <f>+Curvefetch!FG15</f>
        <v>0.14000000000000001</v>
      </c>
      <c r="FH15">
        <f>+Curvefetch!FH15</f>
        <v>-0.1525</v>
      </c>
      <c r="FI15">
        <f>+Curvefetch!FI15</f>
        <v>-0.1525</v>
      </c>
      <c r="FJ15">
        <f>+Curvefetch!FJ15</f>
        <v>-0.17</v>
      </c>
      <c r="FK15">
        <f>+Curvefetch!FK15</f>
        <v>-9.7500000000000003E-2</v>
      </c>
      <c r="FL15">
        <f>+Curvefetch!FL15</f>
        <v>-7.0000000000000007E-2</v>
      </c>
      <c r="FM15">
        <f>+Curvefetch!FM15</f>
        <v>-0.1125</v>
      </c>
      <c r="FN15">
        <f>+Curvefetch!FN15</f>
        <v>-0.11749999999999999</v>
      </c>
      <c r="FO15">
        <f>+Curvefetch!FO15</f>
        <v>-0.14000000000000001</v>
      </c>
      <c r="FP15">
        <f>+Curvefetch!FP15</f>
        <v>-0.4425</v>
      </c>
      <c r="FQ15">
        <f>+Curvefetch!FQ15</f>
        <v>-0.65</v>
      </c>
      <c r="FR15">
        <f>+Curvefetch!FR15</f>
        <v>0.59</v>
      </c>
      <c r="FS15">
        <f>+Curvefetch!FS15</f>
        <v>0.22</v>
      </c>
      <c r="FT15">
        <f>+Curvefetch!FT15</f>
        <v>0.52</v>
      </c>
      <c r="FU15">
        <f>+Curvefetch!FU15</f>
        <v>0.19500000000000001</v>
      </c>
      <c r="FV15">
        <f>+Curvefetch!FV15</f>
        <v>0.3775</v>
      </c>
      <c r="FW15">
        <f>+Curvefetch!FW15</f>
        <v>5.0000000000000001E-3</v>
      </c>
      <c r="FX15">
        <f>+Curvefetch!FX15</f>
        <v>5.0000000000000001E-3</v>
      </c>
      <c r="FY15">
        <f>+Curvefetch!FY15</f>
        <v>-6.7500000000000004E-2</v>
      </c>
      <c r="FZ15">
        <f>+Curvefetch!FZ15</f>
        <v>-0.06</v>
      </c>
      <c r="GA15">
        <f>+Curvefetch!GA15</f>
        <v>-6.7500000000000004E-2</v>
      </c>
      <c r="GB15">
        <f>+Curvefetch!GB15</f>
        <v>-0.38</v>
      </c>
      <c r="GC15">
        <f>+Curvefetch!GC15</f>
        <v>-6.25E-2</v>
      </c>
      <c r="GD15">
        <f>+Curvefetch!GD15</f>
        <v>0</v>
      </c>
      <c r="GE15">
        <f>+Curvefetch!GE15</f>
        <v>0</v>
      </c>
      <c r="GF15">
        <f>+Curvefetch!GF15</f>
        <v>0</v>
      </c>
      <c r="GG15">
        <f>+Curvefetch!GG15</f>
        <v>0</v>
      </c>
      <c r="GH15">
        <f>+Curvefetch!GH15</f>
        <v>0</v>
      </c>
      <c r="GI15">
        <f>+Curvefetch!GI15</f>
        <v>0</v>
      </c>
      <c r="GJ15">
        <f>+Curvefetch!GJ15</f>
        <v>0</v>
      </c>
      <c r="GK15">
        <f>+Curvefetch!GK15</f>
        <v>0</v>
      </c>
      <c r="GL15">
        <f>+Curvefetch!GL15</f>
        <v>0</v>
      </c>
      <c r="GM15">
        <f>+Curvefetch!GS15</f>
        <v>0</v>
      </c>
      <c r="GN15">
        <f>+Curvefetch!GN15</f>
        <v>0</v>
      </c>
      <c r="GO15">
        <f>+Curvefetch!GO15</f>
        <v>0</v>
      </c>
      <c r="GP15">
        <f>+Curvefetch!GP15</f>
        <v>0</v>
      </c>
      <c r="GQ15">
        <f>+Curvefetch!GQ15</f>
        <v>0</v>
      </c>
      <c r="GR15">
        <f>+Curvefetch!GR15</f>
        <v>0</v>
      </c>
      <c r="GS15">
        <f>+Curvefetch!GS15</f>
        <v>0</v>
      </c>
      <c r="GT15">
        <f>+Curvefetch!GT15</f>
        <v>0</v>
      </c>
      <c r="GU15">
        <f>+Curvefetch!GU15</f>
        <v>0</v>
      </c>
      <c r="GV15">
        <f>+Curvefetch!GV15</f>
        <v>0</v>
      </c>
      <c r="GW15">
        <f>+Curvefetch!GW15</f>
        <v>0</v>
      </c>
      <c r="GX15">
        <f>+Curvefetch!GX15</f>
        <v>0</v>
      </c>
      <c r="GY15">
        <f>+Curvefetch!GY15</f>
        <v>0</v>
      </c>
      <c r="GZ15">
        <f>+Curvefetch!HI15</f>
        <v>0</v>
      </c>
      <c r="HA15">
        <f>+Curvefetch!HJ15</f>
        <v>0</v>
      </c>
      <c r="HB15">
        <f>+Curvefetch!HK15</f>
        <v>0</v>
      </c>
      <c r="HC15">
        <f>+Curvefetch!HL15</f>
        <v>0</v>
      </c>
      <c r="HD15">
        <f>+Curvefetch!HS15</f>
        <v>0</v>
      </c>
      <c r="HE15">
        <f>+Curvefetch!HN15</f>
        <v>0</v>
      </c>
      <c r="HF15">
        <f>+Curvefetch!HO15</f>
        <v>0</v>
      </c>
      <c r="HG15">
        <f>+Curvefetch!HP15</f>
        <v>0</v>
      </c>
      <c r="HH15">
        <f>+Curvefetch!HQ15</f>
        <v>0</v>
      </c>
      <c r="HI15">
        <f>+Curvefetch!HR15</f>
        <v>0</v>
      </c>
      <c r="HJ15">
        <f>+Curvefetch!HS15</f>
        <v>0</v>
      </c>
      <c r="HK15">
        <f>+Curvefetch!HT15</f>
        <v>0</v>
      </c>
      <c r="HL15">
        <f>+Curvefetch!HU15</f>
        <v>0</v>
      </c>
      <c r="HM15">
        <f>+Curvefetch!HV15</f>
        <v>0</v>
      </c>
      <c r="HN15">
        <f>+Curvefetch!HW15</f>
        <v>0</v>
      </c>
      <c r="HO15">
        <f>+Curvefetch!HX15</f>
        <v>0</v>
      </c>
      <c r="HP15">
        <f>+Curvefetch!HY15</f>
        <v>0</v>
      </c>
      <c r="HQ15">
        <f>+Curvefetch!HZ15</f>
        <v>0</v>
      </c>
      <c r="HR15">
        <f>+Curvefetch!IA15</f>
        <v>0</v>
      </c>
      <c r="HS15">
        <f>+Curvefetch!IB15</f>
        <v>0</v>
      </c>
      <c r="HT15">
        <f>+Curvefetch!IC15</f>
        <v>0</v>
      </c>
      <c r="HU15">
        <f>+Curvefetch!ID15</f>
        <v>0</v>
      </c>
      <c r="HV15">
        <f>+Curvefetch!IE15</f>
        <v>0</v>
      </c>
      <c r="HW15">
        <f>+Curvefetch!IF15</f>
        <v>0</v>
      </c>
      <c r="HX15">
        <f>+Curvefetch!IG15</f>
        <v>0</v>
      </c>
      <c r="HY15">
        <f>+Curvefetch!IH15</f>
        <v>0</v>
      </c>
      <c r="HZ15">
        <f>+Curvefetch!II15</f>
        <v>0</v>
      </c>
      <c r="IA15">
        <f>+Curvefetch!IJ15</f>
        <v>0</v>
      </c>
      <c r="IB15">
        <f>+Curvefetch!IK15</f>
        <v>0</v>
      </c>
      <c r="IC15">
        <f>+Curvefetch!IL15</f>
        <v>0</v>
      </c>
      <c r="ID15">
        <f>+Curvefetch!IS15</f>
        <v>0</v>
      </c>
      <c r="IE15">
        <f>+Curvefetch!IN15</f>
        <v>0</v>
      </c>
    </row>
    <row r="16" spans="1:244" x14ac:dyDescent="0.2">
      <c r="BH16" s="18"/>
      <c r="BI16" s="81"/>
      <c r="BJ16" s="81"/>
      <c r="BK16" s="81"/>
      <c r="BL16" s="18">
        <f>+Curvefetch!BL16</f>
        <v>36747</v>
      </c>
      <c r="BM16">
        <f>+Curvefetch!BM16</f>
        <v>4.45</v>
      </c>
      <c r="BN16">
        <f>+Curvefetch!BN16</f>
        <v>4.6399999999999997</v>
      </c>
      <c r="BO16">
        <f>+Curvefetch!BO16</f>
        <v>4.57</v>
      </c>
      <c r="BP16">
        <f>+Curvefetch!BP16</f>
        <v>4.6150000000000002</v>
      </c>
      <c r="BQ16">
        <f>+Curvefetch!BQ16</f>
        <v>0</v>
      </c>
      <c r="BR16">
        <f>+Curvefetch!BR16</f>
        <v>4.55</v>
      </c>
      <c r="BS16">
        <f>+Curvefetch!BS16</f>
        <v>4.3600000000000003</v>
      </c>
      <c r="BT16">
        <f>+Curvefetch!BT16</f>
        <v>4.3499999999999996</v>
      </c>
      <c r="BU16">
        <f>+Curvefetch!BU16</f>
        <v>4.3449999999999998</v>
      </c>
      <c r="BV16">
        <f>+Curvefetch!BV16</f>
        <v>4.4000000000000004</v>
      </c>
      <c r="BW16">
        <f>+Curvefetch!BW16</f>
        <v>4.3849999999999998</v>
      </c>
      <c r="BX16">
        <f>+Curvefetch!BX16</f>
        <v>4.3650000000000002</v>
      </c>
      <c r="BY16">
        <f>+Curvefetch!BY16</f>
        <v>4.3650000000000002</v>
      </c>
      <c r="BZ16">
        <f>+Curvefetch!BZ16</f>
        <v>4.3949999999999996</v>
      </c>
      <c r="CA16">
        <f>+Curvefetch!CA16</f>
        <v>3.45</v>
      </c>
      <c r="CB16">
        <f>+Curvefetch!CB16</f>
        <v>3.3149999999999999</v>
      </c>
      <c r="CC16">
        <f>+Curvefetch!CC16</f>
        <v>4.875</v>
      </c>
      <c r="CD16">
        <f>+Curvefetch!CD16</f>
        <v>3.9449999999999998</v>
      </c>
      <c r="CE16">
        <f>+Curvefetch!CE16</f>
        <v>4.93</v>
      </c>
      <c r="CF16">
        <f>+Curvefetch!CF16</f>
        <v>4.6449999999999996</v>
      </c>
      <c r="CG16">
        <f>+Curvefetch!CG16</f>
        <v>4.8150000000000004</v>
      </c>
      <c r="CH16">
        <f>+Curvefetch!CH16</f>
        <v>4.49</v>
      </c>
      <c r="CI16">
        <f>+Curvefetch!CI16</f>
        <v>4.4450000000000003</v>
      </c>
      <c r="CJ16">
        <f>+Curvefetch!CJ16</f>
        <v>4.3849999999999998</v>
      </c>
      <c r="CK16">
        <f>+Curvefetch!CK16</f>
        <v>4.4000000000000004</v>
      </c>
      <c r="CL16">
        <f>+Curvefetch!CL16</f>
        <v>4.3650000000000002</v>
      </c>
      <c r="CM16">
        <f>+Curvefetch!CM16</f>
        <v>4.3899999999999997</v>
      </c>
      <c r="CN16">
        <f>+Curvefetch!CN16</f>
        <v>0</v>
      </c>
      <c r="CO16">
        <f>+Curvefetch!CO16</f>
        <v>36747</v>
      </c>
      <c r="CP16">
        <f>+Curvefetch!CP16</f>
        <v>4.45</v>
      </c>
      <c r="CQ16">
        <f>+Curvefetch!CQ16</f>
        <v>4.6399999999999997</v>
      </c>
      <c r="CR16">
        <f>+Curvefetch!CR16</f>
        <v>4.57</v>
      </c>
      <c r="CS16">
        <f>+Curvefetch!CS16</f>
        <v>4.6150000000000002</v>
      </c>
      <c r="CT16">
        <f>+Curvefetch!CT16</f>
        <v>0</v>
      </c>
      <c r="CU16">
        <f>+Curvefetch!CU16</f>
        <v>4.55</v>
      </c>
      <c r="CV16">
        <f>+Curvefetch!CV16</f>
        <v>4.3600000000000003</v>
      </c>
      <c r="CW16">
        <f>+Curvefetch!CW16</f>
        <v>4.3499999999999996</v>
      </c>
      <c r="CX16">
        <f>+Curvefetch!CX16</f>
        <v>4.3449999999999998</v>
      </c>
      <c r="CY16">
        <f>+Curvefetch!CY16</f>
        <v>4.4000000000000004</v>
      </c>
      <c r="CZ16">
        <f>+Curvefetch!CZ16</f>
        <v>4.3849999999999998</v>
      </c>
      <c r="DA16">
        <f>+Curvefetch!DA16</f>
        <v>4.3650000000000002</v>
      </c>
      <c r="DB16">
        <f>+Curvefetch!DB16</f>
        <v>4.3650000000000002</v>
      </c>
      <c r="DC16">
        <f>+Curvefetch!DC16</f>
        <v>4.3949999999999996</v>
      </c>
      <c r="DD16">
        <f>+Curvefetch!DD16</f>
        <v>3.45</v>
      </c>
      <c r="DE16">
        <f>+Curvefetch!DE16</f>
        <v>3.3149999999999999</v>
      </c>
      <c r="DF16">
        <f>+Curvefetch!DF16</f>
        <v>4.875</v>
      </c>
      <c r="DG16">
        <f>+Curvefetch!DG16</f>
        <v>3.9449999999999998</v>
      </c>
      <c r="DH16">
        <f>+Curvefetch!DH16</f>
        <v>4.93</v>
      </c>
      <c r="DI16">
        <f>+Curvefetch!DI16</f>
        <v>4.6449999999999996</v>
      </c>
      <c r="DJ16">
        <f>+Curvefetch!DJ16</f>
        <v>4.8150000000000004</v>
      </c>
      <c r="DK16">
        <f>+Curvefetch!DK16</f>
        <v>4.49</v>
      </c>
      <c r="DL16">
        <f>+Curvefetch!DL16</f>
        <v>4.4450000000000003</v>
      </c>
      <c r="DM16">
        <f>+Curvefetch!DM16</f>
        <v>4.3849999999999998</v>
      </c>
      <c r="DN16">
        <f>+Curvefetch!DN16</f>
        <v>4.4000000000000004</v>
      </c>
      <c r="DO16">
        <f>+Curvefetch!DO16</f>
        <v>4.3650000000000002</v>
      </c>
      <c r="DP16">
        <f>+Curvefetch!DP16</f>
        <v>4.3899999999999997</v>
      </c>
      <c r="DQ16">
        <f>+Curvefetch!DQ16</f>
        <v>0</v>
      </c>
      <c r="DR16" s="18">
        <f>+Curvefetch!DR16</f>
        <v>37012</v>
      </c>
      <c r="DS16">
        <f>+Curvefetch!DS16</f>
        <v>3.8450000000000002</v>
      </c>
      <c r="DT16">
        <f>+Curvefetch!DT16</f>
        <v>5.0000000000000001E-3</v>
      </c>
      <c r="DU16">
        <f>+Curvefetch!DU16</f>
        <v>0.39750000000000002</v>
      </c>
      <c r="DV16">
        <f>+Curvefetch!DV16</f>
        <v>0</v>
      </c>
      <c r="DW16">
        <f>+Curvefetch!DW16</f>
        <v>5.2499999999999998E-2</v>
      </c>
      <c r="DX16">
        <f>+Curvefetch!DX16</f>
        <v>0.125</v>
      </c>
      <c r="DY16">
        <f>+Curvefetch!DY16</f>
        <v>0</v>
      </c>
      <c r="DZ16">
        <f>+Curvefetch!DZ16</f>
        <v>0.14000000000000001</v>
      </c>
      <c r="EA16">
        <f>+Curvefetch!EA16</f>
        <v>-0.14249999999999999</v>
      </c>
      <c r="EB16">
        <f>+Curvefetch!EB16</f>
        <v>-0.14249999999999999</v>
      </c>
      <c r="EC16">
        <f>+Curvefetch!EC16</f>
        <v>-0.16</v>
      </c>
      <c r="ED16">
        <f>+Curvefetch!ED16</f>
        <v>-8.7499999999999994E-2</v>
      </c>
      <c r="EE16">
        <f>+Curvefetch!EE16</f>
        <v>-7.0000000000000007E-2</v>
      </c>
      <c r="EF16">
        <f>+Curvefetch!EF16</f>
        <v>-0.10249999999999999</v>
      </c>
      <c r="EG16">
        <f>+Curvefetch!EG16</f>
        <v>-0.1075</v>
      </c>
      <c r="EH16">
        <f>+Curvefetch!EH16</f>
        <v>-0.14000000000000001</v>
      </c>
      <c r="EI16">
        <f>+Curvefetch!EI16</f>
        <v>-0.44</v>
      </c>
      <c r="EJ16">
        <f>+Curvefetch!EJ16</f>
        <v>-0.65</v>
      </c>
      <c r="EK16">
        <f>+Curvefetch!EK16</f>
        <v>0.57999999999999996</v>
      </c>
      <c r="EL16">
        <f>+Curvefetch!EL16</f>
        <v>0.22</v>
      </c>
      <c r="EM16">
        <f>+Curvefetch!EM16</f>
        <v>0.40500000000000003</v>
      </c>
      <c r="EN16">
        <f>+Curvefetch!EN16</f>
        <v>0.185</v>
      </c>
      <c r="EO16">
        <f>+Curvefetch!EO16</f>
        <v>0.315</v>
      </c>
      <c r="EP16">
        <f>+Curvefetch!EP16</f>
        <v>7.4999999999999997E-3</v>
      </c>
      <c r="EQ16">
        <f>+Curvefetch!EQ16</f>
        <v>7.4999999999999997E-3</v>
      </c>
      <c r="ER16">
        <f>+Curvefetch!ER16</f>
        <v>-6.7500000000000004E-2</v>
      </c>
      <c r="ES16">
        <f>+Curvefetch!ES16</f>
        <v>-0.06</v>
      </c>
      <c r="ET16">
        <f>+Curvefetch!ET16</f>
        <v>-6.7500000000000004E-2</v>
      </c>
      <c r="EU16">
        <f>+Curvefetch!EU16</f>
        <v>-0.37</v>
      </c>
      <c r="EV16" s="104">
        <f>+Curvefetch!EV16</f>
        <v>-6.25E-2</v>
      </c>
      <c r="EW16">
        <f>+Curvefetch!EW16</f>
        <v>0</v>
      </c>
      <c r="EX16">
        <f>+Curvefetch!EX16</f>
        <v>0</v>
      </c>
      <c r="EY16" s="18">
        <f>+Curvefetch!EY16</f>
        <v>37012</v>
      </c>
      <c r="EZ16">
        <f>+Curvefetch!EZ16</f>
        <v>3.8380000000000001</v>
      </c>
      <c r="FA16">
        <f>+Curvefetch!FA16</f>
        <v>5.0000000000000001E-3</v>
      </c>
      <c r="FB16">
        <f>+Curvefetch!FB16</f>
        <v>0.40500000000000003</v>
      </c>
      <c r="FC16">
        <f>+Curvefetch!FC16</f>
        <v>0</v>
      </c>
      <c r="FD16">
        <f>+Curvefetch!FD16</f>
        <v>5.2499999999999998E-2</v>
      </c>
      <c r="FE16">
        <f>+Curvefetch!FE16</f>
        <v>0.125</v>
      </c>
      <c r="FF16">
        <f>+Curvefetch!FF16</f>
        <v>0</v>
      </c>
      <c r="FG16">
        <f>+Curvefetch!FG16</f>
        <v>0.14000000000000001</v>
      </c>
      <c r="FH16">
        <f>+Curvefetch!FH16</f>
        <v>-0.14749999999999999</v>
      </c>
      <c r="FI16">
        <f>+Curvefetch!FI16</f>
        <v>-0.14749999999999999</v>
      </c>
      <c r="FJ16">
        <f>+Curvefetch!FJ16</f>
        <v>-0.16500000000000001</v>
      </c>
      <c r="FK16">
        <f>+Curvefetch!FK16</f>
        <v>-9.2499999999999999E-2</v>
      </c>
      <c r="FL16">
        <f>+Curvefetch!FL16</f>
        <v>-7.0000000000000007E-2</v>
      </c>
      <c r="FM16">
        <f>+Curvefetch!FM16</f>
        <v>-0.1075</v>
      </c>
      <c r="FN16">
        <f>+Curvefetch!FN16</f>
        <v>-0.1125</v>
      </c>
      <c r="FO16">
        <f>+Curvefetch!FO16</f>
        <v>-0.14000000000000001</v>
      </c>
      <c r="FP16">
        <f>+Curvefetch!FP16</f>
        <v>-0.4425</v>
      </c>
      <c r="FQ16">
        <f>+Curvefetch!FQ16</f>
        <v>-0.65</v>
      </c>
      <c r="FR16">
        <f>+Curvefetch!FR16</f>
        <v>0.6</v>
      </c>
      <c r="FS16">
        <f>+Curvefetch!FS16</f>
        <v>0.22</v>
      </c>
      <c r="FT16">
        <f>+Curvefetch!FT16</f>
        <v>0.40500000000000003</v>
      </c>
      <c r="FU16">
        <f>+Curvefetch!FU16</f>
        <v>0.185</v>
      </c>
      <c r="FV16">
        <f>+Curvefetch!FV16</f>
        <v>0.315</v>
      </c>
      <c r="FW16">
        <f>+Curvefetch!FW16</f>
        <v>7.4999999999999997E-3</v>
      </c>
      <c r="FX16">
        <f>+Curvefetch!FX16</f>
        <v>7.4999999999999997E-3</v>
      </c>
      <c r="FY16">
        <f>+Curvefetch!FY16</f>
        <v>-6.7500000000000004E-2</v>
      </c>
      <c r="FZ16">
        <f>+Curvefetch!FZ16</f>
        <v>-0.06</v>
      </c>
      <c r="GA16">
        <f>+Curvefetch!GA16</f>
        <v>-6.7500000000000004E-2</v>
      </c>
      <c r="GB16">
        <f>+Curvefetch!GB16</f>
        <v>-0.38</v>
      </c>
      <c r="GC16">
        <f>+Curvefetch!GC16</f>
        <v>-6.25E-2</v>
      </c>
      <c r="GD16">
        <f>+Curvefetch!GD16</f>
        <v>0</v>
      </c>
      <c r="GE16">
        <f>+Curvefetch!GE16</f>
        <v>0</v>
      </c>
      <c r="GF16">
        <f>+Curvefetch!GF16</f>
        <v>0</v>
      </c>
      <c r="GG16">
        <f>+Curvefetch!GG16</f>
        <v>0</v>
      </c>
      <c r="GH16">
        <f>+Curvefetch!GH16</f>
        <v>0</v>
      </c>
      <c r="GI16">
        <f>+Curvefetch!GI16</f>
        <v>0</v>
      </c>
      <c r="GJ16">
        <f>+Curvefetch!GJ16</f>
        <v>0</v>
      </c>
      <c r="GK16">
        <f>+Curvefetch!GK16</f>
        <v>0</v>
      </c>
      <c r="GL16">
        <f>+Curvefetch!GL16</f>
        <v>0</v>
      </c>
      <c r="GM16">
        <f>+Curvefetch!GS16</f>
        <v>0</v>
      </c>
      <c r="GN16">
        <f>+Curvefetch!GN16</f>
        <v>0</v>
      </c>
      <c r="GO16">
        <f>+Curvefetch!GO16</f>
        <v>0</v>
      </c>
      <c r="GP16">
        <f>+Curvefetch!GP16</f>
        <v>0</v>
      </c>
      <c r="GQ16">
        <f>+Curvefetch!GQ16</f>
        <v>0</v>
      </c>
      <c r="GR16">
        <f>+Curvefetch!GR16</f>
        <v>0</v>
      </c>
      <c r="GS16">
        <f>+Curvefetch!GS16</f>
        <v>0</v>
      </c>
      <c r="GT16">
        <f>+Curvefetch!GT16</f>
        <v>0</v>
      </c>
      <c r="GU16">
        <f>+Curvefetch!GU16</f>
        <v>0</v>
      </c>
      <c r="GV16">
        <f>+Curvefetch!GV16</f>
        <v>0</v>
      </c>
      <c r="GW16">
        <f>+Curvefetch!GW16</f>
        <v>0</v>
      </c>
      <c r="GX16">
        <f>+Curvefetch!GX16</f>
        <v>0</v>
      </c>
      <c r="GY16">
        <f>+Curvefetch!GY16</f>
        <v>0</v>
      </c>
      <c r="GZ16">
        <f>+Curvefetch!HI16</f>
        <v>0</v>
      </c>
      <c r="HA16">
        <f>+Curvefetch!HJ16</f>
        <v>0</v>
      </c>
      <c r="HB16">
        <f>+Curvefetch!HK16</f>
        <v>0</v>
      </c>
      <c r="HC16">
        <f>+Curvefetch!HL16</f>
        <v>0</v>
      </c>
      <c r="HD16">
        <f>+Curvefetch!HS16</f>
        <v>0</v>
      </c>
      <c r="HE16">
        <f>+Curvefetch!HN16</f>
        <v>0</v>
      </c>
      <c r="HF16">
        <f>+Curvefetch!HO16</f>
        <v>0</v>
      </c>
      <c r="HG16">
        <f>+Curvefetch!HP16</f>
        <v>0</v>
      </c>
      <c r="HH16">
        <f>+Curvefetch!HQ16</f>
        <v>0</v>
      </c>
      <c r="HI16">
        <f>+Curvefetch!HR16</f>
        <v>0</v>
      </c>
      <c r="HJ16">
        <f>+Curvefetch!HS16</f>
        <v>0</v>
      </c>
      <c r="HK16">
        <f>+Curvefetch!HT16</f>
        <v>0</v>
      </c>
      <c r="HL16">
        <f>+Curvefetch!HU16</f>
        <v>0</v>
      </c>
      <c r="HM16">
        <f>+Curvefetch!HV16</f>
        <v>0</v>
      </c>
      <c r="HN16">
        <f>+Curvefetch!HW16</f>
        <v>0</v>
      </c>
      <c r="HO16">
        <f>+Curvefetch!HX16</f>
        <v>0</v>
      </c>
      <c r="HP16">
        <f>+Curvefetch!HY16</f>
        <v>0</v>
      </c>
      <c r="HQ16">
        <f>+Curvefetch!HZ16</f>
        <v>0</v>
      </c>
      <c r="HR16">
        <f>+Curvefetch!IA16</f>
        <v>0</v>
      </c>
      <c r="HS16">
        <f>+Curvefetch!IB16</f>
        <v>0</v>
      </c>
      <c r="HT16">
        <f>+Curvefetch!IC16</f>
        <v>0</v>
      </c>
      <c r="HU16">
        <f>+Curvefetch!ID16</f>
        <v>0</v>
      </c>
      <c r="HV16">
        <f>+Curvefetch!IE16</f>
        <v>0</v>
      </c>
      <c r="HW16">
        <f>+Curvefetch!IF16</f>
        <v>0</v>
      </c>
      <c r="HX16">
        <f>+Curvefetch!IG16</f>
        <v>0</v>
      </c>
      <c r="HY16">
        <f>+Curvefetch!IH16</f>
        <v>0</v>
      </c>
      <c r="HZ16">
        <f>+Curvefetch!II16</f>
        <v>0</v>
      </c>
      <c r="IA16">
        <f>+Curvefetch!IJ16</f>
        <v>0</v>
      </c>
      <c r="IB16">
        <f>+Curvefetch!IK16</f>
        <v>0</v>
      </c>
      <c r="IC16">
        <f>+Curvefetch!IL16</f>
        <v>0</v>
      </c>
      <c r="ID16">
        <f>+Curvefetch!IS16</f>
        <v>0</v>
      </c>
      <c r="IE16">
        <f>+Curvefetch!IN16</f>
        <v>0</v>
      </c>
    </row>
    <row r="17" spans="60:239" x14ac:dyDescent="0.2">
      <c r="BH17" s="18"/>
      <c r="BI17" s="81"/>
      <c r="BJ17" s="81"/>
      <c r="BK17" s="81"/>
      <c r="BL17" s="18">
        <f>+Curvefetch!BL17</f>
        <v>36748</v>
      </c>
      <c r="BM17">
        <f>+Curvefetch!BM17</f>
        <v>4.4749999999999996</v>
      </c>
      <c r="BN17">
        <f>+Curvefetch!BN17</f>
        <v>4.6449999999999996</v>
      </c>
      <c r="BO17">
        <f>+Curvefetch!BO17</f>
        <v>4.57</v>
      </c>
      <c r="BP17">
        <f>+Curvefetch!BP17</f>
        <v>4.6150000000000002</v>
      </c>
      <c r="BQ17">
        <f>+Curvefetch!BQ17</f>
        <v>0</v>
      </c>
      <c r="BR17">
        <f>+Curvefetch!BR17</f>
        <v>4.55</v>
      </c>
      <c r="BS17">
        <f>+Curvefetch!BS17</f>
        <v>4.37</v>
      </c>
      <c r="BT17">
        <f>+Curvefetch!BT17</f>
        <v>4.3550000000000004</v>
      </c>
      <c r="BU17">
        <f>+Curvefetch!BU17</f>
        <v>4.3449999999999998</v>
      </c>
      <c r="BV17">
        <f>+Curvefetch!BV17</f>
        <v>4.41</v>
      </c>
      <c r="BW17">
        <f>+Curvefetch!BW17</f>
        <v>4.3949999999999996</v>
      </c>
      <c r="BX17">
        <f>+Curvefetch!BX17</f>
        <v>4.37</v>
      </c>
      <c r="BY17">
        <f>+Curvefetch!BY17</f>
        <v>4.3600000000000003</v>
      </c>
      <c r="BZ17">
        <f>+Curvefetch!BZ17</f>
        <v>4.3899999999999997</v>
      </c>
      <c r="CA17">
        <f>+Curvefetch!CA17</f>
        <v>3.5049999999999999</v>
      </c>
      <c r="CB17">
        <f>+Curvefetch!CB17</f>
        <v>3.165</v>
      </c>
      <c r="CC17">
        <f>+Curvefetch!CC17</f>
        <v>4.7699999999999996</v>
      </c>
      <c r="CD17">
        <f>+Curvefetch!CD17</f>
        <v>4.08</v>
      </c>
      <c r="CE17">
        <f>+Curvefetch!CE17</f>
        <v>4.93</v>
      </c>
      <c r="CF17">
        <f>+Curvefetch!CF17</f>
        <v>4.6550000000000002</v>
      </c>
      <c r="CG17">
        <f>+Curvefetch!CG17</f>
        <v>4.835</v>
      </c>
      <c r="CH17">
        <f>+Curvefetch!CH17</f>
        <v>4.49</v>
      </c>
      <c r="CI17">
        <f>+Curvefetch!CI17</f>
        <v>4.46</v>
      </c>
      <c r="CJ17">
        <f>+Curvefetch!CJ17</f>
        <v>4.4000000000000004</v>
      </c>
      <c r="CK17">
        <f>+Curvefetch!CK17</f>
        <v>4.415</v>
      </c>
      <c r="CL17">
        <f>+Curvefetch!CL17</f>
        <v>4.38</v>
      </c>
      <c r="CM17">
        <f>+Curvefetch!CM17</f>
        <v>4.3899999999999997</v>
      </c>
      <c r="CN17">
        <f>+Curvefetch!CN17</f>
        <v>0</v>
      </c>
      <c r="CO17">
        <f>+Curvefetch!CO17</f>
        <v>36748</v>
      </c>
      <c r="CP17">
        <f>+Curvefetch!CP17</f>
        <v>4.4749999999999996</v>
      </c>
      <c r="CQ17">
        <f>+Curvefetch!CQ17</f>
        <v>4.6449999999999996</v>
      </c>
      <c r="CR17">
        <f>+Curvefetch!CR17</f>
        <v>4.57</v>
      </c>
      <c r="CS17">
        <f>+Curvefetch!CS17</f>
        <v>4.6150000000000002</v>
      </c>
      <c r="CT17">
        <f>+Curvefetch!CT17</f>
        <v>0</v>
      </c>
      <c r="CU17">
        <f>+Curvefetch!CU17</f>
        <v>4.55</v>
      </c>
      <c r="CV17">
        <f>+Curvefetch!CV17</f>
        <v>4.37</v>
      </c>
      <c r="CW17">
        <f>+Curvefetch!CW17</f>
        <v>4.3550000000000004</v>
      </c>
      <c r="CX17">
        <f>+Curvefetch!CX17</f>
        <v>4.3449999999999998</v>
      </c>
      <c r="CY17">
        <f>+Curvefetch!CY17</f>
        <v>4.41</v>
      </c>
      <c r="CZ17">
        <f>+Curvefetch!CZ17</f>
        <v>4.3949999999999996</v>
      </c>
      <c r="DA17">
        <f>+Curvefetch!DA17</f>
        <v>4.37</v>
      </c>
      <c r="DB17">
        <f>+Curvefetch!DB17</f>
        <v>4.3600000000000003</v>
      </c>
      <c r="DC17">
        <f>+Curvefetch!DC17</f>
        <v>4.3899999999999997</v>
      </c>
      <c r="DD17">
        <f>+Curvefetch!DD17</f>
        <v>3.5049999999999999</v>
      </c>
      <c r="DE17">
        <f>+Curvefetch!DE17</f>
        <v>3.165</v>
      </c>
      <c r="DF17">
        <f>+Curvefetch!DF17</f>
        <v>4.7699999999999996</v>
      </c>
      <c r="DG17">
        <f>+Curvefetch!DG17</f>
        <v>4.08</v>
      </c>
      <c r="DH17">
        <f>+Curvefetch!DH17</f>
        <v>4.93</v>
      </c>
      <c r="DI17">
        <f>+Curvefetch!DI17</f>
        <v>4.6550000000000002</v>
      </c>
      <c r="DJ17">
        <f>+Curvefetch!DJ17</f>
        <v>4.835</v>
      </c>
      <c r="DK17">
        <f>+Curvefetch!DK17</f>
        <v>4.49</v>
      </c>
      <c r="DL17">
        <f>+Curvefetch!DL17</f>
        <v>4.46</v>
      </c>
      <c r="DM17">
        <f>+Curvefetch!DM17</f>
        <v>4.4000000000000004</v>
      </c>
      <c r="DN17">
        <f>+Curvefetch!DN17</f>
        <v>4.415</v>
      </c>
      <c r="DO17">
        <f>+Curvefetch!DO17</f>
        <v>4.38</v>
      </c>
      <c r="DP17">
        <f>+Curvefetch!DP17</f>
        <v>4.3899999999999997</v>
      </c>
      <c r="DQ17">
        <f>+Curvefetch!DQ17</f>
        <v>0</v>
      </c>
      <c r="DR17" s="18">
        <f>+Curvefetch!DR17</f>
        <v>37043</v>
      </c>
      <c r="DS17">
        <f>+Curvefetch!DS17</f>
        <v>3.8250000000000002</v>
      </c>
      <c r="DT17">
        <f>+Curvefetch!DT17</f>
        <v>5.0000000000000001E-3</v>
      </c>
      <c r="DU17">
        <f>+Curvefetch!DU17</f>
        <v>0.39250000000000002</v>
      </c>
      <c r="DV17">
        <f>+Curvefetch!DV17</f>
        <v>0</v>
      </c>
      <c r="DW17">
        <f>+Curvefetch!DW17</f>
        <v>0.05</v>
      </c>
      <c r="DX17">
        <f>+Curvefetch!DX17</f>
        <v>0.12</v>
      </c>
      <c r="DY17">
        <f>+Curvefetch!DY17</f>
        <v>0</v>
      </c>
      <c r="DZ17">
        <f>+Curvefetch!DZ17</f>
        <v>0.14000000000000001</v>
      </c>
      <c r="EA17">
        <f>+Curvefetch!EA17</f>
        <v>-0.13750000000000001</v>
      </c>
      <c r="EB17">
        <f>+Curvefetch!EB17</f>
        <v>-0.13750000000000001</v>
      </c>
      <c r="EC17">
        <f>+Curvefetch!EC17</f>
        <v>-0.155</v>
      </c>
      <c r="ED17">
        <f>+Curvefetch!ED17</f>
        <v>-8.2500000000000004E-2</v>
      </c>
      <c r="EE17">
        <f>+Curvefetch!EE17</f>
        <v>-7.0000000000000007E-2</v>
      </c>
      <c r="EF17">
        <f>+Curvefetch!EF17</f>
        <v>-9.7500000000000003E-2</v>
      </c>
      <c r="EG17">
        <f>+Curvefetch!EG17</f>
        <v>-0.10249999999999999</v>
      </c>
      <c r="EH17">
        <f>+Curvefetch!EH17</f>
        <v>-0.14000000000000001</v>
      </c>
      <c r="EI17">
        <f>+Curvefetch!EI17</f>
        <v>-0.44</v>
      </c>
      <c r="EJ17">
        <f>+Curvefetch!EJ17</f>
        <v>-0.65</v>
      </c>
      <c r="EK17">
        <f>+Curvefetch!EK17</f>
        <v>0.6</v>
      </c>
      <c r="EL17">
        <f>+Curvefetch!EL17</f>
        <v>0.22</v>
      </c>
      <c r="EM17">
        <f>+Curvefetch!EM17</f>
        <v>0.39500000000000002</v>
      </c>
      <c r="EN17">
        <f>+Curvefetch!EN17</f>
        <v>0.185</v>
      </c>
      <c r="EO17">
        <f>+Curvefetch!EO17</f>
        <v>0.315</v>
      </c>
      <c r="EP17">
        <f>+Curvefetch!EP17</f>
        <v>1.4999999999999999E-2</v>
      </c>
      <c r="EQ17">
        <f>+Curvefetch!EQ17</f>
        <v>1.4999999999999999E-2</v>
      </c>
      <c r="ER17">
        <f>+Curvefetch!ER17</f>
        <v>-6.7500000000000004E-2</v>
      </c>
      <c r="ES17">
        <f>+Curvefetch!ES17</f>
        <v>-0.06</v>
      </c>
      <c r="ET17">
        <f>+Curvefetch!ET17</f>
        <v>-6.7500000000000004E-2</v>
      </c>
      <c r="EU17">
        <f>+Curvefetch!EU17</f>
        <v>-0.37</v>
      </c>
      <c r="EV17" s="104">
        <f>+Curvefetch!EV17</f>
        <v>-6.25E-2</v>
      </c>
      <c r="EW17">
        <f>+Curvefetch!EW17</f>
        <v>0</v>
      </c>
      <c r="EX17">
        <f>+Curvefetch!EX17</f>
        <v>0</v>
      </c>
      <c r="EY17" s="18">
        <f>+Curvefetch!EY17</f>
        <v>37043</v>
      </c>
      <c r="EZ17">
        <f>+Curvefetch!EZ17</f>
        <v>3.8180000000000001</v>
      </c>
      <c r="FA17">
        <f>+Curvefetch!FA17</f>
        <v>5.0000000000000001E-3</v>
      </c>
      <c r="FB17">
        <f>+Curvefetch!FB17</f>
        <v>0.4</v>
      </c>
      <c r="FC17">
        <f>+Curvefetch!FC17</f>
        <v>0</v>
      </c>
      <c r="FD17">
        <f>+Curvefetch!FD17</f>
        <v>0.05</v>
      </c>
      <c r="FE17">
        <f>+Curvefetch!FE17</f>
        <v>0.12</v>
      </c>
      <c r="FF17">
        <f>+Curvefetch!FF17</f>
        <v>0</v>
      </c>
      <c r="FG17">
        <f>+Curvefetch!FG17</f>
        <v>0.14000000000000001</v>
      </c>
      <c r="FH17">
        <f>+Curvefetch!FH17</f>
        <v>-0.14249999999999999</v>
      </c>
      <c r="FI17">
        <f>+Curvefetch!FI17</f>
        <v>-0.14249999999999999</v>
      </c>
      <c r="FJ17">
        <f>+Curvefetch!FJ17</f>
        <v>-0.16</v>
      </c>
      <c r="FK17">
        <f>+Curvefetch!FK17</f>
        <v>-8.7499999999999994E-2</v>
      </c>
      <c r="FL17">
        <f>+Curvefetch!FL17</f>
        <v>-7.0000000000000007E-2</v>
      </c>
      <c r="FM17">
        <f>+Curvefetch!FM17</f>
        <v>-0.10249999999999999</v>
      </c>
      <c r="FN17">
        <f>+Curvefetch!FN17</f>
        <v>-0.1075</v>
      </c>
      <c r="FO17">
        <f>+Curvefetch!FO17</f>
        <v>-0.14000000000000001</v>
      </c>
      <c r="FP17">
        <f>+Curvefetch!FP17</f>
        <v>-0.4425</v>
      </c>
      <c r="FQ17">
        <f>+Curvefetch!FQ17</f>
        <v>-0.65</v>
      </c>
      <c r="FR17">
        <f>+Curvefetch!FR17</f>
        <v>0.62</v>
      </c>
      <c r="FS17">
        <f>+Curvefetch!FS17</f>
        <v>0.22</v>
      </c>
      <c r="FT17">
        <f>+Curvefetch!FT17</f>
        <v>0.39500000000000002</v>
      </c>
      <c r="FU17">
        <f>+Curvefetch!FU17</f>
        <v>0.185</v>
      </c>
      <c r="FV17">
        <f>+Curvefetch!FV17</f>
        <v>0.315</v>
      </c>
      <c r="FW17">
        <f>+Curvefetch!FW17</f>
        <v>1.4999999999999999E-2</v>
      </c>
      <c r="FX17">
        <f>+Curvefetch!FX17</f>
        <v>1.4999999999999999E-2</v>
      </c>
      <c r="FY17">
        <f>+Curvefetch!FY17</f>
        <v>-6.7500000000000004E-2</v>
      </c>
      <c r="FZ17">
        <f>+Curvefetch!FZ17</f>
        <v>-0.06</v>
      </c>
      <c r="GA17">
        <f>+Curvefetch!GA17</f>
        <v>-6.7500000000000004E-2</v>
      </c>
      <c r="GB17">
        <f>+Curvefetch!GB17</f>
        <v>-0.38</v>
      </c>
      <c r="GC17">
        <f>+Curvefetch!GC17</f>
        <v>-6.25E-2</v>
      </c>
      <c r="GD17">
        <f>+Curvefetch!GD17</f>
        <v>0</v>
      </c>
      <c r="GE17">
        <f>+Curvefetch!GE17</f>
        <v>0</v>
      </c>
      <c r="GF17">
        <f>+Curvefetch!GF17</f>
        <v>0</v>
      </c>
      <c r="GG17">
        <f>+Curvefetch!GG17</f>
        <v>0</v>
      </c>
      <c r="GH17">
        <f>+Curvefetch!GH17</f>
        <v>0</v>
      </c>
      <c r="GI17">
        <f>+Curvefetch!GI17</f>
        <v>0</v>
      </c>
      <c r="GJ17">
        <f>+Curvefetch!GJ17</f>
        <v>0</v>
      </c>
      <c r="GK17">
        <f>+Curvefetch!GK17</f>
        <v>0</v>
      </c>
      <c r="GL17">
        <f>+Curvefetch!GL17</f>
        <v>0</v>
      </c>
      <c r="GM17">
        <f>+Curvefetch!GS17</f>
        <v>0</v>
      </c>
      <c r="GN17">
        <f>+Curvefetch!GN17</f>
        <v>0</v>
      </c>
      <c r="GO17">
        <f>+Curvefetch!GO17</f>
        <v>0</v>
      </c>
      <c r="GP17">
        <f>+Curvefetch!GP17</f>
        <v>0</v>
      </c>
      <c r="GQ17">
        <f>+Curvefetch!GQ17</f>
        <v>0</v>
      </c>
      <c r="GR17">
        <f>+Curvefetch!GR17</f>
        <v>0</v>
      </c>
      <c r="GS17">
        <f>+Curvefetch!GS17</f>
        <v>0</v>
      </c>
      <c r="GT17">
        <f>+Curvefetch!GT17</f>
        <v>0</v>
      </c>
      <c r="GU17">
        <f>+Curvefetch!GU17</f>
        <v>0</v>
      </c>
      <c r="GV17">
        <f>+Curvefetch!GV17</f>
        <v>0</v>
      </c>
      <c r="GW17">
        <f>+Curvefetch!GW17</f>
        <v>0</v>
      </c>
      <c r="GX17">
        <f>+Curvefetch!GX17</f>
        <v>0</v>
      </c>
      <c r="GY17">
        <f>+Curvefetch!GY17</f>
        <v>0</v>
      </c>
      <c r="GZ17">
        <f>+Curvefetch!HI17</f>
        <v>0</v>
      </c>
      <c r="HA17">
        <f>+Curvefetch!HJ17</f>
        <v>0</v>
      </c>
      <c r="HB17">
        <f>+Curvefetch!HK17</f>
        <v>0</v>
      </c>
      <c r="HC17">
        <f>+Curvefetch!HL17</f>
        <v>0</v>
      </c>
      <c r="HD17">
        <f>+Curvefetch!HS17</f>
        <v>0</v>
      </c>
      <c r="HE17">
        <f>+Curvefetch!HN17</f>
        <v>0</v>
      </c>
      <c r="HF17">
        <f>+Curvefetch!HO17</f>
        <v>0</v>
      </c>
      <c r="HG17">
        <f>+Curvefetch!HP17</f>
        <v>0</v>
      </c>
      <c r="HH17">
        <f>+Curvefetch!HQ17</f>
        <v>0</v>
      </c>
      <c r="HI17">
        <f>+Curvefetch!HR17</f>
        <v>0</v>
      </c>
      <c r="HJ17">
        <f>+Curvefetch!HS17</f>
        <v>0</v>
      </c>
      <c r="HK17">
        <f>+Curvefetch!HT17</f>
        <v>0</v>
      </c>
      <c r="HL17">
        <f>+Curvefetch!HU17</f>
        <v>0</v>
      </c>
      <c r="HM17">
        <f>+Curvefetch!HV17</f>
        <v>0</v>
      </c>
      <c r="HN17">
        <f>+Curvefetch!HW17</f>
        <v>0</v>
      </c>
      <c r="HO17">
        <f>+Curvefetch!HX17</f>
        <v>0</v>
      </c>
      <c r="HP17">
        <f>+Curvefetch!HY17</f>
        <v>0</v>
      </c>
      <c r="HQ17">
        <f>+Curvefetch!HZ17</f>
        <v>0</v>
      </c>
      <c r="HR17">
        <f>+Curvefetch!IA17</f>
        <v>0</v>
      </c>
      <c r="HS17">
        <f>+Curvefetch!IB17</f>
        <v>0</v>
      </c>
      <c r="HT17">
        <f>+Curvefetch!IC17</f>
        <v>0</v>
      </c>
      <c r="HU17">
        <f>+Curvefetch!ID17</f>
        <v>0</v>
      </c>
      <c r="HV17">
        <f>+Curvefetch!IE17</f>
        <v>0</v>
      </c>
      <c r="HW17">
        <f>+Curvefetch!IF17</f>
        <v>0</v>
      </c>
      <c r="HX17">
        <f>+Curvefetch!IG17</f>
        <v>0</v>
      </c>
      <c r="HY17">
        <f>+Curvefetch!IH17</f>
        <v>0</v>
      </c>
      <c r="HZ17">
        <f>+Curvefetch!II17</f>
        <v>0</v>
      </c>
      <c r="IA17">
        <f>+Curvefetch!IJ17</f>
        <v>0</v>
      </c>
      <c r="IB17">
        <f>+Curvefetch!IK17</f>
        <v>0</v>
      </c>
      <c r="IC17">
        <f>+Curvefetch!IL17</f>
        <v>0</v>
      </c>
      <c r="ID17">
        <f>+Curvefetch!IS17</f>
        <v>0</v>
      </c>
      <c r="IE17">
        <f>+Curvefetch!IN17</f>
        <v>0</v>
      </c>
    </row>
    <row r="18" spans="60:239" x14ac:dyDescent="0.2">
      <c r="BH18" s="18"/>
      <c r="BI18" s="81"/>
      <c r="BJ18" s="81"/>
      <c r="BK18" s="81"/>
      <c r="BL18" s="18">
        <f>+Curvefetch!BL18</f>
        <v>36749</v>
      </c>
      <c r="BM18">
        <f>+Curvefetch!BM18</f>
        <v>4.43</v>
      </c>
      <c r="BN18">
        <f>+Curvefetch!BN18</f>
        <v>4.5999999999999996</v>
      </c>
      <c r="BO18">
        <f>+Curvefetch!BO18</f>
        <v>4.49</v>
      </c>
      <c r="BP18">
        <f>+Curvefetch!BP18</f>
        <v>4.5549999999999997</v>
      </c>
      <c r="BQ18">
        <f>+Curvefetch!BQ18</f>
        <v>0</v>
      </c>
      <c r="BR18">
        <f>+Curvefetch!BR18</f>
        <v>4.5</v>
      </c>
      <c r="BS18">
        <f>+Curvefetch!BS18</f>
        <v>4.3049999999999997</v>
      </c>
      <c r="BT18">
        <f>+Curvefetch!BT18</f>
        <v>4.3</v>
      </c>
      <c r="BU18">
        <f>+Curvefetch!BU18</f>
        <v>4.29</v>
      </c>
      <c r="BV18">
        <f>+Curvefetch!BV18</f>
        <v>4.3600000000000003</v>
      </c>
      <c r="BW18">
        <f>+Curvefetch!BW18</f>
        <v>4.34</v>
      </c>
      <c r="BX18">
        <f>+Curvefetch!BX18</f>
        <v>4.3150000000000004</v>
      </c>
      <c r="BY18">
        <f>+Curvefetch!BY18</f>
        <v>4.29</v>
      </c>
      <c r="BZ18">
        <f>+Curvefetch!BZ18</f>
        <v>4.3550000000000004</v>
      </c>
      <c r="CA18">
        <f>+Curvefetch!CA18</f>
        <v>3.51</v>
      </c>
      <c r="CB18">
        <f>+Curvefetch!CB18</f>
        <v>2.9550000000000001</v>
      </c>
      <c r="CC18">
        <f>+Curvefetch!CC18</f>
        <v>4.7649999999999997</v>
      </c>
      <c r="CD18">
        <f>+Curvefetch!CD18</f>
        <v>4.1749999999999998</v>
      </c>
      <c r="CE18">
        <f>+Curvefetch!CE18</f>
        <v>4.8099999999999996</v>
      </c>
      <c r="CF18">
        <f>+Curvefetch!CF18</f>
        <v>4.6150000000000002</v>
      </c>
      <c r="CG18">
        <f>+Curvefetch!CG18</f>
        <v>4.7649999999999997</v>
      </c>
      <c r="CH18">
        <f>+Curvefetch!CH18</f>
        <v>4.45</v>
      </c>
      <c r="CI18">
        <f>+Curvefetch!CI18</f>
        <v>4.41</v>
      </c>
      <c r="CJ18">
        <f>+Curvefetch!CJ18</f>
        <v>4.3499999999999996</v>
      </c>
      <c r="CK18">
        <f>+Curvefetch!CK18</f>
        <v>4.3650000000000002</v>
      </c>
      <c r="CL18">
        <f>+Curvefetch!CL18</f>
        <v>4.32</v>
      </c>
      <c r="CM18">
        <f>+Curvefetch!CM18</f>
        <v>4.33</v>
      </c>
      <c r="CN18">
        <f>+Curvefetch!CN18</f>
        <v>0</v>
      </c>
      <c r="CO18">
        <f>+Curvefetch!CO18</f>
        <v>36749</v>
      </c>
      <c r="CP18">
        <f>+Curvefetch!CP18</f>
        <v>4.43</v>
      </c>
      <c r="CQ18">
        <f>+Curvefetch!CQ18</f>
        <v>4.5999999999999996</v>
      </c>
      <c r="CR18">
        <f>+Curvefetch!CR18</f>
        <v>4.49</v>
      </c>
      <c r="CS18">
        <f>+Curvefetch!CS18</f>
        <v>4.5549999999999997</v>
      </c>
      <c r="CT18">
        <f>+Curvefetch!CT18</f>
        <v>0</v>
      </c>
      <c r="CU18">
        <f>+Curvefetch!CU18</f>
        <v>4.5</v>
      </c>
      <c r="CV18">
        <f>+Curvefetch!CV18</f>
        <v>4.3049999999999997</v>
      </c>
      <c r="CW18">
        <f>+Curvefetch!CW18</f>
        <v>4.3</v>
      </c>
      <c r="CX18">
        <f>+Curvefetch!CX18</f>
        <v>4.29</v>
      </c>
      <c r="CY18">
        <f>+Curvefetch!CY18</f>
        <v>4.3600000000000003</v>
      </c>
      <c r="CZ18">
        <f>+Curvefetch!CZ18</f>
        <v>4.34</v>
      </c>
      <c r="DA18">
        <f>+Curvefetch!DA18</f>
        <v>4.3150000000000004</v>
      </c>
      <c r="DB18">
        <f>+Curvefetch!DB18</f>
        <v>4.29</v>
      </c>
      <c r="DC18">
        <f>+Curvefetch!DC18</f>
        <v>4.3550000000000004</v>
      </c>
      <c r="DD18">
        <f>+Curvefetch!DD18</f>
        <v>3.51</v>
      </c>
      <c r="DE18">
        <f>+Curvefetch!DE18</f>
        <v>2.9550000000000001</v>
      </c>
      <c r="DF18">
        <f>+Curvefetch!DF18</f>
        <v>4.7649999999999997</v>
      </c>
      <c r="DG18">
        <f>+Curvefetch!DG18</f>
        <v>4.1749999999999998</v>
      </c>
      <c r="DH18">
        <f>+Curvefetch!DH18</f>
        <v>4.8099999999999996</v>
      </c>
      <c r="DI18">
        <f>+Curvefetch!DI18</f>
        <v>4.6150000000000002</v>
      </c>
      <c r="DJ18">
        <f>+Curvefetch!DJ18</f>
        <v>4.7649999999999997</v>
      </c>
      <c r="DK18">
        <f>+Curvefetch!DK18</f>
        <v>4.45</v>
      </c>
      <c r="DL18">
        <f>+Curvefetch!DL18</f>
        <v>4.41</v>
      </c>
      <c r="DM18">
        <f>+Curvefetch!DM18</f>
        <v>4.3499999999999996</v>
      </c>
      <c r="DN18">
        <f>+Curvefetch!DN18</f>
        <v>4.3650000000000002</v>
      </c>
      <c r="DO18">
        <f>+Curvefetch!DO18</f>
        <v>4.32</v>
      </c>
      <c r="DP18">
        <f>+Curvefetch!DP18</f>
        <v>4.33</v>
      </c>
      <c r="DQ18">
        <f>+Curvefetch!DQ18</f>
        <v>0</v>
      </c>
      <c r="DR18" s="18">
        <f>+Curvefetch!DR18</f>
        <v>37073</v>
      </c>
      <c r="DS18">
        <f>+Curvefetch!DS18</f>
        <v>3.81</v>
      </c>
      <c r="DT18">
        <f>+Curvefetch!DT18</f>
        <v>5.0000000000000001E-3</v>
      </c>
      <c r="DU18">
        <f>+Curvefetch!DU18</f>
        <v>0.39250000000000002</v>
      </c>
      <c r="DV18">
        <f>+Curvefetch!DV18</f>
        <v>0</v>
      </c>
      <c r="DW18">
        <f>+Curvefetch!DW18</f>
        <v>0.04</v>
      </c>
      <c r="DX18">
        <f>+Curvefetch!DX18</f>
        <v>0.1125</v>
      </c>
      <c r="DY18">
        <f>+Curvefetch!DY18</f>
        <v>0</v>
      </c>
      <c r="DZ18">
        <f>+Curvefetch!DZ18</f>
        <v>0.14000000000000001</v>
      </c>
      <c r="EA18">
        <f>+Curvefetch!EA18</f>
        <v>-0.13750000000000001</v>
      </c>
      <c r="EB18">
        <f>+Curvefetch!EB18</f>
        <v>-0.13750000000000001</v>
      </c>
      <c r="EC18">
        <f>+Curvefetch!EC18</f>
        <v>-0.155</v>
      </c>
      <c r="ED18">
        <f>+Curvefetch!ED18</f>
        <v>-8.2500000000000004E-2</v>
      </c>
      <c r="EE18">
        <f>+Curvefetch!EE18</f>
        <v>-7.0000000000000007E-2</v>
      </c>
      <c r="EF18">
        <f>+Curvefetch!EF18</f>
        <v>-9.7500000000000003E-2</v>
      </c>
      <c r="EG18">
        <f>+Curvefetch!EG18</f>
        <v>-0.10249999999999999</v>
      </c>
      <c r="EH18">
        <f>+Curvefetch!EH18</f>
        <v>-0.14000000000000001</v>
      </c>
      <c r="EI18">
        <f>+Curvefetch!EI18</f>
        <v>-0.44</v>
      </c>
      <c r="EJ18">
        <f>+Curvefetch!EJ18</f>
        <v>-0.68500000000000005</v>
      </c>
      <c r="EK18">
        <f>+Curvefetch!EK18</f>
        <v>1.2350000000000001</v>
      </c>
      <c r="EL18">
        <f>+Curvefetch!EL18</f>
        <v>0.22</v>
      </c>
      <c r="EM18">
        <f>+Curvefetch!EM18</f>
        <v>0.46</v>
      </c>
      <c r="EN18">
        <f>+Curvefetch!EN18</f>
        <v>0.185</v>
      </c>
      <c r="EO18">
        <f>+Curvefetch!EO18</f>
        <v>0.32750000000000001</v>
      </c>
      <c r="EP18">
        <f>+Curvefetch!EP18</f>
        <v>0.02</v>
      </c>
      <c r="EQ18">
        <f>+Curvefetch!EQ18</f>
        <v>0.02</v>
      </c>
      <c r="ER18">
        <f>+Curvefetch!ER18</f>
        <v>-6.7500000000000004E-2</v>
      </c>
      <c r="ES18">
        <f>+Curvefetch!ES18</f>
        <v>-0.06</v>
      </c>
      <c r="ET18">
        <f>+Curvefetch!ET18</f>
        <v>-6.7500000000000004E-2</v>
      </c>
      <c r="EU18">
        <f>+Curvefetch!EU18</f>
        <v>-0.37</v>
      </c>
      <c r="EV18" s="104">
        <f>+Curvefetch!EV18</f>
        <v>-6.25E-2</v>
      </c>
      <c r="EW18">
        <f>+Curvefetch!EW18</f>
        <v>0</v>
      </c>
      <c r="EX18">
        <f>+Curvefetch!EX18</f>
        <v>0</v>
      </c>
      <c r="EY18" s="18">
        <f>+Curvefetch!EY18</f>
        <v>37073</v>
      </c>
      <c r="EZ18">
        <f>+Curvefetch!EZ18</f>
        <v>3.8029999999999999</v>
      </c>
      <c r="FA18">
        <f>+Curvefetch!FA18</f>
        <v>5.0000000000000001E-3</v>
      </c>
      <c r="FB18">
        <f>+Curvefetch!FB18</f>
        <v>0.4</v>
      </c>
      <c r="FC18">
        <f>+Curvefetch!FC18</f>
        <v>0</v>
      </c>
      <c r="FD18">
        <f>+Curvefetch!FD18</f>
        <v>0.04</v>
      </c>
      <c r="FE18">
        <f>+Curvefetch!FE18</f>
        <v>0.1125</v>
      </c>
      <c r="FF18">
        <f>+Curvefetch!FF18</f>
        <v>0</v>
      </c>
      <c r="FG18">
        <f>+Curvefetch!FG18</f>
        <v>0.14000000000000001</v>
      </c>
      <c r="FH18">
        <f>+Curvefetch!FH18</f>
        <v>-0.13750000000000001</v>
      </c>
      <c r="FI18">
        <f>+Curvefetch!FI18</f>
        <v>-0.13750000000000001</v>
      </c>
      <c r="FJ18">
        <f>+Curvefetch!FJ18</f>
        <v>-0.155</v>
      </c>
      <c r="FK18">
        <f>+Curvefetch!FK18</f>
        <v>-8.2500000000000004E-2</v>
      </c>
      <c r="FL18">
        <f>+Curvefetch!FL18</f>
        <v>-7.0000000000000007E-2</v>
      </c>
      <c r="FM18">
        <f>+Curvefetch!FM18</f>
        <v>-9.7500000000000003E-2</v>
      </c>
      <c r="FN18">
        <f>+Curvefetch!FN18</f>
        <v>-0.10249999999999999</v>
      </c>
      <c r="FO18">
        <f>+Curvefetch!FO18</f>
        <v>-0.14000000000000001</v>
      </c>
      <c r="FP18">
        <f>+Curvefetch!FP18</f>
        <v>-0.4425</v>
      </c>
      <c r="FQ18">
        <f>+Curvefetch!FQ18</f>
        <v>-0.68500000000000005</v>
      </c>
      <c r="FR18">
        <f>+Curvefetch!FR18</f>
        <v>1.2250000000000001</v>
      </c>
      <c r="FS18">
        <f>+Curvefetch!FS18</f>
        <v>0.22</v>
      </c>
      <c r="FT18">
        <f>+Curvefetch!FT18</f>
        <v>0.46</v>
      </c>
      <c r="FU18">
        <f>+Curvefetch!FU18</f>
        <v>0.185</v>
      </c>
      <c r="FV18">
        <f>+Curvefetch!FV18</f>
        <v>0.32750000000000001</v>
      </c>
      <c r="FW18">
        <f>+Curvefetch!FW18</f>
        <v>0.02</v>
      </c>
      <c r="FX18">
        <f>+Curvefetch!FX18</f>
        <v>0.02</v>
      </c>
      <c r="FY18">
        <f>+Curvefetch!FY18</f>
        <v>-6.7500000000000004E-2</v>
      </c>
      <c r="FZ18">
        <f>+Curvefetch!FZ18</f>
        <v>-0.06</v>
      </c>
      <c r="GA18">
        <f>+Curvefetch!GA18</f>
        <v>-6.7500000000000004E-2</v>
      </c>
      <c r="GB18">
        <f>+Curvefetch!GB18</f>
        <v>-0.38</v>
      </c>
      <c r="GC18">
        <f>+Curvefetch!GC18</f>
        <v>-6.25E-2</v>
      </c>
      <c r="GD18">
        <f>+Curvefetch!GD18</f>
        <v>0</v>
      </c>
      <c r="GE18">
        <f>+Curvefetch!GE18</f>
        <v>0</v>
      </c>
      <c r="GF18">
        <f>+Curvefetch!GF18</f>
        <v>0</v>
      </c>
      <c r="GG18">
        <f>+Curvefetch!GG18</f>
        <v>0</v>
      </c>
      <c r="GH18">
        <f>+Curvefetch!GH18</f>
        <v>0</v>
      </c>
      <c r="GI18">
        <f>+Curvefetch!GI18</f>
        <v>0</v>
      </c>
      <c r="GJ18">
        <f>+Curvefetch!GJ18</f>
        <v>0</v>
      </c>
      <c r="GK18">
        <f>+Curvefetch!GK18</f>
        <v>0</v>
      </c>
      <c r="GL18">
        <f>+Curvefetch!GL18</f>
        <v>0</v>
      </c>
      <c r="GM18">
        <f>+Curvefetch!GS18</f>
        <v>0</v>
      </c>
      <c r="GN18">
        <f>+Curvefetch!GN18</f>
        <v>0</v>
      </c>
      <c r="GO18">
        <f>+Curvefetch!GO18</f>
        <v>0</v>
      </c>
      <c r="GP18">
        <f>+Curvefetch!GP18</f>
        <v>0</v>
      </c>
      <c r="GQ18">
        <f>+Curvefetch!GQ18</f>
        <v>0</v>
      </c>
      <c r="GR18">
        <f>+Curvefetch!GR18</f>
        <v>0</v>
      </c>
      <c r="GS18">
        <f>+Curvefetch!GS18</f>
        <v>0</v>
      </c>
      <c r="GT18">
        <f>+Curvefetch!GT18</f>
        <v>0</v>
      </c>
      <c r="GU18">
        <f>+Curvefetch!GU18</f>
        <v>0</v>
      </c>
      <c r="GV18">
        <f>+Curvefetch!GV18</f>
        <v>0</v>
      </c>
      <c r="GW18">
        <f>+Curvefetch!GW18</f>
        <v>0</v>
      </c>
      <c r="GX18">
        <f>+Curvefetch!GX18</f>
        <v>0</v>
      </c>
      <c r="GY18">
        <f>+Curvefetch!GY18</f>
        <v>0</v>
      </c>
      <c r="GZ18">
        <f>+Curvefetch!HI18</f>
        <v>0</v>
      </c>
      <c r="HA18">
        <f>+Curvefetch!HJ18</f>
        <v>0</v>
      </c>
      <c r="HB18">
        <f>+Curvefetch!HK18</f>
        <v>0</v>
      </c>
      <c r="HC18">
        <f>+Curvefetch!HL18</f>
        <v>0</v>
      </c>
      <c r="HD18">
        <f>+Curvefetch!HS18</f>
        <v>0</v>
      </c>
      <c r="HE18">
        <f>+Curvefetch!HN18</f>
        <v>0</v>
      </c>
      <c r="HF18">
        <f>+Curvefetch!HO18</f>
        <v>0</v>
      </c>
      <c r="HG18">
        <f>+Curvefetch!HP18</f>
        <v>0</v>
      </c>
      <c r="HH18">
        <f>+Curvefetch!HQ18</f>
        <v>0</v>
      </c>
      <c r="HI18">
        <f>+Curvefetch!HR18</f>
        <v>0</v>
      </c>
      <c r="HJ18">
        <f>+Curvefetch!HS18</f>
        <v>0</v>
      </c>
      <c r="HK18">
        <f>+Curvefetch!HT18</f>
        <v>0</v>
      </c>
      <c r="HL18">
        <f>+Curvefetch!HU18</f>
        <v>0</v>
      </c>
      <c r="HM18">
        <f>+Curvefetch!HV18</f>
        <v>0</v>
      </c>
      <c r="HN18">
        <f>+Curvefetch!HW18</f>
        <v>0</v>
      </c>
      <c r="HO18">
        <f>+Curvefetch!HX18</f>
        <v>0</v>
      </c>
      <c r="HP18">
        <f>+Curvefetch!HY18</f>
        <v>0</v>
      </c>
      <c r="HQ18">
        <f>+Curvefetch!HZ18</f>
        <v>0</v>
      </c>
      <c r="HR18">
        <f>+Curvefetch!IA18</f>
        <v>0</v>
      </c>
      <c r="HS18">
        <f>+Curvefetch!IB18</f>
        <v>0</v>
      </c>
      <c r="HT18">
        <f>+Curvefetch!IC18</f>
        <v>0</v>
      </c>
      <c r="HU18">
        <f>+Curvefetch!ID18</f>
        <v>0</v>
      </c>
      <c r="HV18">
        <f>+Curvefetch!IE18</f>
        <v>0</v>
      </c>
      <c r="HW18">
        <f>+Curvefetch!IF18</f>
        <v>0</v>
      </c>
      <c r="HX18">
        <f>+Curvefetch!IG18</f>
        <v>0</v>
      </c>
      <c r="HY18">
        <f>+Curvefetch!IH18</f>
        <v>0</v>
      </c>
      <c r="HZ18">
        <f>+Curvefetch!II18</f>
        <v>0</v>
      </c>
      <c r="IA18">
        <f>+Curvefetch!IJ18</f>
        <v>0</v>
      </c>
      <c r="IB18">
        <f>+Curvefetch!IK18</f>
        <v>0</v>
      </c>
      <c r="IC18">
        <f>+Curvefetch!IL18</f>
        <v>0</v>
      </c>
      <c r="ID18">
        <f>+Curvefetch!IS18</f>
        <v>0</v>
      </c>
      <c r="IE18">
        <f>+Curvefetch!IN18</f>
        <v>0</v>
      </c>
    </row>
    <row r="19" spans="60:239" x14ac:dyDescent="0.2">
      <c r="BH19" s="18"/>
      <c r="BI19" s="81"/>
      <c r="BJ19" s="81"/>
      <c r="BK19" s="81"/>
      <c r="BL19" s="18">
        <f>+Curvefetch!BL19</f>
        <v>36750</v>
      </c>
      <c r="BM19">
        <f>+Curvefetch!BM19</f>
        <v>4.4450000000000003</v>
      </c>
      <c r="BN19">
        <f>+Curvefetch!BN19</f>
        <v>4.57</v>
      </c>
      <c r="BO19">
        <f>+Curvefetch!BO19</f>
        <v>4.5049999999999999</v>
      </c>
      <c r="BP19">
        <f>+Curvefetch!BP19</f>
        <v>4.5449999999999999</v>
      </c>
      <c r="BQ19">
        <f>+Curvefetch!BQ19</f>
        <v>0</v>
      </c>
      <c r="BR19">
        <f>+Curvefetch!BR19</f>
        <v>4.5250000000000004</v>
      </c>
      <c r="BS19">
        <f>+Curvefetch!BS19</f>
        <v>4.32</v>
      </c>
      <c r="BT19">
        <f>+Curvefetch!BT19</f>
        <v>4.3099999999999996</v>
      </c>
      <c r="BU19">
        <f>+Curvefetch!BU19</f>
        <v>4.2949999999999999</v>
      </c>
      <c r="BV19">
        <f>+Curvefetch!BV19</f>
        <v>4.3650000000000002</v>
      </c>
      <c r="BW19">
        <f>+Curvefetch!BW19</f>
        <v>4.3499999999999996</v>
      </c>
      <c r="BX19">
        <f>+Curvefetch!BX19</f>
        <v>4.3150000000000004</v>
      </c>
      <c r="BY19">
        <f>+Curvefetch!BY19</f>
        <v>4.3</v>
      </c>
      <c r="BZ19">
        <f>+Curvefetch!BZ19</f>
        <v>4.3600000000000003</v>
      </c>
      <c r="CA19">
        <f>+Curvefetch!CA19</f>
        <v>3.3650000000000002</v>
      </c>
      <c r="CB19">
        <f>+Curvefetch!CB19</f>
        <v>2.8450000000000002</v>
      </c>
      <c r="CC19">
        <f>+Curvefetch!CC19</f>
        <v>4.74</v>
      </c>
      <c r="CD19">
        <f>+Curvefetch!CD19</f>
        <v>3.9649999999999999</v>
      </c>
      <c r="CE19">
        <f>+Curvefetch!CE19</f>
        <v>4.72</v>
      </c>
      <c r="CF19">
        <f>+Curvefetch!CF19</f>
        <v>4.6150000000000002</v>
      </c>
      <c r="CG19">
        <f>+Curvefetch!CG19</f>
        <v>4.7350000000000003</v>
      </c>
      <c r="CH19">
        <f>+Curvefetch!CH19</f>
        <v>4.46</v>
      </c>
      <c r="CI19">
        <f>+Curvefetch!CI19</f>
        <v>4.41</v>
      </c>
      <c r="CJ19">
        <f>+Curvefetch!CJ19</f>
        <v>4.3650000000000002</v>
      </c>
      <c r="CK19">
        <f>+Curvefetch!CK19</f>
        <v>4.375</v>
      </c>
      <c r="CL19">
        <f>+Curvefetch!CL19</f>
        <v>4.335</v>
      </c>
      <c r="CM19">
        <f>+Curvefetch!CM19</f>
        <v>4.32</v>
      </c>
      <c r="CN19">
        <f>+Curvefetch!CN19</f>
        <v>0</v>
      </c>
      <c r="CO19">
        <f>+Curvefetch!CO19</f>
        <v>36750</v>
      </c>
      <c r="CP19">
        <f>+Curvefetch!CP19</f>
        <v>4.4450000000000003</v>
      </c>
      <c r="CQ19">
        <f>+Curvefetch!CQ19</f>
        <v>4.57</v>
      </c>
      <c r="CR19">
        <f>+Curvefetch!CR19</f>
        <v>4.5049999999999999</v>
      </c>
      <c r="CS19">
        <f>+Curvefetch!CS19</f>
        <v>4.5449999999999999</v>
      </c>
      <c r="CT19">
        <f>+Curvefetch!CT19</f>
        <v>0</v>
      </c>
      <c r="CU19">
        <f>+Curvefetch!CU19</f>
        <v>4.5250000000000004</v>
      </c>
      <c r="CV19">
        <f>+Curvefetch!CV19</f>
        <v>4.32</v>
      </c>
      <c r="CW19">
        <f>+Curvefetch!CW19</f>
        <v>4.3099999999999996</v>
      </c>
      <c r="CX19">
        <f>+Curvefetch!CX19</f>
        <v>4.2949999999999999</v>
      </c>
      <c r="CY19">
        <f>+Curvefetch!CY19</f>
        <v>4.3650000000000002</v>
      </c>
      <c r="CZ19">
        <f>+Curvefetch!CZ19</f>
        <v>4.3499999999999996</v>
      </c>
      <c r="DA19">
        <f>+Curvefetch!DA19</f>
        <v>4.3150000000000004</v>
      </c>
      <c r="DB19">
        <f>+Curvefetch!DB19</f>
        <v>4.3</v>
      </c>
      <c r="DC19">
        <f>+Curvefetch!DC19</f>
        <v>4.3600000000000003</v>
      </c>
      <c r="DD19">
        <f>+Curvefetch!DD19</f>
        <v>3.3650000000000002</v>
      </c>
      <c r="DE19">
        <f>+Curvefetch!DE19</f>
        <v>2.8450000000000002</v>
      </c>
      <c r="DF19">
        <f>+Curvefetch!DF19</f>
        <v>4.74</v>
      </c>
      <c r="DG19">
        <f>+Curvefetch!DG19</f>
        <v>3.9649999999999999</v>
      </c>
      <c r="DH19">
        <f>+Curvefetch!DH19</f>
        <v>4.72</v>
      </c>
      <c r="DI19">
        <f>+Curvefetch!DI19</f>
        <v>4.6150000000000002</v>
      </c>
      <c r="DJ19">
        <f>+Curvefetch!DJ19</f>
        <v>4.7350000000000003</v>
      </c>
      <c r="DK19">
        <f>+Curvefetch!DK19</f>
        <v>4.46</v>
      </c>
      <c r="DL19">
        <f>+Curvefetch!DL19</f>
        <v>4.41</v>
      </c>
      <c r="DM19">
        <f>+Curvefetch!DM19</f>
        <v>4.3650000000000002</v>
      </c>
      <c r="DN19">
        <f>+Curvefetch!DN19</f>
        <v>4.375</v>
      </c>
      <c r="DO19">
        <f>+Curvefetch!DO19</f>
        <v>4.335</v>
      </c>
      <c r="DP19">
        <f>+Curvefetch!DP19</f>
        <v>4.32</v>
      </c>
      <c r="DQ19">
        <f>+Curvefetch!DQ19</f>
        <v>0</v>
      </c>
      <c r="DR19" s="18">
        <f>+Curvefetch!DR19</f>
        <v>37104</v>
      </c>
      <c r="DS19">
        <f>+Curvefetch!DS19</f>
        <v>3.82</v>
      </c>
      <c r="DT19">
        <f>+Curvefetch!DT19</f>
        <v>5.0000000000000001E-3</v>
      </c>
      <c r="DU19">
        <f>+Curvefetch!DU19</f>
        <v>0.39250000000000002</v>
      </c>
      <c r="DV19">
        <f>+Curvefetch!DV19</f>
        <v>0</v>
      </c>
      <c r="DW19">
        <f>+Curvefetch!DW19</f>
        <v>5.2499999999999998E-2</v>
      </c>
      <c r="DX19">
        <f>+Curvefetch!DX19</f>
        <v>0.11</v>
      </c>
      <c r="DY19">
        <f>+Curvefetch!DY19</f>
        <v>0</v>
      </c>
      <c r="DZ19">
        <f>+Curvefetch!DZ19</f>
        <v>0.14000000000000001</v>
      </c>
      <c r="EA19">
        <f>+Curvefetch!EA19</f>
        <v>-0.13750000000000001</v>
      </c>
      <c r="EB19">
        <f>+Curvefetch!EB19</f>
        <v>-0.13750000000000001</v>
      </c>
      <c r="EC19">
        <f>+Curvefetch!EC19</f>
        <v>-0.155</v>
      </c>
      <c r="ED19">
        <f>+Curvefetch!ED19</f>
        <v>-8.2500000000000004E-2</v>
      </c>
      <c r="EE19">
        <f>+Curvefetch!EE19</f>
        <v>-7.0000000000000007E-2</v>
      </c>
      <c r="EF19">
        <f>+Curvefetch!EF19</f>
        <v>-9.7500000000000003E-2</v>
      </c>
      <c r="EG19">
        <f>+Curvefetch!EG19</f>
        <v>-0.10249999999999999</v>
      </c>
      <c r="EH19">
        <f>+Curvefetch!EH19</f>
        <v>-0.14000000000000001</v>
      </c>
      <c r="EI19">
        <f>+Curvefetch!EI19</f>
        <v>-0.44</v>
      </c>
      <c r="EJ19">
        <f>+Curvefetch!EJ19</f>
        <v>-0.68500000000000005</v>
      </c>
      <c r="EK19">
        <f>+Curvefetch!EK19</f>
        <v>1.2849999999999999</v>
      </c>
      <c r="EL19">
        <f>+Curvefetch!EL19</f>
        <v>0.22</v>
      </c>
      <c r="EM19">
        <f>+Curvefetch!EM19</f>
        <v>0.46</v>
      </c>
      <c r="EN19">
        <f>+Curvefetch!EN19</f>
        <v>0.185</v>
      </c>
      <c r="EO19">
        <f>+Curvefetch!EO19</f>
        <v>0.32750000000000001</v>
      </c>
      <c r="EP19">
        <f>+Curvefetch!EP19</f>
        <v>0.02</v>
      </c>
      <c r="EQ19">
        <f>+Curvefetch!EQ19</f>
        <v>0.02</v>
      </c>
      <c r="ER19">
        <f>+Curvefetch!ER19</f>
        <v>-6.7500000000000004E-2</v>
      </c>
      <c r="ES19">
        <f>+Curvefetch!ES19</f>
        <v>-0.06</v>
      </c>
      <c r="ET19">
        <f>+Curvefetch!ET19</f>
        <v>-6.7500000000000004E-2</v>
      </c>
      <c r="EU19">
        <f>+Curvefetch!EU19</f>
        <v>-0.37</v>
      </c>
      <c r="EV19" s="104">
        <f>+Curvefetch!EV19</f>
        <v>-6.25E-2</v>
      </c>
      <c r="EW19">
        <f>+Curvefetch!EW19</f>
        <v>0</v>
      </c>
      <c r="EX19">
        <f>+Curvefetch!EX19</f>
        <v>0</v>
      </c>
      <c r="EY19" s="18">
        <f>+Curvefetch!EY19</f>
        <v>37104</v>
      </c>
      <c r="EZ19">
        <f>+Curvefetch!EZ19</f>
        <v>3.8079999999999998</v>
      </c>
      <c r="FA19">
        <f>+Curvefetch!FA19</f>
        <v>5.0000000000000001E-3</v>
      </c>
      <c r="FB19">
        <f>+Curvefetch!FB19</f>
        <v>0.4</v>
      </c>
      <c r="FC19">
        <f>+Curvefetch!FC19</f>
        <v>0</v>
      </c>
      <c r="FD19">
        <f>+Curvefetch!FD19</f>
        <v>5.2499999999999998E-2</v>
      </c>
      <c r="FE19">
        <f>+Curvefetch!FE19</f>
        <v>0.11</v>
      </c>
      <c r="FF19">
        <f>+Curvefetch!FF19</f>
        <v>0</v>
      </c>
      <c r="FG19">
        <f>+Curvefetch!FG19</f>
        <v>0.14000000000000001</v>
      </c>
      <c r="FH19">
        <f>+Curvefetch!FH19</f>
        <v>-0.13250000000000001</v>
      </c>
      <c r="FI19">
        <f>+Curvefetch!FI19</f>
        <v>-0.13250000000000001</v>
      </c>
      <c r="FJ19">
        <f>+Curvefetch!FJ19</f>
        <v>-0.15</v>
      </c>
      <c r="FK19">
        <f>+Curvefetch!FK19</f>
        <v>-7.7499999999999999E-2</v>
      </c>
      <c r="FL19">
        <f>+Curvefetch!FL19</f>
        <v>-7.0000000000000007E-2</v>
      </c>
      <c r="FM19">
        <f>+Curvefetch!FM19</f>
        <v>-9.2499999999999999E-2</v>
      </c>
      <c r="FN19">
        <f>+Curvefetch!FN19</f>
        <v>-9.7500000000000003E-2</v>
      </c>
      <c r="FO19">
        <f>+Curvefetch!FO19</f>
        <v>-0.14000000000000001</v>
      </c>
      <c r="FP19">
        <f>+Curvefetch!FP19</f>
        <v>-0.4425</v>
      </c>
      <c r="FQ19">
        <f>+Curvefetch!FQ19</f>
        <v>-0.68500000000000005</v>
      </c>
      <c r="FR19">
        <f>+Curvefetch!FR19</f>
        <v>1.2749999999999999</v>
      </c>
      <c r="FS19">
        <f>+Curvefetch!FS19</f>
        <v>0.22</v>
      </c>
      <c r="FT19">
        <f>+Curvefetch!FT19</f>
        <v>0.46</v>
      </c>
      <c r="FU19">
        <f>+Curvefetch!FU19</f>
        <v>0.185</v>
      </c>
      <c r="FV19">
        <f>+Curvefetch!FV19</f>
        <v>0.32750000000000001</v>
      </c>
      <c r="FW19">
        <f>+Curvefetch!FW19</f>
        <v>0.02</v>
      </c>
      <c r="FX19">
        <f>+Curvefetch!FX19</f>
        <v>0.02</v>
      </c>
      <c r="FY19">
        <f>+Curvefetch!FY19</f>
        <v>-6.7500000000000004E-2</v>
      </c>
      <c r="FZ19">
        <f>+Curvefetch!FZ19</f>
        <v>-0.06</v>
      </c>
      <c r="GA19">
        <f>+Curvefetch!GA19</f>
        <v>-6.7500000000000004E-2</v>
      </c>
      <c r="GB19">
        <f>+Curvefetch!GB19</f>
        <v>-0.38</v>
      </c>
      <c r="GC19">
        <f>+Curvefetch!GC19</f>
        <v>-6.25E-2</v>
      </c>
      <c r="GD19">
        <f>+Curvefetch!GD19</f>
        <v>0</v>
      </c>
      <c r="GE19">
        <f>+Curvefetch!GE19</f>
        <v>0</v>
      </c>
      <c r="GF19">
        <f>+Curvefetch!GF19</f>
        <v>0</v>
      </c>
      <c r="GG19">
        <f>+Curvefetch!GG19</f>
        <v>0</v>
      </c>
      <c r="GH19">
        <f>+Curvefetch!GH19</f>
        <v>0</v>
      </c>
      <c r="GI19">
        <f>+Curvefetch!GI19</f>
        <v>0</v>
      </c>
      <c r="GJ19">
        <f>+Curvefetch!GJ19</f>
        <v>0</v>
      </c>
      <c r="GK19">
        <f>+Curvefetch!GK19</f>
        <v>0</v>
      </c>
      <c r="GL19">
        <f>+Curvefetch!GL19</f>
        <v>0</v>
      </c>
      <c r="GM19">
        <f>+Curvefetch!GS19</f>
        <v>0</v>
      </c>
      <c r="GN19">
        <f>+Curvefetch!GN19</f>
        <v>0</v>
      </c>
      <c r="GO19">
        <f>+Curvefetch!GO19</f>
        <v>0</v>
      </c>
      <c r="GP19">
        <f>+Curvefetch!GP19</f>
        <v>0</v>
      </c>
      <c r="GQ19">
        <f>+Curvefetch!GQ19</f>
        <v>0</v>
      </c>
      <c r="GR19">
        <f>+Curvefetch!GR19</f>
        <v>0</v>
      </c>
      <c r="GS19">
        <f>+Curvefetch!GS19</f>
        <v>0</v>
      </c>
      <c r="GT19">
        <f>+Curvefetch!GT19</f>
        <v>0</v>
      </c>
      <c r="GU19">
        <f>+Curvefetch!GU19</f>
        <v>0</v>
      </c>
      <c r="GV19">
        <f>+Curvefetch!GV19</f>
        <v>0</v>
      </c>
      <c r="GW19">
        <f>+Curvefetch!GW19</f>
        <v>0</v>
      </c>
      <c r="GX19">
        <f>+Curvefetch!GX19</f>
        <v>0</v>
      </c>
      <c r="GY19">
        <f>+Curvefetch!GY19</f>
        <v>0</v>
      </c>
      <c r="GZ19">
        <f>+Curvefetch!HI19</f>
        <v>0</v>
      </c>
      <c r="HA19">
        <f>+Curvefetch!HJ19</f>
        <v>0</v>
      </c>
      <c r="HB19">
        <f>+Curvefetch!HK19</f>
        <v>0</v>
      </c>
      <c r="HC19">
        <f>+Curvefetch!HL19</f>
        <v>0</v>
      </c>
      <c r="HD19">
        <f>+Curvefetch!HS19</f>
        <v>0</v>
      </c>
      <c r="HE19">
        <f>+Curvefetch!HN19</f>
        <v>0</v>
      </c>
      <c r="HF19">
        <f>+Curvefetch!HO19</f>
        <v>0</v>
      </c>
      <c r="HG19">
        <f>+Curvefetch!HP19</f>
        <v>0</v>
      </c>
      <c r="HH19">
        <f>+Curvefetch!HQ19</f>
        <v>0</v>
      </c>
      <c r="HI19">
        <f>+Curvefetch!HR19</f>
        <v>0</v>
      </c>
      <c r="HJ19">
        <f>+Curvefetch!HS19</f>
        <v>0</v>
      </c>
      <c r="HK19">
        <f>+Curvefetch!HT19</f>
        <v>0</v>
      </c>
      <c r="HL19">
        <f>+Curvefetch!HU19</f>
        <v>0</v>
      </c>
      <c r="HM19">
        <f>+Curvefetch!HV19</f>
        <v>0</v>
      </c>
      <c r="HN19">
        <f>+Curvefetch!HW19</f>
        <v>0</v>
      </c>
      <c r="HO19">
        <f>+Curvefetch!HX19</f>
        <v>0</v>
      </c>
      <c r="HP19">
        <f>+Curvefetch!HY19</f>
        <v>0</v>
      </c>
      <c r="HQ19">
        <f>+Curvefetch!HZ19</f>
        <v>0</v>
      </c>
      <c r="HR19">
        <f>+Curvefetch!IA19</f>
        <v>0</v>
      </c>
      <c r="HS19">
        <f>+Curvefetch!IB19</f>
        <v>0</v>
      </c>
      <c r="HT19">
        <f>+Curvefetch!IC19</f>
        <v>0</v>
      </c>
      <c r="HU19">
        <f>+Curvefetch!ID19</f>
        <v>0</v>
      </c>
      <c r="HV19">
        <f>+Curvefetch!IE19</f>
        <v>0</v>
      </c>
      <c r="HW19">
        <f>+Curvefetch!IF19</f>
        <v>0</v>
      </c>
      <c r="HX19">
        <f>+Curvefetch!IG19</f>
        <v>0</v>
      </c>
      <c r="HY19">
        <f>+Curvefetch!IH19</f>
        <v>0</v>
      </c>
      <c r="HZ19">
        <f>+Curvefetch!II19</f>
        <v>0</v>
      </c>
      <c r="IA19">
        <f>+Curvefetch!IJ19</f>
        <v>0</v>
      </c>
      <c r="IB19">
        <f>+Curvefetch!IK19</f>
        <v>0</v>
      </c>
      <c r="IC19">
        <f>+Curvefetch!IL19</f>
        <v>0</v>
      </c>
      <c r="ID19">
        <f>+Curvefetch!IS19</f>
        <v>0</v>
      </c>
      <c r="IE19">
        <f>+Curvefetch!IN19</f>
        <v>0</v>
      </c>
    </row>
    <row r="20" spans="60:239" x14ac:dyDescent="0.2">
      <c r="BH20" s="18"/>
      <c r="BI20" s="81"/>
      <c r="BJ20" s="81"/>
      <c r="BK20" s="81"/>
      <c r="BL20" s="18">
        <f>+Curvefetch!BL20</f>
        <v>36751</v>
      </c>
      <c r="BM20">
        <f>+Curvefetch!BM20</f>
        <v>4.4450000000000003</v>
      </c>
      <c r="BN20">
        <f>+Curvefetch!BN20</f>
        <v>4.57</v>
      </c>
      <c r="BO20">
        <f>+Curvefetch!BO20</f>
        <v>4.5049999999999999</v>
      </c>
      <c r="BP20">
        <f>+Curvefetch!BP20</f>
        <v>4.5449999999999999</v>
      </c>
      <c r="BQ20">
        <f>+Curvefetch!BQ20</f>
        <v>0</v>
      </c>
      <c r="BR20">
        <f>+Curvefetch!BR20</f>
        <v>4.5250000000000004</v>
      </c>
      <c r="BS20">
        <f>+Curvefetch!BS20</f>
        <v>4.32</v>
      </c>
      <c r="BT20">
        <f>+Curvefetch!BT20</f>
        <v>4.3099999999999996</v>
      </c>
      <c r="BU20">
        <f>+Curvefetch!BU20</f>
        <v>4.2949999999999999</v>
      </c>
      <c r="BV20">
        <f>+Curvefetch!BV20</f>
        <v>4.3650000000000002</v>
      </c>
      <c r="BW20">
        <f>+Curvefetch!BW20</f>
        <v>4.3499999999999996</v>
      </c>
      <c r="BX20">
        <f>+Curvefetch!BX20</f>
        <v>4.3150000000000004</v>
      </c>
      <c r="BY20">
        <f>+Curvefetch!BY20</f>
        <v>4.3</v>
      </c>
      <c r="BZ20">
        <f>+Curvefetch!BZ20</f>
        <v>4.3600000000000003</v>
      </c>
      <c r="CA20">
        <f>+Curvefetch!CA20</f>
        <v>3.3650000000000002</v>
      </c>
      <c r="CB20">
        <f>+Curvefetch!CB20</f>
        <v>2.8450000000000002</v>
      </c>
      <c r="CC20">
        <f>+Curvefetch!CC20</f>
        <v>4.74</v>
      </c>
      <c r="CD20">
        <f>+Curvefetch!CD20</f>
        <v>3.9649999999999999</v>
      </c>
      <c r="CE20">
        <f>+Curvefetch!CE20</f>
        <v>4.72</v>
      </c>
      <c r="CF20">
        <f>+Curvefetch!CF20</f>
        <v>4.6150000000000002</v>
      </c>
      <c r="CG20">
        <f>+Curvefetch!CG20</f>
        <v>4.7350000000000003</v>
      </c>
      <c r="CH20">
        <f>+Curvefetch!CH20</f>
        <v>4.46</v>
      </c>
      <c r="CI20">
        <f>+Curvefetch!CI20</f>
        <v>4.41</v>
      </c>
      <c r="CJ20">
        <f>+Curvefetch!CJ20</f>
        <v>4.3650000000000002</v>
      </c>
      <c r="CK20">
        <f>+Curvefetch!CK20</f>
        <v>4.375</v>
      </c>
      <c r="CL20">
        <f>+Curvefetch!CL20</f>
        <v>4.335</v>
      </c>
      <c r="CM20">
        <f>+Curvefetch!CM20</f>
        <v>4.32</v>
      </c>
      <c r="CN20">
        <f>+Curvefetch!CN20</f>
        <v>0</v>
      </c>
      <c r="CO20">
        <f>+Curvefetch!CO20</f>
        <v>36751</v>
      </c>
      <c r="CP20">
        <f>+Curvefetch!CP20</f>
        <v>4.4450000000000003</v>
      </c>
      <c r="CQ20">
        <f>+Curvefetch!CQ20</f>
        <v>4.57</v>
      </c>
      <c r="CR20">
        <f>+Curvefetch!CR20</f>
        <v>4.5049999999999999</v>
      </c>
      <c r="CS20">
        <f>+Curvefetch!CS20</f>
        <v>4.5449999999999999</v>
      </c>
      <c r="CT20">
        <f>+Curvefetch!CT20</f>
        <v>0</v>
      </c>
      <c r="CU20">
        <f>+Curvefetch!CU20</f>
        <v>4.5250000000000004</v>
      </c>
      <c r="CV20">
        <f>+Curvefetch!CV20</f>
        <v>4.32</v>
      </c>
      <c r="CW20">
        <f>+Curvefetch!CW20</f>
        <v>4.3099999999999996</v>
      </c>
      <c r="CX20">
        <f>+Curvefetch!CX20</f>
        <v>4.2949999999999999</v>
      </c>
      <c r="CY20">
        <f>+Curvefetch!CY20</f>
        <v>4.3650000000000002</v>
      </c>
      <c r="CZ20">
        <f>+Curvefetch!CZ20</f>
        <v>4.3499999999999996</v>
      </c>
      <c r="DA20">
        <f>+Curvefetch!DA20</f>
        <v>4.3150000000000004</v>
      </c>
      <c r="DB20">
        <f>+Curvefetch!DB20</f>
        <v>4.3</v>
      </c>
      <c r="DC20">
        <f>+Curvefetch!DC20</f>
        <v>4.3600000000000003</v>
      </c>
      <c r="DD20">
        <f>+Curvefetch!DD20</f>
        <v>3.3650000000000002</v>
      </c>
      <c r="DE20">
        <f>+Curvefetch!DE20</f>
        <v>2.8450000000000002</v>
      </c>
      <c r="DF20">
        <f>+Curvefetch!DF20</f>
        <v>4.74</v>
      </c>
      <c r="DG20">
        <f>+Curvefetch!DG20</f>
        <v>3.9649999999999999</v>
      </c>
      <c r="DH20">
        <f>+Curvefetch!DH20</f>
        <v>4.72</v>
      </c>
      <c r="DI20">
        <f>+Curvefetch!DI20</f>
        <v>4.6150000000000002</v>
      </c>
      <c r="DJ20">
        <f>+Curvefetch!DJ20</f>
        <v>4.7350000000000003</v>
      </c>
      <c r="DK20">
        <f>+Curvefetch!DK20</f>
        <v>4.46</v>
      </c>
      <c r="DL20">
        <f>+Curvefetch!DL20</f>
        <v>4.41</v>
      </c>
      <c r="DM20">
        <f>+Curvefetch!DM20</f>
        <v>4.3650000000000002</v>
      </c>
      <c r="DN20">
        <f>+Curvefetch!DN20</f>
        <v>4.375</v>
      </c>
      <c r="DO20">
        <f>+Curvefetch!DO20</f>
        <v>4.335</v>
      </c>
      <c r="DP20">
        <f>+Curvefetch!DP20</f>
        <v>4.32</v>
      </c>
      <c r="DQ20">
        <f>+Curvefetch!DQ20</f>
        <v>0</v>
      </c>
      <c r="DR20" s="18">
        <f>+Curvefetch!DR20</f>
        <v>37135</v>
      </c>
      <c r="DS20">
        <f>+Curvefetch!DS20</f>
        <v>3.8050000000000002</v>
      </c>
      <c r="DT20">
        <f>+Curvefetch!DT20</f>
        <v>5.0000000000000001E-3</v>
      </c>
      <c r="DU20">
        <f>+Curvefetch!DU20</f>
        <v>0.39250000000000002</v>
      </c>
      <c r="DV20">
        <f>+Curvefetch!DV20</f>
        <v>0</v>
      </c>
      <c r="DW20">
        <f>+Curvefetch!DW20</f>
        <v>5.2499999999999998E-2</v>
      </c>
      <c r="DX20">
        <f>+Curvefetch!DX20</f>
        <v>0.11</v>
      </c>
      <c r="DY20">
        <f>+Curvefetch!DY20</f>
        <v>0</v>
      </c>
      <c r="DZ20">
        <f>+Curvefetch!DZ20</f>
        <v>0.14000000000000001</v>
      </c>
      <c r="EA20">
        <f>+Curvefetch!EA20</f>
        <v>-0.13250000000000001</v>
      </c>
      <c r="EB20">
        <f>+Curvefetch!EB20</f>
        <v>-0.13250000000000001</v>
      </c>
      <c r="EC20">
        <f>+Curvefetch!EC20</f>
        <v>-0.15</v>
      </c>
      <c r="ED20">
        <f>+Curvefetch!ED20</f>
        <v>-7.7499999999999999E-2</v>
      </c>
      <c r="EE20">
        <f>+Curvefetch!EE20</f>
        <v>-7.0000000000000007E-2</v>
      </c>
      <c r="EF20">
        <f>+Curvefetch!EF20</f>
        <v>-9.2499999999999999E-2</v>
      </c>
      <c r="EG20">
        <f>+Curvefetch!EG20</f>
        <v>-9.7500000000000003E-2</v>
      </c>
      <c r="EH20">
        <f>+Curvefetch!EH20</f>
        <v>-0.14000000000000001</v>
      </c>
      <c r="EI20">
        <f>+Curvefetch!EI20</f>
        <v>-0.44</v>
      </c>
      <c r="EJ20">
        <f>+Curvefetch!EJ20</f>
        <v>-0.68500000000000005</v>
      </c>
      <c r="EK20">
        <f>+Curvefetch!EK20</f>
        <v>1.2625</v>
      </c>
      <c r="EL20">
        <f>+Curvefetch!EL20</f>
        <v>0.22</v>
      </c>
      <c r="EM20">
        <f>+Curvefetch!EM20</f>
        <v>0.39500000000000002</v>
      </c>
      <c r="EN20">
        <f>+Curvefetch!EN20</f>
        <v>0.18</v>
      </c>
      <c r="EO20">
        <f>+Curvefetch!EO20</f>
        <v>0.3175</v>
      </c>
      <c r="EP20">
        <f>+Curvefetch!EP20</f>
        <v>1.4999999999999999E-2</v>
      </c>
      <c r="EQ20">
        <f>+Curvefetch!EQ20</f>
        <v>1.4999999999999999E-2</v>
      </c>
      <c r="ER20">
        <f>+Curvefetch!ER20</f>
        <v>-6.7500000000000004E-2</v>
      </c>
      <c r="ES20">
        <f>+Curvefetch!ES20</f>
        <v>-0.06</v>
      </c>
      <c r="ET20">
        <f>+Curvefetch!ET20</f>
        <v>-6.7500000000000004E-2</v>
      </c>
      <c r="EU20">
        <f>+Curvefetch!EU20</f>
        <v>-0.37</v>
      </c>
      <c r="EV20" s="104">
        <f>+Curvefetch!EV20</f>
        <v>-6.25E-2</v>
      </c>
      <c r="EW20">
        <f>+Curvefetch!EW20</f>
        <v>0</v>
      </c>
      <c r="EX20">
        <f>+Curvefetch!EX20</f>
        <v>0</v>
      </c>
      <c r="EY20" s="18">
        <f>+Curvefetch!EY20</f>
        <v>37135</v>
      </c>
      <c r="EZ20">
        <f>+Curvefetch!EZ20</f>
        <v>3.7879999999999998</v>
      </c>
      <c r="FA20">
        <f>+Curvefetch!FA20</f>
        <v>5.0000000000000001E-3</v>
      </c>
      <c r="FB20">
        <f>+Curvefetch!FB20</f>
        <v>0.4</v>
      </c>
      <c r="FC20">
        <f>+Curvefetch!FC20</f>
        <v>0</v>
      </c>
      <c r="FD20">
        <f>+Curvefetch!FD20</f>
        <v>5.2499999999999998E-2</v>
      </c>
      <c r="FE20">
        <f>+Curvefetch!FE20</f>
        <v>0.11</v>
      </c>
      <c r="FF20">
        <f>+Curvefetch!FF20</f>
        <v>0</v>
      </c>
      <c r="FG20">
        <f>+Curvefetch!FG20</f>
        <v>0.14000000000000001</v>
      </c>
      <c r="FH20">
        <f>+Curvefetch!FH20</f>
        <v>-0.1275</v>
      </c>
      <c r="FI20">
        <f>+Curvefetch!FI20</f>
        <v>-0.1275</v>
      </c>
      <c r="FJ20">
        <f>+Curvefetch!FJ20</f>
        <v>-0.14499999999999999</v>
      </c>
      <c r="FK20">
        <f>+Curvefetch!FK20</f>
        <v>-7.2499999999999995E-2</v>
      </c>
      <c r="FL20">
        <f>+Curvefetch!FL20</f>
        <v>-7.0000000000000007E-2</v>
      </c>
      <c r="FM20">
        <f>+Curvefetch!FM20</f>
        <v>-8.7499999999999994E-2</v>
      </c>
      <c r="FN20">
        <f>+Curvefetch!FN20</f>
        <v>-9.2499999999999999E-2</v>
      </c>
      <c r="FO20">
        <f>+Curvefetch!FO20</f>
        <v>-0.14000000000000001</v>
      </c>
      <c r="FP20">
        <f>+Curvefetch!FP20</f>
        <v>-0.4425</v>
      </c>
      <c r="FQ20">
        <f>+Curvefetch!FQ20</f>
        <v>-0.68500000000000005</v>
      </c>
      <c r="FR20">
        <f>+Curvefetch!FR20</f>
        <v>1.2524999999999999</v>
      </c>
      <c r="FS20">
        <f>+Curvefetch!FS20</f>
        <v>0.22</v>
      </c>
      <c r="FT20">
        <f>+Curvefetch!FT20</f>
        <v>0.39500000000000002</v>
      </c>
      <c r="FU20">
        <f>+Curvefetch!FU20</f>
        <v>0.18</v>
      </c>
      <c r="FV20">
        <f>+Curvefetch!FV20</f>
        <v>0.3175</v>
      </c>
      <c r="FW20">
        <f>+Curvefetch!FW20</f>
        <v>1.4999999999999999E-2</v>
      </c>
      <c r="FX20">
        <f>+Curvefetch!FX20</f>
        <v>1.4999999999999999E-2</v>
      </c>
      <c r="FY20">
        <f>+Curvefetch!FY20</f>
        <v>-6.7500000000000004E-2</v>
      </c>
      <c r="FZ20">
        <f>+Curvefetch!FZ20</f>
        <v>-0.06</v>
      </c>
      <c r="GA20">
        <f>+Curvefetch!GA20</f>
        <v>-6.7500000000000004E-2</v>
      </c>
      <c r="GB20">
        <f>+Curvefetch!GB20</f>
        <v>-0.38</v>
      </c>
      <c r="GC20">
        <f>+Curvefetch!GC20</f>
        <v>-6.25E-2</v>
      </c>
      <c r="GD20">
        <f>+Curvefetch!GD20</f>
        <v>0</v>
      </c>
      <c r="GE20">
        <f>+Curvefetch!GE20</f>
        <v>0</v>
      </c>
      <c r="GF20">
        <f>+Curvefetch!GF20</f>
        <v>0</v>
      </c>
      <c r="GG20">
        <f>+Curvefetch!GG20</f>
        <v>0</v>
      </c>
      <c r="GH20">
        <f>+Curvefetch!GH20</f>
        <v>0</v>
      </c>
      <c r="GI20">
        <f>+Curvefetch!GI20</f>
        <v>0</v>
      </c>
      <c r="GJ20">
        <f>+Curvefetch!GJ20</f>
        <v>0</v>
      </c>
      <c r="GK20">
        <f>+Curvefetch!GK20</f>
        <v>0</v>
      </c>
      <c r="GL20">
        <f>+Curvefetch!GL20</f>
        <v>0</v>
      </c>
      <c r="GM20">
        <f>+Curvefetch!GS20</f>
        <v>0</v>
      </c>
      <c r="GN20">
        <f>+Curvefetch!GN20</f>
        <v>0</v>
      </c>
      <c r="GO20">
        <f>+Curvefetch!GO20</f>
        <v>0</v>
      </c>
      <c r="GP20">
        <f>+Curvefetch!GP20</f>
        <v>0</v>
      </c>
      <c r="GQ20">
        <f>+Curvefetch!GQ20</f>
        <v>0</v>
      </c>
      <c r="GR20">
        <f>+Curvefetch!GR20</f>
        <v>0</v>
      </c>
      <c r="GS20">
        <f>+Curvefetch!GS20</f>
        <v>0</v>
      </c>
      <c r="GT20">
        <f>+Curvefetch!GT20</f>
        <v>0</v>
      </c>
      <c r="GU20">
        <f>+Curvefetch!GU20</f>
        <v>0</v>
      </c>
      <c r="GV20">
        <f>+Curvefetch!GV20</f>
        <v>0</v>
      </c>
      <c r="GW20">
        <f>+Curvefetch!GW20</f>
        <v>0</v>
      </c>
      <c r="GX20">
        <f>+Curvefetch!GX20</f>
        <v>0</v>
      </c>
      <c r="GY20">
        <f>+Curvefetch!GY20</f>
        <v>0</v>
      </c>
      <c r="GZ20">
        <f>+Curvefetch!HI20</f>
        <v>0</v>
      </c>
      <c r="HA20">
        <f>+Curvefetch!HJ20</f>
        <v>0</v>
      </c>
      <c r="HB20">
        <f>+Curvefetch!HK20</f>
        <v>0</v>
      </c>
      <c r="HC20">
        <f>+Curvefetch!HL20</f>
        <v>0</v>
      </c>
      <c r="HD20">
        <f>+Curvefetch!HS20</f>
        <v>0</v>
      </c>
      <c r="HE20">
        <f>+Curvefetch!HN20</f>
        <v>0</v>
      </c>
      <c r="HF20">
        <f>+Curvefetch!HO20</f>
        <v>0</v>
      </c>
      <c r="HG20">
        <f>+Curvefetch!HP20</f>
        <v>0</v>
      </c>
      <c r="HH20">
        <f>+Curvefetch!HQ20</f>
        <v>0</v>
      </c>
      <c r="HI20">
        <f>+Curvefetch!HR20</f>
        <v>0</v>
      </c>
      <c r="HJ20">
        <f>+Curvefetch!HS20</f>
        <v>0</v>
      </c>
      <c r="HK20">
        <f>+Curvefetch!HT20</f>
        <v>0</v>
      </c>
      <c r="HL20">
        <f>+Curvefetch!HU20</f>
        <v>0</v>
      </c>
      <c r="HM20">
        <f>+Curvefetch!HV20</f>
        <v>0</v>
      </c>
      <c r="HN20">
        <f>+Curvefetch!HW20</f>
        <v>0</v>
      </c>
      <c r="HO20">
        <f>+Curvefetch!HX20</f>
        <v>0</v>
      </c>
      <c r="HP20">
        <f>+Curvefetch!HY20</f>
        <v>0</v>
      </c>
      <c r="HQ20">
        <f>+Curvefetch!HZ20</f>
        <v>0</v>
      </c>
      <c r="HR20">
        <f>+Curvefetch!IA20</f>
        <v>0</v>
      </c>
      <c r="HS20">
        <f>+Curvefetch!IB20</f>
        <v>0</v>
      </c>
      <c r="HT20">
        <f>+Curvefetch!IC20</f>
        <v>0</v>
      </c>
      <c r="HU20">
        <f>+Curvefetch!ID20</f>
        <v>0</v>
      </c>
      <c r="HV20">
        <f>+Curvefetch!IE20</f>
        <v>0</v>
      </c>
      <c r="HW20">
        <f>+Curvefetch!IF20</f>
        <v>0</v>
      </c>
      <c r="HX20">
        <f>+Curvefetch!IG20</f>
        <v>0</v>
      </c>
      <c r="HY20">
        <f>+Curvefetch!IH20</f>
        <v>0</v>
      </c>
      <c r="HZ20">
        <f>+Curvefetch!II20</f>
        <v>0</v>
      </c>
      <c r="IA20">
        <f>+Curvefetch!IJ20</f>
        <v>0</v>
      </c>
      <c r="IB20">
        <f>+Curvefetch!IK20</f>
        <v>0</v>
      </c>
      <c r="IC20">
        <f>+Curvefetch!IL20</f>
        <v>0</v>
      </c>
      <c r="ID20">
        <f>+Curvefetch!IS20</f>
        <v>0</v>
      </c>
      <c r="IE20">
        <f>+Curvefetch!IN20</f>
        <v>0</v>
      </c>
    </row>
    <row r="21" spans="60:239" x14ac:dyDescent="0.2">
      <c r="BH21" s="18"/>
      <c r="BI21" s="81"/>
      <c r="BJ21" s="81"/>
      <c r="BK21" s="81"/>
      <c r="BL21" s="18">
        <f>+Curvefetch!BL21</f>
        <v>36752</v>
      </c>
      <c r="BM21">
        <f>+Curvefetch!BM21</f>
        <v>4.4450000000000003</v>
      </c>
      <c r="BN21">
        <f>+Curvefetch!BN21</f>
        <v>4.57</v>
      </c>
      <c r="BO21">
        <f>+Curvefetch!BO21</f>
        <v>4.5049999999999999</v>
      </c>
      <c r="BP21">
        <f>+Curvefetch!BP21</f>
        <v>4.5449999999999999</v>
      </c>
      <c r="BQ21">
        <f>+Curvefetch!BQ21</f>
        <v>0</v>
      </c>
      <c r="BR21">
        <f>+Curvefetch!BR21</f>
        <v>4.5250000000000004</v>
      </c>
      <c r="BS21">
        <f>+Curvefetch!BS21</f>
        <v>4.32</v>
      </c>
      <c r="BT21">
        <f>+Curvefetch!BT21</f>
        <v>4.3099999999999996</v>
      </c>
      <c r="BU21">
        <f>+Curvefetch!BU21</f>
        <v>4.2949999999999999</v>
      </c>
      <c r="BV21">
        <f>+Curvefetch!BV21</f>
        <v>4.3650000000000002</v>
      </c>
      <c r="BW21">
        <f>+Curvefetch!BW21</f>
        <v>4.3499999999999996</v>
      </c>
      <c r="BX21">
        <f>+Curvefetch!BX21</f>
        <v>4.3150000000000004</v>
      </c>
      <c r="BY21">
        <f>+Curvefetch!BY21</f>
        <v>4.3</v>
      </c>
      <c r="BZ21">
        <f>+Curvefetch!BZ21</f>
        <v>4.3600000000000003</v>
      </c>
      <c r="CA21">
        <f>+Curvefetch!CA21</f>
        <v>3.3650000000000002</v>
      </c>
      <c r="CB21">
        <f>+Curvefetch!CB21</f>
        <v>2.8450000000000002</v>
      </c>
      <c r="CC21">
        <f>+Curvefetch!CC21</f>
        <v>4.74</v>
      </c>
      <c r="CD21">
        <f>+Curvefetch!CD21</f>
        <v>3.9649999999999999</v>
      </c>
      <c r="CE21">
        <f>+Curvefetch!CE21</f>
        <v>4.72</v>
      </c>
      <c r="CF21">
        <f>+Curvefetch!CF21</f>
        <v>4.6150000000000002</v>
      </c>
      <c r="CG21">
        <f>+Curvefetch!CG21</f>
        <v>4.7350000000000003</v>
      </c>
      <c r="CH21">
        <f>+Curvefetch!CH21</f>
        <v>4.46</v>
      </c>
      <c r="CI21">
        <f>+Curvefetch!CI21</f>
        <v>4.41</v>
      </c>
      <c r="CJ21">
        <f>+Curvefetch!CJ21</f>
        <v>4.3650000000000002</v>
      </c>
      <c r="CK21">
        <f>+Curvefetch!CK21</f>
        <v>4.375</v>
      </c>
      <c r="CL21">
        <f>+Curvefetch!CL21</f>
        <v>4.335</v>
      </c>
      <c r="CM21">
        <f>+Curvefetch!CM21</f>
        <v>4.32</v>
      </c>
      <c r="CN21">
        <f>+Curvefetch!CN21</f>
        <v>0</v>
      </c>
      <c r="CO21">
        <f>+Curvefetch!CO21</f>
        <v>36752</v>
      </c>
      <c r="CP21">
        <f>+Curvefetch!CP21</f>
        <v>4.4450000000000003</v>
      </c>
      <c r="CQ21">
        <f>+Curvefetch!CQ21</f>
        <v>4.57</v>
      </c>
      <c r="CR21">
        <f>+Curvefetch!CR21</f>
        <v>4.5049999999999999</v>
      </c>
      <c r="CS21">
        <f>+Curvefetch!CS21</f>
        <v>4.5449999999999999</v>
      </c>
      <c r="CT21">
        <f>+Curvefetch!CT21</f>
        <v>0</v>
      </c>
      <c r="CU21">
        <f>+Curvefetch!CU21</f>
        <v>4.5250000000000004</v>
      </c>
      <c r="CV21">
        <f>+Curvefetch!CV21</f>
        <v>4.32</v>
      </c>
      <c r="CW21">
        <f>+Curvefetch!CW21</f>
        <v>4.3099999999999996</v>
      </c>
      <c r="CX21">
        <f>+Curvefetch!CX21</f>
        <v>4.2949999999999999</v>
      </c>
      <c r="CY21">
        <f>+Curvefetch!CY21</f>
        <v>4.3650000000000002</v>
      </c>
      <c r="CZ21">
        <f>+Curvefetch!CZ21</f>
        <v>4.3499999999999996</v>
      </c>
      <c r="DA21">
        <f>+Curvefetch!DA21</f>
        <v>4.3150000000000004</v>
      </c>
      <c r="DB21">
        <f>+Curvefetch!DB21</f>
        <v>4.3</v>
      </c>
      <c r="DC21">
        <f>+Curvefetch!DC21</f>
        <v>4.3600000000000003</v>
      </c>
      <c r="DD21">
        <f>+Curvefetch!DD21</f>
        <v>3.3650000000000002</v>
      </c>
      <c r="DE21">
        <f>+Curvefetch!DE21</f>
        <v>2.8450000000000002</v>
      </c>
      <c r="DF21">
        <f>+Curvefetch!DF21</f>
        <v>4.74</v>
      </c>
      <c r="DG21">
        <f>+Curvefetch!DG21</f>
        <v>3.9649999999999999</v>
      </c>
      <c r="DH21">
        <f>+Curvefetch!DH21</f>
        <v>4.72</v>
      </c>
      <c r="DI21">
        <f>+Curvefetch!DI21</f>
        <v>4.6150000000000002</v>
      </c>
      <c r="DJ21">
        <f>+Curvefetch!DJ21</f>
        <v>4.7350000000000003</v>
      </c>
      <c r="DK21">
        <f>+Curvefetch!DK21</f>
        <v>4.46</v>
      </c>
      <c r="DL21">
        <f>+Curvefetch!DL21</f>
        <v>4.41</v>
      </c>
      <c r="DM21">
        <f>+Curvefetch!DM21</f>
        <v>4.3650000000000002</v>
      </c>
      <c r="DN21">
        <f>+Curvefetch!DN21</f>
        <v>4.375</v>
      </c>
      <c r="DO21">
        <f>+Curvefetch!DO21</f>
        <v>4.335</v>
      </c>
      <c r="DP21">
        <f>+Curvefetch!DP21</f>
        <v>4.32</v>
      </c>
      <c r="DQ21">
        <f>+Curvefetch!DQ21</f>
        <v>0</v>
      </c>
      <c r="DR21" s="18">
        <f>+Curvefetch!DR21</f>
        <v>37165</v>
      </c>
      <c r="DS21">
        <f>+Curvefetch!DS21</f>
        <v>3.79</v>
      </c>
      <c r="DT21">
        <f>+Curvefetch!DT21</f>
        <v>5.0000000000000001E-3</v>
      </c>
      <c r="DU21">
        <f>+Curvefetch!DU21</f>
        <v>0.39500000000000002</v>
      </c>
      <c r="DV21">
        <f>+Curvefetch!DV21</f>
        <v>0</v>
      </c>
      <c r="DW21">
        <f>+Curvefetch!DW21</f>
        <v>7.2499999999999995E-2</v>
      </c>
      <c r="DX21">
        <f>+Curvefetch!DX21</f>
        <v>0.125</v>
      </c>
      <c r="DY21">
        <f>+Curvefetch!DY21</f>
        <v>0</v>
      </c>
      <c r="DZ21">
        <f>+Curvefetch!DZ21</f>
        <v>0.14000000000000001</v>
      </c>
      <c r="EA21">
        <f>+Curvefetch!EA21</f>
        <v>-0.1275</v>
      </c>
      <c r="EB21">
        <f>+Curvefetch!EB21</f>
        <v>-0.1275</v>
      </c>
      <c r="EC21">
        <f>+Curvefetch!EC21</f>
        <v>-0.14499999999999999</v>
      </c>
      <c r="ED21">
        <f>+Curvefetch!ED21</f>
        <v>-7.2499999999999995E-2</v>
      </c>
      <c r="EE21">
        <f>+Curvefetch!EE21</f>
        <v>-7.0000000000000007E-2</v>
      </c>
      <c r="EF21">
        <f>+Curvefetch!EF21</f>
        <v>-8.7499999999999994E-2</v>
      </c>
      <c r="EG21">
        <f>+Curvefetch!EG21</f>
        <v>-9.2499999999999999E-2</v>
      </c>
      <c r="EH21">
        <f>+Curvefetch!EH21</f>
        <v>-0.14000000000000001</v>
      </c>
      <c r="EI21">
        <f>+Curvefetch!EI21</f>
        <v>-0.44</v>
      </c>
      <c r="EJ21">
        <f>+Curvefetch!EJ21</f>
        <v>-0.68500000000000005</v>
      </c>
      <c r="EK21">
        <f>+Curvefetch!EK21</f>
        <v>0.70750000000000002</v>
      </c>
      <c r="EL21">
        <f>+Curvefetch!EL21</f>
        <v>0.22</v>
      </c>
      <c r="EM21">
        <f>+Curvefetch!EM21</f>
        <v>0.46100000000000002</v>
      </c>
      <c r="EN21">
        <f>+Curvefetch!EN21</f>
        <v>0.185</v>
      </c>
      <c r="EO21">
        <f>+Curvefetch!EO21</f>
        <v>0.33</v>
      </c>
      <c r="EP21">
        <f>+Curvefetch!EP21</f>
        <v>5.0000000000000001E-3</v>
      </c>
      <c r="EQ21">
        <f>+Curvefetch!EQ21</f>
        <v>5.0000000000000001E-3</v>
      </c>
      <c r="ER21">
        <f>+Curvefetch!ER21</f>
        <v>-6.7500000000000004E-2</v>
      </c>
      <c r="ES21">
        <f>+Curvefetch!ES21</f>
        <v>-0.06</v>
      </c>
      <c r="ET21">
        <f>+Curvefetch!ET21</f>
        <v>-6.7500000000000004E-2</v>
      </c>
      <c r="EU21">
        <f>+Curvefetch!EU21</f>
        <v>-0.37</v>
      </c>
      <c r="EV21" s="104">
        <f>+Curvefetch!EV21</f>
        <v>-6.25E-2</v>
      </c>
      <c r="EW21">
        <f>+Curvefetch!EW21</f>
        <v>0</v>
      </c>
      <c r="EX21">
        <f>+Curvefetch!EX21</f>
        <v>0</v>
      </c>
      <c r="EY21" s="18">
        <f>+Curvefetch!EY21</f>
        <v>37165</v>
      </c>
      <c r="EZ21">
        <f>+Curvefetch!EZ21</f>
        <v>3.7730000000000001</v>
      </c>
      <c r="FA21">
        <f>+Curvefetch!FA21</f>
        <v>5.0000000000000001E-3</v>
      </c>
      <c r="FB21">
        <f>+Curvefetch!FB21</f>
        <v>0.40250000000000002</v>
      </c>
      <c r="FC21">
        <f>+Curvefetch!FC21</f>
        <v>0</v>
      </c>
      <c r="FD21">
        <f>+Curvefetch!FD21</f>
        <v>7.2499999999999995E-2</v>
      </c>
      <c r="FE21">
        <f>+Curvefetch!FE21</f>
        <v>0.125</v>
      </c>
      <c r="FF21">
        <f>+Curvefetch!FF21</f>
        <v>0</v>
      </c>
      <c r="FG21">
        <f>+Curvefetch!FG21</f>
        <v>0.14000000000000001</v>
      </c>
      <c r="FH21">
        <f>+Curvefetch!FH21</f>
        <v>-0.1225</v>
      </c>
      <c r="FI21">
        <f>+Curvefetch!FI21</f>
        <v>-0.1225</v>
      </c>
      <c r="FJ21">
        <f>+Curvefetch!FJ21</f>
        <v>-0.14000000000000001</v>
      </c>
      <c r="FK21">
        <f>+Curvefetch!FK21</f>
        <v>-6.7500000000000004E-2</v>
      </c>
      <c r="FL21">
        <f>+Curvefetch!FL21</f>
        <v>-7.0000000000000007E-2</v>
      </c>
      <c r="FM21">
        <f>+Curvefetch!FM21</f>
        <v>-8.2500000000000004E-2</v>
      </c>
      <c r="FN21">
        <f>+Curvefetch!FN21</f>
        <v>-8.7499999999999994E-2</v>
      </c>
      <c r="FO21">
        <f>+Curvefetch!FO21</f>
        <v>-0.14000000000000001</v>
      </c>
      <c r="FP21">
        <f>+Curvefetch!FP21</f>
        <v>-0.4425</v>
      </c>
      <c r="FQ21">
        <f>+Curvefetch!FQ21</f>
        <v>-0.68500000000000005</v>
      </c>
      <c r="FR21">
        <f>+Curvefetch!FR21</f>
        <v>0.74750000000000005</v>
      </c>
      <c r="FS21">
        <f>+Curvefetch!FS21</f>
        <v>0.22</v>
      </c>
      <c r="FT21">
        <f>+Curvefetch!FT21</f>
        <v>0.46100000000000002</v>
      </c>
      <c r="FU21">
        <f>+Curvefetch!FU21</f>
        <v>0.185</v>
      </c>
      <c r="FV21">
        <f>+Curvefetch!FV21</f>
        <v>0.33</v>
      </c>
      <c r="FW21">
        <f>+Curvefetch!FW21</f>
        <v>5.0000000000000001E-3</v>
      </c>
      <c r="FX21">
        <f>+Curvefetch!FX21</f>
        <v>5.0000000000000001E-3</v>
      </c>
      <c r="FY21">
        <f>+Curvefetch!FY21</f>
        <v>-6.7500000000000004E-2</v>
      </c>
      <c r="FZ21">
        <f>+Curvefetch!FZ21</f>
        <v>-0.06</v>
      </c>
      <c r="GA21">
        <f>+Curvefetch!GA21</f>
        <v>-6.7500000000000004E-2</v>
      </c>
      <c r="GB21">
        <f>+Curvefetch!GB21</f>
        <v>-0.38</v>
      </c>
      <c r="GC21">
        <f>+Curvefetch!GC21</f>
        <v>-6.25E-2</v>
      </c>
      <c r="GD21">
        <f>+Curvefetch!GD21</f>
        <v>0</v>
      </c>
      <c r="GE21">
        <f>+Curvefetch!GE21</f>
        <v>0</v>
      </c>
      <c r="GF21">
        <f>+Curvefetch!GF21</f>
        <v>0</v>
      </c>
      <c r="GG21">
        <f>+Curvefetch!GG21</f>
        <v>0</v>
      </c>
      <c r="GH21">
        <f>+Curvefetch!GH21</f>
        <v>0</v>
      </c>
      <c r="GI21">
        <f>+Curvefetch!GI21</f>
        <v>0</v>
      </c>
      <c r="GJ21">
        <f>+Curvefetch!GJ21</f>
        <v>0</v>
      </c>
      <c r="GK21">
        <f>+Curvefetch!GK21</f>
        <v>0</v>
      </c>
      <c r="GL21">
        <f>+Curvefetch!GL21</f>
        <v>0</v>
      </c>
      <c r="GM21">
        <f>+Curvefetch!GS21</f>
        <v>0</v>
      </c>
      <c r="GN21">
        <f>+Curvefetch!GN21</f>
        <v>0</v>
      </c>
      <c r="GO21">
        <f>+Curvefetch!GO21</f>
        <v>0</v>
      </c>
      <c r="GP21">
        <f>+Curvefetch!GP21</f>
        <v>0</v>
      </c>
      <c r="GQ21">
        <f>+Curvefetch!GQ21</f>
        <v>0</v>
      </c>
      <c r="GR21">
        <f>+Curvefetch!GR21</f>
        <v>0</v>
      </c>
      <c r="GS21">
        <f>+Curvefetch!GS21</f>
        <v>0</v>
      </c>
      <c r="GT21">
        <f>+Curvefetch!GT21</f>
        <v>0</v>
      </c>
      <c r="GU21">
        <f>+Curvefetch!GU21</f>
        <v>0</v>
      </c>
      <c r="GV21">
        <f>+Curvefetch!GV21</f>
        <v>0</v>
      </c>
      <c r="GW21">
        <f>+Curvefetch!GW21</f>
        <v>0</v>
      </c>
      <c r="GX21">
        <f>+Curvefetch!GX21</f>
        <v>0</v>
      </c>
      <c r="GY21">
        <f>+Curvefetch!GY21</f>
        <v>0</v>
      </c>
      <c r="GZ21">
        <f>+Curvefetch!HI21</f>
        <v>0</v>
      </c>
      <c r="HA21">
        <f>+Curvefetch!HJ21</f>
        <v>0</v>
      </c>
      <c r="HB21">
        <f>+Curvefetch!HK21</f>
        <v>0</v>
      </c>
      <c r="HC21">
        <f>+Curvefetch!HL21</f>
        <v>0</v>
      </c>
      <c r="HD21">
        <f>+Curvefetch!HS21</f>
        <v>0</v>
      </c>
      <c r="HE21">
        <f>+Curvefetch!HN21</f>
        <v>0</v>
      </c>
      <c r="HF21">
        <f>+Curvefetch!HO21</f>
        <v>0</v>
      </c>
      <c r="HG21">
        <f>+Curvefetch!HP21</f>
        <v>0</v>
      </c>
      <c r="HH21">
        <f>+Curvefetch!HQ21</f>
        <v>0</v>
      </c>
      <c r="HI21">
        <f>+Curvefetch!HR21</f>
        <v>0</v>
      </c>
      <c r="HJ21">
        <f>+Curvefetch!HS21</f>
        <v>0</v>
      </c>
      <c r="HK21">
        <f>+Curvefetch!HT21</f>
        <v>0</v>
      </c>
      <c r="HL21">
        <f>+Curvefetch!HU21</f>
        <v>0</v>
      </c>
      <c r="HM21">
        <f>+Curvefetch!HV21</f>
        <v>0</v>
      </c>
      <c r="HN21">
        <f>+Curvefetch!HW21</f>
        <v>0</v>
      </c>
      <c r="HO21">
        <f>+Curvefetch!HX21</f>
        <v>0</v>
      </c>
      <c r="HP21">
        <f>+Curvefetch!HY21</f>
        <v>0</v>
      </c>
      <c r="HQ21">
        <f>+Curvefetch!HZ21</f>
        <v>0</v>
      </c>
      <c r="HR21">
        <f>+Curvefetch!IA21</f>
        <v>0</v>
      </c>
      <c r="HS21">
        <f>+Curvefetch!IB21</f>
        <v>0</v>
      </c>
      <c r="HT21">
        <f>+Curvefetch!IC21</f>
        <v>0</v>
      </c>
      <c r="HU21">
        <f>+Curvefetch!ID21</f>
        <v>0</v>
      </c>
      <c r="HV21">
        <f>+Curvefetch!IE21</f>
        <v>0</v>
      </c>
      <c r="HW21">
        <f>+Curvefetch!IF21</f>
        <v>0</v>
      </c>
      <c r="HX21">
        <f>+Curvefetch!IG21</f>
        <v>0</v>
      </c>
      <c r="HY21">
        <f>+Curvefetch!IH21</f>
        <v>0</v>
      </c>
      <c r="HZ21">
        <f>+Curvefetch!II21</f>
        <v>0</v>
      </c>
      <c r="IA21">
        <f>+Curvefetch!IJ21</f>
        <v>0</v>
      </c>
      <c r="IB21">
        <f>+Curvefetch!IK21</f>
        <v>0</v>
      </c>
      <c r="IC21">
        <f>+Curvefetch!IL21</f>
        <v>0</v>
      </c>
      <c r="ID21">
        <f>+Curvefetch!IS21</f>
        <v>0</v>
      </c>
      <c r="IE21">
        <f>+Curvefetch!IN21</f>
        <v>0</v>
      </c>
    </row>
    <row r="22" spans="60:239" x14ac:dyDescent="0.2">
      <c r="BH22" s="18"/>
      <c r="BI22" s="81"/>
      <c r="BJ22" s="81"/>
      <c r="BK22" s="81"/>
      <c r="BL22" s="18">
        <f>+Curvefetch!BL22</f>
        <v>36753</v>
      </c>
      <c r="BM22">
        <f>+Curvefetch!BM22</f>
        <v>4.43</v>
      </c>
      <c r="BN22">
        <f>+Curvefetch!BN22</f>
        <v>4.5750000000000002</v>
      </c>
      <c r="BO22">
        <f>+Curvefetch!BO22</f>
        <v>4.4749999999999996</v>
      </c>
      <c r="BP22">
        <f>+Curvefetch!BP22</f>
        <v>4.53</v>
      </c>
      <c r="BQ22">
        <f>+Curvefetch!BQ22</f>
        <v>0</v>
      </c>
      <c r="BR22">
        <f>+Curvefetch!BR22</f>
        <v>4.5049999999999999</v>
      </c>
      <c r="BS22">
        <f>+Curvefetch!BS22</f>
        <v>4.3099999999999996</v>
      </c>
      <c r="BT22">
        <f>+Curvefetch!BT22</f>
        <v>4.3</v>
      </c>
      <c r="BU22">
        <f>+Curvefetch!BU22</f>
        <v>4.2850000000000001</v>
      </c>
      <c r="BV22">
        <f>+Curvefetch!BV22</f>
        <v>4.3600000000000003</v>
      </c>
      <c r="BW22">
        <f>+Curvefetch!BW22</f>
        <v>4.3049999999999997</v>
      </c>
      <c r="BX22">
        <f>+Curvefetch!BX22</f>
        <v>4.3099999999999996</v>
      </c>
      <c r="BY22">
        <f>+Curvefetch!BY22</f>
        <v>4.29</v>
      </c>
      <c r="BZ22">
        <f>+Curvefetch!BZ22</f>
        <v>4.3499999999999996</v>
      </c>
      <c r="CA22">
        <f>+Curvefetch!CA22</f>
        <v>3.46</v>
      </c>
      <c r="CB22">
        <f>+Curvefetch!CB22</f>
        <v>2.94</v>
      </c>
      <c r="CC22">
        <f>+Curvefetch!CC22</f>
        <v>4.7649999999999997</v>
      </c>
      <c r="CD22">
        <f>+Curvefetch!CD22</f>
        <v>4.0599999999999996</v>
      </c>
      <c r="CE22">
        <f>+Curvefetch!CE22</f>
        <v>4.75</v>
      </c>
      <c r="CF22">
        <f>+Curvefetch!CF22</f>
        <v>4.6100000000000003</v>
      </c>
      <c r="CG22">
        <f>+Curvefetch!CG22</f>
        <v>4.7549999999999999</v>
      </c>
      <c r="CH22">
        <f>+Curvefetch!CH22</f>
        <v>4.4400000000000004</v>
      </c>
      <c r="CI22">
        <f>+Curvefetch!CI22</f>
        <v>4.4050000000000002</v>
      </c>
      <c r="CJ22">
        <f>+Curvefetch!CJ22</f>
        <v>4.3150000000000004</v>
      </c>
      <c r="CK22">
        <f>+Curvefetch!CK22</f>
        <v>4.335</v>
      </c>
      <c r="CL22">
        <f>+Curvefetch!CL22</f>
        <v>4.3250000000000002</v>
      </c>
      <c r="CM22">
        <f>+Curvefetch!CM22</f>
        <v>4.3150000000000004</v>
      </c>
      <c r="CN22">
        <f>+Curvefetch!CN22</f>
        <v>0</v>
      </c>
      <c r="CO22">
        <f>+Curvefetch!CO22</f>
        <v>36753</v>
      </c>
      <c r="CP22">
        <f>+Curvefetch!CP22</f>
        <v>4.43</v>
      </c>
      <c r="CQ22">
        <f>+Curvefetch!CQ22</f>
        <v>4.5750000000000002</v>
      </c>
      <c r="CR22">
        <f>+Curvefetch!CR22</f>
        <v>4.4749999999999996</v>
      </c>
      <c r="CS22">
        <f>+Curvefetch!CS22</f>
        <v>4.53</v>
      </c>
      <c r="CT22">
        <f>+Curvefetch!CT22</f>
        <v>0</v>
      </c>
      <c r="CU22">
        <f>+Curvefetch!CU22</f>
        <v>4.5049999999999999</v>
      </c>
      <c r="CV22">
        <f>+Curvefetch!CV22</f>
        <v>4.3099999999999996</v>
      </c>
      <c r="CW22">
        <f>+Curvefetch!CW22</f>
        <v>4.3</v>
      </c>
      <c r="CX22">
        <f>+Curvefetch!CX22</f>
        <v>4.2850000000000001</v>
      </c>
      <c r="CY22">
        <f>+Curvefetch!CY22</f>
        <v>4.3600000000000003</v>
      </c>
      <c r="CZ22">
        <f>+Curvefetch!CZ22</f>
        <v>4.3049999999999997</v>
      </c>
      <c r="DA22">
        <f>+Curvefetch!DA22</f>
        <v>4.3099999999999996</v>
      </c>
      <c r="DB22">
        <f>+Curvefetch!DB22</f>
        <v>4.29</v>
      </c>
      <c r="DC22">
        <f>+Curvefetch!DC22</f>
        <v>4.3499999999999996</v>
      </c>
      <c r="DD22">
        <f>+Curvefetch!DD22</f>
        <v>3.46</v>
      </c>
      <c r="DE22">
        <f>+Curvefetch!DE22</f>
        <v>2.94</v>
      </c>
      <c r="DF22">
        <f>+Curvefetch!DF22</f>
        <v>4.7649999999999997</v>
      </c>
      <c r="DG22">
        <f>+Curvefetch!DG22</f>
        <v>4.0599999999999996</v>
      </c>
      <c r="DH22">
        <f>+Curvefetch!DH22</f>
        <v>4.75</v>
      </c>
      <c r="DI22">
        <f>+Curvefetch!DI22</f>
        <v>4.6100000000000003</v>
      </c>
      <c r="DJ22">
        <f>+Curvefetch!DJ22</f>
        <v>4.7549999999999999</v>
      </c>
      <c r="DK22">
        <f>+Curvefetch!DK22</f>
        <v>4.4400000000000004</v>
      </c>
      <c r="DL22">
        <f>+Curvefetch!DL22</f>
        <v>4.4050000000000002</v>
      </c>
      <c r="DM22">
        <f>+Curvefetch!DM22</f>
        <v>4.3150000000000004</v>
      </c>
      <c r="DN22">
        <f>+Curvefetch!DN22</f>
        <v>4.335</v>
      </c>
      <c r="DO22">
        <f>+Curvefetch!DO22</f>
        <v>4.3250000000000002</v>
      </c>
      <c r="DP22">
        <f>+Curvefetch!DP22</f>
        <v>4.3150000000000004</v>
      </c>
      <c r="DQ22">
        <f>+Curvefetch!DQ22</f>
        <v>0</v>
      </c>
      <c r="DR22" s="18">
        <f>+Curvefetch!DR22</f>
        <v>37196</v>
      </c>
      <c r="DS22">
        <f>+Curvefetch!DS22</f>
        <v>3.895</v>
      </c>
      <c r="DT22">
        <f>+Curvefetch!DT22</f>
        <v>5.0000000000000001E-3</v>
      </c>
      <c r="DU22">
        <f>+Curvefetch!DU22</f>
        <v>0.40250000000000002</v>
      </c>
      <c r="DV22">
        <f>+Curvefetch!DV22</f>
        <v>0</v>
      </c>
      <c r="DW22">
        <f>+Curvefetch!DW22</f>
        <v>8.7499999999999994E-2</v>
      </c>
      <c r="DX22">
        <f>+Curvefetch!DX22</f>
        <v>0.17749999999999999</v>
      </c>
      <c r="DY22">
        <f>+Curvefetch!DY22</f>
        <v>0</v>
      </c>
      <c r="DZ22">
        <f>+Curvefetch!DZ22</f>
        <v>0.255</v>
      </c>
      <c r="EA22">
        <f>+Curvefetch!EA22</f>
        <v>-0.13</v>
      </c>
      <c r="EB22">
        <f>+Curvefetch!EB22</f>
        <v>-0.13</v>
      </c>
      <c r="EC22">
        <f>+Curvefetch!EC22</f>
        <v>-0.14749999999999999</v>
      </c>
      <c r="ED22">
        <f>+Curvefetch!ED22</f>
        <v>-0.09</v>
      </c>
      <c r="EE22">
        <f>+Curvefetch!EE22</f>
        <v>-0.10249999999999999</v>
      </c>
      <c r="EF22">
        <f>+Curvefetch!EF22</f>
        <v>-3.2500000000000001E-2</v>
      </c>
      <c r="EG22">
        <f>+Curvefetch!EG22</f>
        <v>2.5000000000000001E-3</v>
      </c>
      <c r="EH22">
        <f>+Curvefetch!EH22</f>
        <v>-0.14000000000000001</v>
      </c>
      <c r="EI22">
        <f>+Curvefetch!EI22</f>
        <v>-0.26750000000000002</v>
      </c>
      <c r="EJ22">
        <f>+Curvefetch!EJ22</f>
        <v>-0.33</v>
      </c>
      <c r="EK22">
        <f>+Curvefetch!EK22</f>
        <v>-1.0225</v>
      </c>
      <c r="EL22">
        <f>+Curvefetch!EL22</f>
        <v>0.21</v>
      </c>
      <c r="EM22">
        <f>+Curvefetch!EM22</f>
        <v>0.89</v>
      </c>
      <c r="EN22">
        <f>+Curvefetch!EN22</f>
        <v>0.26750000000000002</v>
      </c>
      <c r="EO22">
        <f>+Curvefetch!EO22</f>
        <v>0.55000000000000004</v>
      </c>
      <c r="EP22">
        <f>+Curvefetch!EP22</f>
        <v>-4.2500000000000003E-2</v>
      </c>
      <c r="EQ22">
        <f>+Curvefetch!EQ22</f>
        <v>-4.2500000000000003E-2</v>
      </c>
      <c r="ER22">
        <f>+Curvefetch!ER22</f>
        <v>-7.0000000000000007E-2</v>
      </c>
      <c r="ES22">
        <f>+Curvefetch!ES22</f>
        <v>-7.7499999999999999E-2</v>
      </c>
      <c r="ET22">
        <f>+Curvefetch!ET22</f>
        <v>-7.0000000000000007E-2</v>
      </c>
      <c r="EU22">
        <f>+Curvefetch!EU22</f>
        <v>-0.26</v>
      </c>
      <c r="EV22" s="104">
        <f>+Curvefetch!EV22</f>
        <v>-6.5000000000000002E-2</v>
      </c>
      <c r="EW22">
        <f>+Curvefetch!EW22</f>
        <v>0</v>
      </c>
      <c r="EX22">
        <f>+Curvefetch!EX22</f>
        <v>0</v>
      </c>
      <c r="EY22" s="18">
        <f>+Curvefetch!EY22</f>
        <v>37196</v>
      </c>
      <c r="EZ22">
        <f>+Curvefetch!EZ22</f>
        <v>3.8780000000000001</v>
      </c>
      <c r="FA22">
        <f>+Curvefetch!FA22</f>
        <v>5.0000000000000001E-3</v>
      </c>
      <c r="FB22">
        <f>+Curvefetch!FB22</f>
        <v>0.40250000000000002</v>
      </c>
      <c r="FC22">
        <f>+Curvefetch!FC22</f>
        <v>0</v>
      </c>
      <c r="FD22">
        <f>+Curvefetch!FD22</f>
        <v>0.09</v>
      </c>
      <c r="FE22">
        <f>+Curvefetch!FE22</f>
        <v>0.18</v>
      </c>
      <c r="FF22">
        <f>+Curvefetch!FF22</f>
        <v>0</v>
      </c>
      <c r="FG22">
        <f>+Curvefetch!FG22</f>
        <v>0.255</v>
      </c>
      <c r="FH22">
        <f>+Curvefetch!FH22</f>
        <v>-0.13</v>
      </c>
      <c r="FI22">
        <f>+Curvefetch!FI22</f>
        <v>-0.13</v>
      </c>
      <c r="FJ22">
        <f>+Curvefetch!FJ22</f>
        <v>-0.14749999999999999</v>
      </c>
      <c r="FK22">
        <f>+Curvefetch!FK22</f>
        <v>-0.09</v>
      </c>
      <c r="FL22">
        <f>+Curvefetch!FL22</f>
        <v>-0.10249999999999999</v>
      </c>
      <c r="FM22">
        <f>+Curvefetch!FM22</f>
        <v>-3.2500000000000001E-2</v>
      </c>
      <c r="FN22">
        <f>+Curvefetch!FN22</f>
        <v>2.5000000000000001E-3</v>
      </c>
      <c r="FO22">
        <f>+Curvefetch!FO22</f>
        <v>-0.14000000000000001</v>
      </c>
      <c r="FP22">
        <f>+Curvefetch!FP22</f>
        <v>-0.26750000000000002</v>
      </c>
      <c r="FQ22">
        <f>+Curvefetch!FQ22</f>
        <v>-0.33</v>
      </c>
      <c r="FR22">
        <f>+Curvefetch!FR22</f>
        <v>-1.0225</v>
      </c>
      <c r="FS22">
        <f>+Curvefetch!FS22</f>
        <v>0.21</v>
      </c>
      <c r="FT22">
        <f>+Curvefetch!FT22</f>
        <v>0.89</v>
      </c>
      <c r="FU22">
        <f>+Curvefetch!FU22</f>
        <v>0.26750000000000002</v>
      </c>
      <c r="FV22">
        <f>+Curvefetch!FV22</f>
        <v>0.55000000000000004</v>
      </c>
      <c r="FW22">
        <f>+Curvefetch!FW22</f>
        <v>-4.2500000000000003E-2</v>
      </c>
      <c r="FX22">
        <f>+Curvefetch!FX22</f>
        <v>-4.2500000000000003E-2</v>
      </c>
      <c r="FY22">
        <f>+Curvefetch!FY22</f>
        <v>-7.0000000000000007E-2</v>
      </c>
      <c r="FZ22">
        <f>+Curvefetch!FZ22</f>
        <v>-7.7499999999999999E-2</v>
      </c>
      <c r="GA22">
        <f>+Curvefetch!GA22</f>
        <v>-7.0000000000000007E-2</v>
      </c>
      <c r="GB22">
        <f>+Curvefetch!GB22</f>
        <v>-0.26500000000000001</v>
      </c>
      <c r="GC22">
        <f>+Curvefetch!GC22</f>
        <v>-6.5000000000000002E-2</v>
      </c>
      <c r="GD22">
        <f>+Curvefetch!GD22</f>
        <v>0</v>
      </c>
      <c r="GE22">
        <f>+Curvefetch!GE22</f>
        <v>0</v>
      </c>
      <c r="GF22">
        <f>+Curvefetch!GF22</f>
        <v>0</v>
      </c>
      <c r="GG22">
        <f>+Curvefetch!GG22</f>
        <v>0</v>
      </c>
      <c r="GH22">
        <f>+Curvefetch!GH22</f>
        <v>0</v>
      </c>
      <c r="GI22">
        <f>+Curvefetch!GI22</f>
        <v>0</v>
      </c>
      <c r="GJ22">
        <f>+Curvefetch!GJ22</f>
        <v>0</v>
      </c>
      <c r="GK22">
        <f>+Curvefetch!GK22</f>
        <v>0</v>
      </c>
      <c r="GL22">
        <f>+Curvefetch!GL22</f>
        <v>0</v>
      </c>
      <c r="GM22">
        <f>+Curvefetch!GS22</f>
        <v>0</v>
      </c>
      <c r="GN22">
        <f>+Curvefetch!GN22</f>
        <v>0</v>
      </c>
      <c r="GO22">
        <f>+Curvefetch!GO22</f>
        <v>0</v>
      </c>
      <c r="GP22">
        <f>+Curvefetch!GP22</f>
        <v>0</v>
      </c>
      <c r="GQ22">
        <f>+Curvefetch!GQ22</f>
        <v>0</v>
      </c>
      <c r="GR22">
        <f>+Curvefetch!GR22</f>
        <v>0</v>
      </c>
      <c r="GS22">
        <f>+Curvefetch!GS22</f>
        <v>0</v>
      </c>
      <c r="GT22">
        <f>+Curvefetch!GT22</f>
        <v>0</v>
      </c>
      <c r="GU22">
        <f>+Curvefetch!GU22</f>
        <v>0</v>
      </c>
      <c r="GV22">
        <f>+Curvefetch!GV22</f>
        <v>0</v>
      </c>
      <c r="GW22">
        <f>+Curvefetch!GW22</f>
        <v>0</v>
      </c>
      <c r="GX22">
        <f>+Curvefetch!GX22</f>
        <v>0</v>
      </c>
      <c r="GY22">
        <f>+Curvefetch!GY22</f>
        <v>0</v>
      </c>
      <c r="GZ22">
        <f>+Curvefetch!HI22</f>
        <v>0</v>
      </c>
      <c r="HA22">
        <f>+Curvefetch!HJ22</f>
        <v>0</v>
      </c>
      <c r="HB22">
        <f>+Curvefetch!HK22</f>
        <v>0</v>
      </c>
      <c r="HC22">
        <f>+Curvefetch!HL22</f>
        <v>0</v>
      </c>
      <c r="HD22">
        <f>+Curvefetch!HS22</f>
        <v>0</v>
      </c>
      <c r="HE22">
        <f>+Curvefetch!HN22</f>
        <v>0</v>
      </c>
      <c r="HF22">
        <f>+Curvefetch!HO22</f>
        <v>0</v>
      </c>
      <c r="HG22">
        <f>+Curvefetch!HP22</f>
        <v>0</v>
      </c>
      <c r="HH22">
        <f>+Curvefetch!HQ22</f>
        <v>0</v>
      </c>
      <c r="HI22">
        <f>+Curvefetch!HR22</f>
        <v>0</v>
      </c>
      <c r="HJ22">
        <f>+Curvefetch!HS22</f>
        <v>0</v>
      </c>
      <c r="HK22">
        <f>+Curvefetch!HT22</f>
        <v>0</v>
      </c>
      <c r="HL22">
        <f>+Curvefetch!HU22</f>
        <v>0</v>
      </c>
      <c r="HM22">
        <f>+Curvefetch!HV22</f>
        <v>0</v>
      </c>
      <c r="HN22">
        <f>+Curvefetch!HW22</f>
        <v>0</v>
      </c>
      <c r="HO22">
        <f>+Curvefetch!HX22</f>
        <v>0</v>
      </c>
      <c r="HP22">
        <f>+Curvefetch!HY22</f>
        <v>0</v>
      </c>
      <c r="HQ22">
        <f>+Curvefetch!HZ22</f>
        <v>0</v>
      </c>
      <c r="HR22">
        <f>+Curvefetch!IA22</f>
        <v>0</v>
      </c>
      <c r="HS22">
        <f>+Curvefetch!IB22</f>
        <v>0</v>
      </c>
      <c r="HT22">
        <f>+Curvefetch!IC22</f>
        <v>0</v>
      </c>
      <c r="HU22">
        <f>+Curvefetch!ID22</f>
        <v>0</v>
      </c>
      <c r="HV22">
        <f>+Curvefetch!IE22</f>
        <v>0</v>
      </c>
      <c r="HW22">
        <f>+Curvefetch!IF22</f>
        <v>0</v>
      </c>
      <c r="HX22">
        <f>+Curvefetch!IG22</f>
        <v>0</v>
      </c>
      <c r="HY22">
        <f>+Curvefetch!IH22</f>
        <v>0</v>
      </c>
      <c r="HZ22">
        <f>+Curvefetch!II22</f>
        <v>0</v>
      </c>
      <c r="IA22">
        <f>+Curvefetch!IJ22</f>
        <v>0</v>
      </c>
      <c r="IB22">
        <f>+Curvefetch!IK22</f>
        <v>0</v>
      </c>
      <c r="IC22">
        <f>+Curvefetch!IL22</f>
        <v>0</v>
      </c>
      <c r="ID22">
        <f>+Curvefetch!IS22</f>
        <v>0</v>
      </c>
      <c r="IE22">
        <f>+Curvefetch!IN22</f>
        <v>0</v>
      </c>
    </row>
    <row r="23" spans="60:239" x14ac:dyDescent="0.2">
      <c r="BH23" s="18"/>
      <c r="BI23" s="81"/>
      <c r="BJ23" s="81"/>
      <c r="BK23" s="81"/>
      <c r="BL23" s="18">
        <f>+Curvefetch!BL23</f>
        <v>36754</v>
      </c>
      <c r="BM23">
        <f>+Curvefetch!BM23</f>
        <v>4.24</v>
      </c>
      <c r="BN23">
        <f>+Curvefetch!BN23</f>
        <v>4.3899999999999997</v>
      </c>
      <c r="BO23">
        <f>+Curvefetch!BO23</f>
        <v>4.3150000000000004</v>
      </c>
      <c r="BP23">
        <f>+Curvefetch!BP23</f>
        <v>4.3499999999999996</v>
      </c>
      <c r="BQ23">
        <f>+Curvefetch!BQ23</f>
        <v>0</v>
      </c>
      <c r="BR23">
        <f>+Curvefetch!BR23</f>
        <v>4.34</v>
      </c>
      <c r="BS23">
        <f>+Curvefetch!BS23</f>
        <v>4.125</v>
      </c>
      <c r="BT23">
        <f>+Curvefetch!BT23</f>
        <v>4.125</v>
      </c>
      <c r="BU23">
        <f>+Curvefetch!BU23</f>
        <v>4.1150000000000002</v>
      </c>
      <c r="BV23">
        <f>+Curvefetch!BV23</f>
        <v>4.165</v>
      </c>
      <c r="BW23">
        <f>+Curvefetch!BW23</f>
        <v>4.1399999999999997</v>
      </c>
      <c r="BX23">
        <f>+Curvefetch!BX23</f>
        <v>4.13</v>
      </c>
      <c r="BY23">
        <f>+Curvefetch!BY23</f>
        <v>4.1150000000000002</v>
      </c>
      <c r="BZ23">
        <f>+Curvefetch!BZ23</f>
        <v>4.1900000000000004</v>
      </c>
      <c r="CA23">
        <f>+Curvefetch!CA23</f>
        <v>3.41</v>
      </c>
      <c r="CB23">
        <f>+Curvefetch!CB23</f>
        <v>2.9550000000000001</v>
      </c>
      <c r="CC23">
        <f>+Curvefetch!CC23</f>
        <v>4.68</v>
      </c>
      <c r="CD23">
        <f>+Curvefetch!CD23</f>
        <v>4.0999999999999996</v>
      </c>
      <c r="CE23">
        <f>+Curvefetch!CE23</f>
        <v>4.5599999999999996</v>
      </c>
      <c r="CF23">
        <f>+Curvefetch!CF23</f>
        <v>4.42</v>
      </c>
      <c r="CG23">
        <f>+Curvefetch!CG23</f>
        <v>4.5449999999999999</v>
      </c>
      <c r="CH23">
        <f>+Curvefetch!CH23</f>
        <v>4.26</v>
      </c>
      <c r="CI23">
        <f>+Curvefetch!CI23</f>
        <v>4.2300000000000004</v>
      </c>
      <c r="CJ23">
        <f>+Curvefetch!CJ23</f>
        <v>4.1399999999999997</v>
      </c>
      <c r="CK23">
        <f>+Curvefetch!CK23</f>
        <v>4.16</v>
      </c>
      <c r="CL23">
        <f>+Curvefetch!CL23</f>
        <v>4.1399999999999997</v>
      </c>
      <c r="CM23">
        <f>+Curvefetch!CM23</f>
        <v>4.1399999999999997</v>
      </c>
      <c r="CN23">
        <f>+Curvefetch!CN23</f>
        <v>0</v>
      </c>
      <c r="CO23">
        <f>+Curvefetch!CO23</f>
        <v>36754</v>
      </c>
      <c r="CP23">
        <f>+Curvefetch!CP23</f>
        <v>4.24</v>
      </c>
      <c r="CQ23">
        <f>+Curvefetch!CQ23</f>
        <v>4.3899999999999997</v>
      </c>
      <c r="CR23">
        <f>+Curvefetch!CR23</f>
        <v>4.3150000000000004</v>
      </c>
      <c r="CS23">
        <f>+Curvefetch!CS23</f>
        <v>4.3499999999999996</v>
      </c>
      <c r="CT23">
        <f>+Curvefetch!CT23</f>
        <v>0</v>
      </c>
      <c r="CU23">
        <f>+Curvefetch!CU23</f>
        <v>4.34</v>
      </c>
      <c r="CV23">
        <f>+Curvefetch!CV23</f>
        <v>4.125</v>
      </c>
      <c r="CW23">
        <f>+Curvefetch!CW23</f>
        <v>4.125</v>
      </c>
      <c r="CX23">
        <f>+Curvefetch!CX23</f>
        <v>4.1150000000000002</v>
      </c>
      <c r="CY23">
        <f>+Curvefetch!CY23</f>
        <v>4.165</v>
      </c>
      <c r="CZ23">
        <f>+Curvefetch!CZ23</f>
        <v>4.1399999999999997</v>
      </c>
      <c r="DA23">
        <f>+Curvefetch!DA23</f>
        <v>4.13</v>
      </c>
      <c r="DB23">
        <f>+Curvefetch!DB23</f>
        <v>4.1150000000000002</v>
      </c>
      <c r="DC23">
        <f>+Curvefetch!DC23</f>
        <v>4.1900000000000004</v>
      </c>
      <c r="DD23">
        <f>+Curvefetch!DD23</f>
        <v>3.41</v>
      </c>
      <c r="DE23">
        <f>+Curvefetch!DE23</f>
        <v>2.9550000000000001</v>
      </c>
      <c r="DF23">
        <f>+Curvefetch!DF23</f>
        <v>4.68</v>
      </c>
      <c r="DG23">
        <f>+Curvefetch!DG23</f>
        <v>4.0999999999999996</v>
      </c>
      <c r="DH23">
        <f>+Curvefetch!DH23</f>
        <v>4.5599999999999996</v>
      </c>
      <c r="DI23">
        <f>+Curvefetch!DI23</f>
        <v>4.42</v>
      </c>
      <c r="DJ23">
        <f>+Curvefetch!DJ23</f>
        <v>4.5449999999999999</v>
      </c>
      <c r="DK23">
        <f>+Curvefetch!DK23</f>
        <v>4.26</v>
      </c>
      <c r="DL23">
        <f>+Curvefetch!DL23</f>
        <v>4.2300000000000004</v>
      </c>
      <c r="DM23">
        <f>+Curvefetch!DM23</f>
        <v>4.1399999999999997</v>
      </c>
      <c r="DN23">
        <f>+Curvefetch!DN23</f>
        <v>4.16</v>
      </c>
      <c r="DO23">
        <f>+Curvefetch!DO23</f>
        <v>4.1399999999999997</v>
      </c>
      <c r="DP23">
        <f>+Curvefetch!DP23</f>
        <v>4.1399999999999997</v>
      </c>
      <c r="DQ23">
        <f>+Curvefetch!DQ23</f>
        <v>0</v>
      </c>
      <c r="DR23" s="18">
        <f>+Curvefetch!DR23</f>
        <v>37226</v>
      </c>
      <c r="DS23">
        <f>+Curvefetch!DS23</f>
        <v>3.9849999999999999</v>
      </c>
      <c r="DT23">
        <f>+Curvefetch!DT23</f>
        <v>5.0000000000000001E-3</v>
      </c>
      <c r="DU23">
        <f>+Curvefetch!DU23</f>
        <v>0.40749999999999997</v>
      </c>
      <c r="DV23">
        <f>+Curvefetch!DV23</f>
        <v>0</v>
      </c>
      <c r="DW23">
        <f>+Curvefetch!DW23</f>
        <v>0.1275</v>
      </c>
      <c r="DX23">
        <f>+Curvefetch!DX23</f>
        <v>0.2175</v>
      </c>
      <c r="DY23">
        <f>+Curvefetch!DY23</f>
        <v>0</v>
      </c>
      <c r="DZ23">
        <f>+Curvefetch!DZ23</f>
        <v>0.22500000000000001</v>
      </c>
      <c r="EA23">
        <f>+Curvefetch!EA23</f>
        <v>-0.13250000000000001</v>
      </c>
      <c r="EB23">
        <f>+Curvefetch!EB23</f>
        <v>-0.13250000000000001</v>
      </c>
      <c r="EC23">
        <f>+Curvefetch!EC23</f>
        <v>-0.15</v>
      </c>
      <c r="ED23">
        <f>+Curvefetch!ED23</f>
        <v>-9.2499999999999999E-2</v>
      </c>
      <c r="EE23">
        <f>+Curvefetch!EE23</f>
        <v>-0.10249999999999999</v>
      </c>
      <c r="EF23">
        <f>+Curvefetch!EF23</f>
        <v>-1.2500000000000001E-2</v>
      </c>
      <c r="EG23">
        <f>+Curvefetch!EG23</f>
        <v>2.2499999999999999E-2</v>
      </c>
      <c r="EH23">
        <f>+Curvefetch!EH23</f>
        <v>-0.13500000000000001</v>
      </c>
      <c r="EI23">
        <f>+Curvefetch!EI23</f>
        <v>-0.26750000000000002</v>
      </c>
      <c r="EJ23">
        <f>+Curvefetch!EJ23</f>
        <v>-0.33</v>
      </c>
      <c r="EK23">
        <f>+Curvefetch!EK23</f>
        <v>-1.0225</v>
      </c>
      <c r="EL23">
        <f>+Curvefetch!EL23</f>
        <v>0.21</v>
      </c>
      <c r="EM23">
        <f>+Curvefetch!EM23</f>
        <v>1.31</v>
      </c>
      <c r="EN23">
        <f>+Curvefetch!EN23</f>
        <v>0.30249999999999999</v>
      </c>
      <c r="EO23">
        <f>+Curvefetch!EO23</f>
        <v>0.87</v>
      </c>
      <c r="EP23">
        <f>+Curvefetch!EP23</f>
        <v>-6.5000000000000002E-2</v>
      </c>
      <c r="EQ23">
        <f>+Curvefetch!EQ23</f>
        <v>-6.5000000000000002E-2</v>
      </c>
      <c r="ER23">
        <f>+Curvefetch!ER23</f>
        <v>-7.0000000000000007E-2</v>
      </c>
      <c r="ES23">
        <f>+Curvefetch!ES23</f>
        <v>-7.7499999999999999E-2</v>
      </c>
      <c r="ET23">
        <f>+Curvefetch!ET23</f>
        <v>-7.0000000000000007E-2</v>
      </c>
      <c r="EU23">
        <f>+Curvefetch!EU23</f>
        <v>-0.26</v>
      </c>
      <c r="EV23" s="104">
        <f>+Curvefetch!EV23</f>
        <v>-6.5000000000000002E-2</v>
      </c>
      <c r="EW23">
        <f>+Curvefetch!EW23</f>
        <v>0</v>
      </c>
      <c r="EX23">
        <f>+Curvefetch!EX23</f>
        <v>0</v>
      </c>
      <c r="EY23" s="18">
        <f>+Curvefetch!EY23</f>
        <v>37226</v>
      </c>
      <c r="EZ23">
        <f>+Curvefetch!EZ23</f>
        <v>3.968</v>
      </c>
      <c r="FA23">
        <f>+Curvefetch!FA23</f>
        <v>5.0000000000000001E-3</v>
      </c>
      <c r="FB23">
        <f>+Curvefetch!FB23</f>
        <v>0.40749999999999997</v>
      </c>
      <c r="FC23">
        <f>+Curvefetch!FC23</f>
        <v>0</v>
      </c>
      <c r="FD23">
        <f>+Curvefetch!FD23</f>
        <v>0.13</v>
      </c>
      <c r="FE23">
        <f>+Curvefetch!FE23</f>
        <v>0.22</v>
      </c>
      <c r="FF23">
        <f>+Curvefetch!FF23</f>
        <v>0</v>
      </c>
      <c r="FG23">
        <f>+Curvefetch!FG23</f>
        <v>0.22500000000000001</v>
      </c>
      <c r="FH23">
        <f>+Curvefetch!FH23</f>
        <v>-0.13250000000000001</v>
      </c>
      <c r="FI23">
        <f>+Curvefetch!FI23</f>
        <v>-0.13250000000000001</v>
      </c>
      <c r="FJ23">
        <f>+Curvefetch!FJ23</f>
        <v>-0.15</v>
      </c>
      <c r="FK23">
        <f>+Curvefetch!FK23</f>
        <v>-9.2499999999999999E-2</v>
      </c>
      <c r="FL23">
        <f>+Curvefetch!FL23</f>
        <v>-0.10249999999999999</v>
      </c>
      <c r="FM23">
        <f>+Curvefetch!FM23</f>
        <v>-1.2500000000000001E-2</v>
      </c>
      <c r="FN23">
        <f>+Curvefetch!FN23</f>
        <v>2.2499999999999999E-2</v>
      </c>
      <c r="FO23">
        <f>+Curvefetch!FO23</f>
        <v>-0.13500000000000001</v>
      </c>
      <c r="FP23">
        <f>+Curvefetch!FP23</f>
        <v>-0.26750000000000002</v>
      </c>
      <c r="FQ23">
        <f>+Curvefetch!FQ23</f>
        <v>-0.33</v>
      </c>
      <c r="FR23">
        <f>+Curvefetch!FR23</f>
        <v>-1.0225</v>
      </c>
      <c r="FS23">
        <f>+Curvefetch!FS23</f>
        <v>0.21</v>
      </c>
      <c r="FT23">
        <f>+Curvefetch!FT23</f>
        <v>1.31</v>
      </c>
      <c r="FU23">
        <f>+Curvefetch!FU23</f>
        <v>0.30249999999999999</v>
      </c>
      <c r="FV23">
        <f>+Curvefetch!FV23</f>
        <v>0.87</v>
      </c>
      <c r="FW23">
        <f>+Curvefetch!FW23</f>
        <v>-6.5000000000000002E-2</v>
      </c>
      <c r="FX23">
        <f>+Curvefetch!FX23</f>
        <v>-6.5000000000000002E-2</v>
      </c>
      <c r="FY23">
        <f>+Curvefetch!FY23</f>
        <v>-7.0000000000000007E-2</v>
      </c>
      <c r="FZ23">
        <f>+Curvefetch!FZ23</f>
        <v>-7.7499999999999999E-2</v>
      </c>
      <c r="GA23">
        <f>+Curvefetch!GA23</f>
        <v>-7.0000000000000007E-2</v>
      </c>
      <c r="GB23">
        <f>+Curvefetch!GB23</f>
        <v>-0.26500000000000001</v>
      </c>
      <c r="GC23">
        <f>+Curvefetch!GC23</f>
        <v>-6.5000000000000002E-2</v>
      </c>
      <c r="GD23">
        <f>+Curvefetch!GD23</f>
        <v>0</v>
      </c>
      <c r="GE23">
        <f>+Curvefetch!GE23</f>
        <v>0</v>
      </c>
      <c r="GF23">
        <f>+Curvefetch!GF23</f>
        <v>0</v>
      </c>
      <c r="GG23">
        <f>+Curvefetch!GG23</f>
        <v>0</v>
      </c>
      <c r="GH23">
        <f>+Curvefetch!GH23</f>
        <v>0</v>
      </c>
      <c r="GI23">
        <f>+Curvefetch!GI23</f>
        <v>0</v>
      </c>
      <c r="GJ23">
        <f>+Curvefetch!GJ23</f>
        <v>0</v>
      </c>
      <c r="GK23">
        <f>+Curvefetch!GK23</f>
        <v>0</v>
      </c>
      <c r="GL23">
        <f>+Curvefetch!GL23</f>
        <v>0</v>
      </c>
      <c r="GM23">
        <f>+Curvefetch!GS23</f>
        <v>0</v>
      </c>
      <c r="GN23">
        <f>+Curvefetch!GN23</f>
        <v>0</v>
      </c>
      <c r="GO23">
        <f>+Curvefetch!GO23</f>
        <v>0</v>
      </c>
      <c r="GP23">
        <f>+Curvefetch!GP23</f>
        <v>0</v>
      </c>
      <c r="GQ23">
        <f>+Curvefetch!GQ23</f>
        <v>0</v>
      </c>
      <c r="GR23">
        <f>+Curvefetch!GR23</f>
        <v>0</v>
      </c>
      <c r="GS23">
        <f>+Curvefetch!GS23</f>
        <v>0</v>
      </c>
      <c r="GT23">
        <f>+Curvefetch!GT23</f>
        <v>0</v>
      </c>
      <c r="GU23">
        <f>+Curvefetch!GU23</f>
        <v>0</v>
      </c>
      <c r="GV23">
        <f>+Curvefetch!GV23</f>
        <v>0</v>
      </c>
      <c r="GW23">
        <f>+Curvefetch!GW23</f>
        <v>0</v>
      </c>
      <c r="GX23">
        <f>+Curvefetch!GX23</f>
        <v>0</v>
      </c>
      <c r="GY23">
        <f>+Curvefetch!GY23</f>
        <v>0</v>
      </c>
      <c r="GZ23">
        <f>+Curvefetch!HI23</f>
        <v>0</v>
      </c>
      <c r="HA23">
        <f>+Curvefetch!HJ23</f>
        <v>0</v>
      </c>
      <c r="HB23">
        <f>+Curvefetch!HK23</f>
        <v>0</v>
      </c>
      <c r="HC23">
        <f>+Curvefetch!HL23</f>
        <v>0</v>
      </c>
      <c r="HD23">
        <f>+Curvefetch!HS23</f>
        <v>0</v>
      </c>
      <c r="HE23">
        <f>+Curvefetch!HN23</f>
        <v>0</v>
      </c>
      <c r="HF23">
        <f>+Curvefetch!HO23</f>
        <v>0</v>
      </c>
      <c r="HG23">
        <f>+Curvefetch!HP23</f>
        <v>0</v>
      </c>
      <c r="HH23">
        <f>+Curvefetch!HQ23</f>
        <v>0</v>
      </c>
      <c r="HI23">
        <f>+Curvefetch!HR23</f>
        <v>0</v>
      </c>
      <c r="HJ23">
        <f>+Curvefetch!HS23</f>
        <v>0</v>
      </c>
      <c r="HK23">
        <f>+Curvefetch!HT23</f>
        <v>0</v>
      </c>
      <c r="HL23">
        <f>+Curvefetch!HU23</f>
        <v>0</v>
      </c>
      <c r="HM23">
        <f>+Curvefetch!HV23</f>
        <v>0</v>
      </c>
      <c r="HN23">
        <f>+Curvefetch!HW23</f>
        <v>0</v>
      </c>
      <c r="HO23">
        <f>+Curvefetch!HX23</f>
        <v>0</v>
      </c>
      <c r="HP23">
        <f>+Curvefetch!HY23</f>
        <v>0</v>
      </c>
      <c r="HQ23">
        <f>+Curvefetch!HZ23</f>
        <v>0</v>
      </c>
      <c r="HR23">
        <f>+Curvefetch!IA23</f>
        <v>0</v>
      </c>
      <c r="HS23">
        <f>+Curvefetch!IB23</f>
        <v>0</v>
      </c>
      <c r="HT23">
        <f>+Curvefetch!IC23</f>
        <v>0</v>
      </c>
      <c r="HU23">
        <f>+Curvefetch!ID23</f>
        <v>0</v>
      </c>
      <c r="HV23">
        <f>+Curvefetch!IE23</f>
        <v>0</v>
      </c>
      <c r="HW23">
        <f>+Curvefetch!IF23</f>
        <v>0</v>
      </c>
      <c r="HX23">
        <f>+Curvefetch!IG23</f>
        <v>0</v>
      </c>
      <c r="HY23">
        <f>+Curvefetch!IH23</f>
        <v>0</v>
      </c>
      <c r="HZ23">
        <f>+Curvefetch!II23</f>
        <v>0</v>
      </c>
      <c r="IA23">
        <f>+Curvefetch!IJ23</f>
        <v>0</v>
      </c>
      <c r="IB23">
        <f>+Curvefetch!IK23</f>
        <v>0</v>
      </c>
      <c r="IC23">
        <f>+Curvefetch!IL23</f>
        <v>0</v>
      </c>
      <c r="ID23">
        <f>+Curvefetch!IS23</f>
        <v>0</v>
      </c>
      <c r="IE23">
        <f>+Curvefetch!IN23</f>
        <v>0</v>
      </c>
    </row>
    <row r="24" spans="60:239" x14ac:dyDescent="0.2">
      <c r="BH24" s="18"/>
      <c r="BI24" s="81"/>
      <c r="BJ24" s="81"/>
      <c r="BK24" s="81"/>
      <c r="BL24" s="18">
        <f>+Curvefetch!BL24</f>
        <v>36755</v>
      </c>
      <c r="BM24">
        <f>+Curvefetch!BM24</f>
        <v>4.2350000000000003</v>
      </c>
      <c r="BN24">
        <f>+Curvefetch!BN24</f>
        <v>4.4000000000000004</v>
      </c>
      <c r="BO24">
        <f>+Curvefetch!BO24</f>
        <v>4.3099999999999996</v>
      </c>
      <c r="BP24">
        <f>+Curvefetch!BP24</f>
        <v>4.375</v>
      </c>
      <c r="BQ24">
        <f>+Curvefetch!BQ24</f>
        <v>0</v>
      </c>
      <c r="BR24">
        <f>+Curvefetch!BR24</f>
        <v>4.3550000000000004</v>
      </c>
      <c r="BS24">
        <f>+Curvefetch!BS24</f>
        <v>4.13</v>
      </c>
      <c r="BT24">
        <f>+Curvefetch!BT24</f>
        <v>4.13</v>
      </c>
      <c r="BU24">
        <f>+Curvefetch!BU24</f>
        <v>4.1150000000000002</v>
      </c>
      <c r="BV24">
        <f>+Curvefetch!BV24</f>
        <v>4.17</v>
      </c>
      <c r="BW24">
        <f>+Curvefetch!BW24</f>
        <v>4.1550000000000002</v>
      </c>
      <c r="BX24">
        <f>+Curvefetch!BX24</f>
        <v>4.1399999999999997</v>
      </c>
      <c r="BY24">
        <f>+Curvefetch!BY24</f>
        <v>4.13</v>
      </c>
      <c r="BZ24">
        <f>+Curvefetch!BZ24</f>
        <v>4.2249999999999996</v>
      </c>
      <c r="CA24">
        <f>+Curvefetch!CA24</f>
        <v>3.41</v>
      </c>
      <c r="CB24">
        <f>+Curvefetch!CB24</f>
        <v>3.05</v>
      </c>
      <c r="CC24">
        <f>+Curvefetch!CC24</f>
        <v>4.7300000000000004</v>
      </c>
      <c r="CD24">
        <f>+Curvefetch!CD24</f>
        <v>4.0650000000000004</v>
      </c>
      <c r="CE24">
        <f>+Curvefetch!CE24</f>
        <v>4.53</v>
      </c>
      <c r="CF24">
        <f>+Curvefetch!CF24</f>
        <v>4.4249999999999998</v>
      </c>
      <c r="CG24">
        <f>+Curvefetch!CG24</f>
        <v>4.5599999999999996</v>
      </c>
      <c r="CH24">
        <f>+Curvefetch!CH24</f>
        <v>4.2649999999999997</v>
      </c>
      <c r="CI24">
        <f>+Curvefetch!CI24</f>
        <v>4.2450000000000001</v>
      </c>
      <c r="CJ24">
        <f>+Curvefetch!CJ24</f>
        <v>4.1449999999999996</v>
      </c>
      <c r="CK24">
        <f>+Curvefetch!CK24</f>
        <v>4.17</v>
      </c>
      <c r="CL24">
        <f>+Curvefetch!CL24</f>
        <v>4.1550000000000002</v>
      </c>
      <c r="CM24">
        <f>+Curvefetch!CM24</f>
        <v>4.1449999999999996</v>
      </c>
      <c r="CN24">
        <f>+Curvefetch!CN24</f>
        <v>0</v>
      </c>
      <c r="CO24">
        <f>+Curvefetch!CO24</f>
        <v>36755</v>
      </c>
      <c r="CP24">
        <f>+Curvefetch!CP24</f>
        <v>4.2350000000000003</v>
      </c>
      <c r="CQ24">
        <f>+Curvefetch!CQ24</f>
        <v>4.4000000000000004</v>
      </c>
      <c r="CR24">
        <f>+Curvefetch!CR24</f>
        <v>4.3099999999999996</v>
      </c>
      <c r="CS24">
        <f>+Curvefetch!CS24</f>
        <v>4.375</v>
      </c>
      <c r="CT24">
        <f>+Curvefetch!CT24</f>
        <v>0</v>
      </c>
      <c r="CU24">
        <f>+Curvefetch!CU24</f>
        <v>4.3550000000000004</v>
      </c>
      <c r="CV24">
        <f>+Curvefetch!CV24</f>
        <v>4.13</v>
      </c>
      <c r="CW24">
        <f>+Curvefetch!CW24</f>
        <v>4.13</v>
      </c>
      <c r="CX24">
        <f>+Curvefetch!CX24</f>
        <v>4.1150000000000002</v>
      </c>
      <c r="CY24">
        <f>+Curvefetch!CY24</f>
        <v>4.17</v>
      </c>
      <c r="CZ24">
        <f>+Curvefetch!CZ24</f>
        <v>4.1550000000000002</v>
      </c>
      <c r="DA24">
        <f>+Curvefetch!DA24</f>
        <v>4.1399999999999997</v>
      </c>
      <c r="DB24">
        <f>+Curvefetch!DB24</f>
        <v>4.13</v>
      </c>
      <c r="DC24">
        <f>+Curvefetch!DC24</f>
        <v>4.2249999999999996</v>
      </c>
      <c r="DD24">
        <f>+Curvefetch!DD24</f>
        <v>3.41</v>
      </c>
      <c r="DE24">
        <f>+Curvefetch!DE24</f>
        <v>3.05</v>
      </c>
      <c r="DF24">
        <f>+Curvefetch!DF24</f>
        <v>4.7300000000000004</v>
      </c>
      <c r="DG24">
        <f>+Curvefetch!DG24</f>
        <v>4.0650000000000004</v>
      </c>
      <c r="DH24">
        <f>+Curvefetch!DH24</f>
        <v>4.53</v>
      </c>
      <c r="DI24">
        <f>+Curvefetch!DI24</f>
        <v>4.4249999999999998</v>
      </c>
      <c r="DJ24">
        <f>+Curvefetch!DJ24</f>
        <v>4.5599999999999996</v>
      </c>
      <c r="DK24">
        <f>+Curvefetch!DK24</f>
        <v>4.2649999999999997</v>
      </c>
      <c r="DL24">
        <f>+Curvefetch!DL24</f>
        <v>4.2450000000000001</v>
      </c>
      <c r="DM24">
        <f>+Curvefetch!DM24</f>
        <v>4.1449999999999996</v>
      </c>
      <c r="DN24">
        <f>+Curvefetch!DN24</f>
        <v>4.17</v>
      </c>
      <c r="DO24">
        <f>+Curvefetch!DO24</f>
        <v>4.1550000000000002</v>
      </c>
      <c r="DP24">
        <f>+Curvefetch!DP24</f>
        <v>4.1449999999999996</v>
      </c>
      <c r="DQ24">
        <f>+Curvefetch!DQ24</f>
        <v>0</v>
      </c>
      <c r="DR24" s="18">
        <f>+Curvefetch!DR24</f>
        <v>37257</v>
      </c>
      <c r="DS24">
        <f>+Curvefetch!DS24</f>
        <v>3.9569999999999999</v>
      </c>
      <c r="DT24">
        <f>+Curvefetch!DT24</f>
        <v>5.0000000000000001E-3</v>
      </c>
      <c r="DU24">
        <f>+Curvefetch!DU24</f>
        <v>0.41249999999999998</v>
      </c>
      <c r="DV24">
        <f>+Curvefetch!DV24</f>
        <v>0</v>
      </c>
      <c r="DW24">
        <f>+Curvefetch!DW24</f>
        <v>0.14000000000000001</v>
      </c>
      <c r="DX24">
        <f>+Curvefetch!DX24</f>
        <v>0.23</v>
      </c>
      <c r="DY24">
        <f>+Curvefetch!DY24</f>
        <v>0</v>
      </c>
      <c r="DZ24">
        <f>+Curvefetch!DZ24</f>
        <v>0.26</v>
      </c>
      <c r="EA24">
        <f>+Curvefetch!EA24</f>
        <v>-0.13500000000000001</v>
      </c>
      <c r="EB24">
        <f>+Curvefetch!EB24</f>
        <v>-0.13500000000000001</v>
      </c>
      <c r="EC24">
        <f>+Curvefetch!EC24</f>
        <v>-0.1525</v>
      </c>
      <c r="ED24">
        <f>+Curvefetch!ED24</f>
        <v>-9.5000000000000001E-2</v>
      </c>
      <c r="EE24">
        <f>+Curvefetch!EE24</f>
        <v>-0.10249999999999999</v>
      </c>
      <c r="EF24">
        <f>+Curvefetch!EF24</f>
        <v>0</v>
      </c>
      <c r="EG24">
        <f>+Curvefetch!EG24</f>
        <v>3.5000000000000003E-2</v>
      </c>
      <c r="EH24">
        <f>+Curvefetch!EH24</f>
        <v>-0.13500000000000001</v>
      </c>
      <c r="EI24">
        <f>+Curvefetch!EI24</f>
        <v>-0.26750000000000002</v>
      </c>
      <c r="EJ24">
        <f>+Curvefetch!EJ24</f>
        <v>-0.33</v>
      </c>
      <c r="EK24">
        <f>+Curvefetch!EK24</f>
        <v>1.0625</v>
      </c>
      <c r="EL24">
        <f>+Curvefetch!EL24</f>
        <v>0.21</v>
      </c>
      <c r="EM24">
        <f>+Curvefetch!EM24</f>
        <v>1.56</v>
      </c>
      <c r="EN24">
        <f>+Curvefetch!EN24</f>
        <v>0.3075</v>
      </c>
      <c r="EO24">
        <f>+Curvefetch!EO24</f>
        <v>1.02</v>
      </c>
      <c r="EP24">
        <f>+Curvefetch!EP24</f>
        <v>-6.7500000000000004E-2</v>
      </c>
      <c r="EQ24">
        <f>+Curvefetch!EQ24</f>
        <v>-6.7500000000000004E-2</v>
      </c>
      <c r="ER24">
        <f>+Curvefetch!ER24</f>
        <v>-7.0000000000000007E-2</v>
      </c>
      <c r="ES24">
        <f>+Curvefetch!ES24</f>
        <v>-7.7499999999999999E-2</v>
      </c>
      <c r="ET24">
        <f>+Curvefetch!ET24</f>
        <v>-7.0000000000000007E-2</v>
      </c>
      <c r="EU24">
        <f>+Curvefetch!EU24</f>
        <v>-0.26</v>
      </c>
      <c r="EV24" s="104">
        <f>+Curvefetch!EV24</f>
        <v>-6.5000000000000002E-2</v>
      </c>
      <c r="EW24">
        <f>+Curvefetch!EW24</f>
        <v>0</v>
      </c>
      <c r="EX24">
        <f>+Curvefetch!EX24</f>
        <v>0</v>
      </c>
      <c r="EY24" s="18">
        <f>+Curvefetch!EY24</f>
        <v>37257</v>
      </c>
      <c r="EZ24">
        <f>+Curvefetch!EZ24</f>
        <v>3.94</v>
      </c>
      <c r="FA24">
        <f>+Curvefetch!FA24</f>
        <v>5.0000000000000001E-3</v>
      </c>
      <c r="FB24">
        <f>+Curvefetch!FB24</f>
        <v>0.41249999999999998</v>
      </c>
      <c r="FC24">
        <f>+Curvefetch!FC24</f>
        <v>0</v>
      </c>
      <c r="FD24">
        <f>+Curvefetch!FD24</f>
        <v>0.14249999999999999</v>
      </c>
      <c r="FE24">
        <f>+Curvefetch!FE24</f>
        <v>0.23250000000000001</v>
      </c>
      <c r="FF24">
        <f>+Curvefetch!FF24</f>
        <v>0</v>
      </c>
      <c r="FG24">
        <f>+Curvefetch!FG24</f>
        <v>0.26</v>
      </c>
      <c r="FH24">
        <f>+Curvefetch!FH24</f>
        <v>-0.13500000000000001</v>
      </c>
      <c r="FI24">
        <f>+Curvefetch!FI24</f>
        <v>-0.13500000000000001</v>
      </c>
      <c r="FJ24">
        <f>+Curvefetch!FJ24</f>
        <v>-0.1525</v>
      </c>
      <c r="FK24">
        <f>+Curvefetch!FK24</f>
        <v>-9.5000000000000001E-2</v>
      </c>
      <c r="FL24">
        <f>+Curvefetch!FL24</f>
        <v>-0.10249999999999999</v>
      </c>
      <c r="FM24">
        <f>+Curvefetch!FM24</f>
        <v>0</v>
      </c>
      <c r="FN24">
        <f>+Curvefetch!FN24</f>
        <v>3.5000000000000003E-2</v>
      </c>
      <c r="FO24">
        <f>+Curvefetch!FO24</f>
        <v>-0.13500000000000001</v>
      </c>
      <c r="FP24">
        <f>+Curvefetch!FP24</f>
        <v>-0.26750000000000002</v>
      </c>
      <c r="FQ24">
        <f>+Curvefetch!FQ24</f>
        <v>-0.33</v>
      </c>
      <c r="FR24">
        <f>+Curvefetch!FR24</f>
        <v>1.0625</v>
      </c>
      <c r="FS24">
        <f>+Curvefetch!FS24</f>
        <v>0.21</v>
      </c>
      <c r="FT24">
        <f>+Curvefetch!FT24</f>
        <v>1.56</v>
      </c>
      <c r="FU24">
        <f>+Curvefetch!FU24</f>
        <v>0.3075</v>
      </c>
      <c r="FV24">
        <f>+Curvefetch!FV24</f>
        <v>1.02</v>
      </c>
      <c r="FW24">
        <f>+Curvefetch!FW24</f>
        <v>-6.7500000000000004E-2</v>
      </c>
      <c r="FX24">
        <f>+Curvefetch!FX24</f>
        <v>-6.7500000000000004E-2</v>
      </c>
      <c r="FY24">
        <f>+Curvefetch!FY24</f>
        <v>-7.0000000000000007E-2</v>
      </c>
      <c r="FZ24">
        <f>+Curvefetch!FZ24</f>
        <v>-7.7499999999999999E-2</v>
      </c>
      <c r="GA24">
        <f>+Curvefetch!GA24</f>
        <v>-7.0000000000000007E-2</v>
      </c>
      <c r="GB24">
        <f>+Curvefetch!GB24</f>
        <v>-0.26500000000000001</v>
      </c>
      <c r="GC24">
        <f>+Curvefetch!GC24</f>
        <v>-6.5000000000000002E-2</v>
      </c>
      <c r="GD24">
        <f>+Curvefetch!GD24</f>
        <v>0</v>
      </c>
      <c r="GE24">
        <f>+Curvefetch!GE24</f>
        <v>0</v>
      </c>
      <c r="GF24">
        <f>+Curvefetch!GF24</f>
        <v>0</v>
      </c>
      <c r="GG24">
        <f>+Curvefetch!GG24</f>
        <v>0</v>
      </c>
      <c r="GH24">
        <f>+Curvefetch!GH24</f>
        <v>0</v>
      </c>
      <c r="GI24">
        <f>+Curvefetch!GI24</f>
        <v>0</v>
      </c>
      <c r="GJ24">
        <f>+Curvefetch!GJ24</f>
        <v>0</v>
      </c>
      <c r="GK24">
        <f>+Curvefetch!GK24</f>
        <v>0</v>
      </c>
      <c r="GL24">
        <f>+Curvefetch!GL24</f>
        <v>0</v>
      </c>
      <c r="GM24">
        <f>+Curvefetch!GS24</f>
        <v>0</v>
      </c>
      <c r="GN24">
        <f>+Curvefetch!GN24</f>
        <v>0</v>
      </c>
      <c r="GO24">
        <f>+Curvefetch!GO24</f>
        <v>0</v>
      </c>
      <c r="GP24">
        <f>+Curvefetch!GP24</f>
        <v>0</v>
      </c>
      <c r="GQ24">
        <f>+Curvefetch!GQ24</f>
        <v>0</v>
      </c>
      <c r="GR24">
        <f>+Curvefetch!GR24</f>
        <v>0</v>
      </c>
      <c r="GS24">
        <f>+Curvefetch!GS24</f>
        <v>0</v>
      </c>
      <c r="GT24">
        <f>+Curvefetch!GT24</f>
        <v>0</v>
      </c>
      <c r="GU24">
        <f>+Curvefetch!GU24</f>
        <v>0</v>
      </c>
      <c r="GV24">
        <f>+Curvefetch!GV24</f>
        <v>0</v>
      </c>
      <c r="GW24">
        <f>+Curvefetch!GW24</f>
        <v>0</v>
      </c>
      <c r="GX24">
        <f>+Curvefetch!GX24</f>
        <v>0</v>
      </c>
      <c r="GY24">
        <f>+Curvefetch!GY24</f>
        <v>0</v>
      </c>
      <c r="GZ24">
        <f>+Curvefetch!HI24</f>
        <v>0</v>
      </c>
      <c r="HA24">
        <f>+Curvefetch!HJ24</f>
        <v>0</v>
      </c>
      <c r="HB24">
        <f>+Curvefetch!HK24</f>
        <v>0</v>
      </c>
      <c r="HC24">
        <f>+Curvefetch!HL24</f>
        <v>0</v>
      </c>
      <c r="HD24">
        <f>+Curvefetch!HS24</f>
        <v>0</v>
      </c>
      <c r="HE24">
        <f>+Curvefetch!HN24</f>
        <v>0</v>
      </c>
      <c r="HF24">
        <f>+Curvefetch!HO24</f>
        <v>0</v>
      </c>
      <c r="HG24">
        <f>+Curvefetch!HP24</f>
        <v>0</v>
      </c>
      <c r="HH24">
        <f>+Curvefetch!HQ24</f>
        <v>0</v>
      </c>
      <c r="HI24">
        <f>+Curvefetch!HR24</f>
        <v>0</v>
      </c>
      <c r="HJ24">
        <f>+Curvefetch!HS24</f>
        <v>0</v>
      </c>
      <c r="HK24">
        <f>+Curvefetch!HT24</f>
        <v>0</v>
      </c>
      <c r="HL24">
        <f>+Curvefetch!HU24</f>
        <v>0</v>
      </c>
      <c r="HM24">
        <f>+Curvefetch!HV24</f>
        <v>0</v>
      </c>
      <c r="HN24">
        <f>+Curvefetch!HW24</f>
        <v>0</v>
      </c>
      <c r="HO24">
        <f>+Curvefetch!HX24</f>
        <v>0</v>
      </c>
      <c r="HP24">
        <f>+Curvefetch!HY24</f>
        <v>0</v>
      </c>
      <c r="HQ24">
        <f>+Curvefetch!HZ24</f>
        <v>0</v>
      </c>
      <c r="HR24">
        <f>+Curvefetch!IA24</f>
        <v>0</v>
      </c>
      <c r="HS24">
        <f>+Curvefetch!IB24</f>
        <v>0</v>
      </c>
      <c r="HT24">
        <f>+Curvefetch!IC24</f>
        <v>0</v>
      </c>
      <c r="HU24">
        <f>+Curvefetch!ID24</f>
        <v>0</v>
      </c>
      <c r="HV24">
        <f>+Curvefetch!IE24</f>
        <v>0</v>
      </c>
      <c r="HW24">
        <f>+Curvefetch!IF24</f>
        <v>0</v>
      </c>
      <c r="HX24">
        <f>+Curvefetch!IG24</f>
        <v>0</v>
      </c>
      <c r="HY24">
        <f>+Curvefetch!IH24</f>
        <v>0</v>
      </c>
      <c r="HZ24">
        <f>+Curvefetch!II24</f>
        <v>0</v>
      </c>
      <c r="IA24">
        <f>+Curvefetch!IJ24</f>
        <v>0</v>
      </c>
      <c r="IB24">
        <f>+Curvefetch!IK24</f>
        <v>0</v>
      </c>
      <c r="IC24">
        <f>+Curvefetch!IL24</f>
        <v>0</v>
      </c>
      <c r="ID24">
        <f>+Curvefetch!IS24</f>
        <v>0</v>
      </c>
      <c r="IE24">
        <f>+Curvefetch!IN24</f>
        <v>0</v>
      </c>
    </row>
    <row r="25" spans="60:239" x14ac:dyDescent="0.2">
      <c r="BH25" s="18"/>
      <c r="BI25" s="81"/>
      <c r="BJ25" s="81"/>
      <c r="BK25" s="81"/>
      <c r="BL25" s="18">
        <f>+Curvefetch!BL25</f>
        <v>36756</v>
      </c>
      <c r="BM25">
        <f>+Curvefetch!BM25</f>
        <v>4.3650000000000002</v>
      </c>
      <c r="BN25">
        <f>+Curvefetch!BN25</f>
        <v>4.53</v>
      </c>
      <c r="BO25">
        <f>+Curvefetch!BO25</f>
        <v>4.4400000000000004</v>
      </c>
      <c r="BP25">
        <f>+Curvefetch!BP25</f>
        <v>4.4950000000000001</v>
      </c>
      <c r="BQ25">
        <f>+Curvefetch!BQ25</f>
        <v>0</v>
      </c>
      <c r="BR25">
        <f>+Curvefetch!BR25</f>
        <v>4.47</v>
      </c>
      <c r="BS25">
        <f>+Curvefetch!BS25</f>
        <v>4.26</v>
      </c>
      <c r="BT25">
        <f>+Curvefetch!BT25</f>
        <v>4.26</v>
      </c>
      <c r="BU25">
        <f>+Curvefetch!BU25</f>
        <v>4.2450000000000001</v>
      </c>
      <c r="BV25">
        <f>+Curvefetch!BV25</f>
        <v>4.3</v>
      </c>
      <c r="BW25">
        <f>+Curvefetch!BW25</f>
        <v>4.29</v>
      </c>
      <c r="BX25">
        <f>+Curvefetch!BX25</f>
        <v>4.2750000000000004</v>
      </c>
      <c r="BY25">
        <f>+Curvefetch!BY25</f>
        <v>4.26</v>
      </c>
      <c r="BZ25">
        <f>+Curvefetch!BZ25</f>
        <v>4.335</v>
      </c>
      <c r="CA25">
        <f>+Curvefetch!CA25</f>
        <v>3.4449999999999998</v>
      </c>
      <c r="CB25">
        <f>+Curvefetch!CB25</f>
        <v>3.26</v>
      </c>
      <c r="CC25">
        <f>+Curvefetch!CC25</f>
        <v>4.9249999999999998</v>
      </c>
      <c r="CD25">
        <f>+Curvefetch!CD25</f>
        <v>4.3150000000000004</v>
      </c>
      <c r="CE25">
        <f>+Curvefetch!CE25</f>
        <v>4.63</v>
      </c>
      <c r="CF25">
        <f>+Curvefetch!CF25</f>
        <v>4.55</v>
      </c>
      <c r="CG25">
        <f>+Curvefetch!CG25</f>
        <v>4.6399999999999997</v>
      </c>
      <c r="CH25">
        <f>+Curvefetch!CH25</f>
        <v>4.38</v>
      </c>
      <c r="CI25">
        <f>+Curvefetch!CI25</f>
        <v>4.375</v>
      </c>
      <c r="CJ25">
        <f>+Curvefetch!CJ25</f>
        <v>4.28</v>
      </c>
      <c r="CK25">
        <f>+Curvefetch!CK25</f>
        <v>4.3150000000000004</v>
      </c>
      <c r="CL25">
        <f>+Curvefetch!CL25</f>
        <v>4.3049999999999997</v>
      </c>
      <c r="CM25">
        <f>+Curvefetch!CM25</f>
        <v>4.2649999999999997</v>
      </c>
      <c r="CN25">
        <f>+Curvefetch!CN25</f>
        <v>0</v>
      </c>
      <c r="CO25">
        <f>+Curvefetch!CO25</f>
        <v>36756</v>
      </c>
      <c r="CP25">
        <f>+Curvefetch!CP25</f>
        <v>4.3650000000000002</v>
      </c>
      <c r="CQ25">
        <f>+Curvefetch!CQ25</f>
        <v>4.53</v>
      </c>
      <c r="CR25">
        <f>+Curvefetch!CR25</f>
        <v>4.4400000000000004</v>
      </c>
      <c r="CS25">
        <f>+Curvefetch!CS25</f>
        <v>4.4950000000000001</v>
      </c>
      <c r="CT25">
        <f>+Curvefetch!CT25</f>
        <v>0</v>
      </c>
      <c r="CU25">
        <f>+Curvefetch!CU25</f>
        <v>4.47</v>
      </c>
      <c r="CV25">
        <f>+Curvefetch!CV25</f>
        <v>4.26</v>
      </c>
      <c r="CW25">
        <f>+Curvefetch!CW25</f>
        <v>4.26</v>
      </c>
      <c r="CX25">
        <f>+Curvefetch!CX25</f>
        <v>4.2450000000000001</v>
      </c>
      <c r="CY25">
        <f>+Curvefetch!CY25</f>
        <v>4.3</v>
      </c>
      <c r="CZ25">
        <f>+Curvefetch!CZ25</f>
        <v>4.29</v>
      </c>
      <c r="DA25">
        <f>+Curvefetch!DA25</f>
        <v>4.2750000000000004</v>
      </c>
      <c r="DB25">
        <f>+Curvefetch!DB25</f>
        <v>4.26</v>
      </c>
      <c r="DC25">
        <f>+Curvefetch!DC25</f>
        <v>4.335</v>
      </c>
      <c r="DD25">
        <f>+Curvefetch!DD25</f>
        <v>3.4449999999999998</v>
      </c>
      <c r="DE25">
        <f>+Curvefetch!DE25</f>
        <v>3.26</v>
      </c>
      <c r="DF25">
        <f>+Curvefetch!DF25</f>
        <v>4.9249999999999998</v>
      </c>
      <c r="DG25">
        <f>+Curvefetch!DG25</f>
        <v>4.3150000000000004</v>
      </c>
      <c r="DH25">
        <f>+Curvefetch!DH25</f>
        <v>4.63</v>
      </c>
      <c r="DI25">
        <f>+Curvefetch!DI25</f>
        <v>4.55</v>
      </c>
      <c r="DJ25">
        <f>+Curvefetch!DJ25</f>
        <v>4.6399999999999997</v>
      </c>
      <c r="DK25">
        <f>+Curvefetch!DK25</f>
        <v>4.38</v>
      </c>
      <c r="DL25">
        <f>+Curvefetch!DL25</f>
        <v>4.375</v>
      </c>
      <c r="DM25">
        <f>+Curvefetch!DM25</f>
        <v>4.28</v>
      </c>
      <c r="DN25">
        <f>+Curvefetch!DN25</f>
        <v>4.3150000000000004</v>
      </c>
      <c r="DO25">
        <f>+Curvefetch!DO25</f>
        <v>4.3049999999999997</v>
      </c>
      <c r="DP25">
        <f>+Curvefetch!DP25</f>
        <v>4.2649999999999997</v>
      </c>
      <c r="DQ25">
        <f>+Curvefetch!DQ25</f>
        <v>0</v>
      </c>
      <c r="DR25" s="18">
        <f>+Curvefetch!DR25</f>
        <v>37288</v>
      </c>
      <c r="DS25">
        <f>+Curvefetch!DS25</f>
        <v>3.7869999999999999</v>
      </c>
      <c r="DT25">
        <f>+Curvefetch!DT25</f>
        <v>5.0000000000000001E-3</v>
      </c>
      <c r="DU25">
        <f>+Curvefetch!DU25</f>
        <v>0.39500000000000002</v>
      </c>
      <c r="DV25">
        <f>+Curvefetch!DV25</f>
        <v>0</v>
      </c>
      <c r="DW25">
        <f>+Curvefetch!DW25</f>
        <v>0.11749999999999999</v>
      </c>
      <c r="DX25">
        <f>+Curvefetch!DX25</f>
        <v>0.20749999999999999</v>
      </c>
      <c r="DY25">
        <f>+Curvefetch!DY25</f>
        <v>0</v>
      </c>
      <c r="DZ25">
        <f>+Curvefetch!DZ25</f>
        <v>0.31</v>
      </c>
      <c r="EA25">
        <f>+Curvefetch!EA25</f>
        <v>-0.13750000000000001</v>
      </c>
      <c r="EB25">
        <f>+Curvefetch!EB25</f>
        <v>-0.13750000000000001</v>
      </c>
      <c r="EC25">
        <f>+Curvefetch!EC25</f>
        <v>-0.155</v>
      </c>
      <c r="ED25">
        <f>+Curvefetch!ED25</f>
        <v>-9.7500000000000003E-2</v>
      </c>
      <c r="EE25">
        <f>+Curvefetch!EE25</f>
        <v>-0.10249999999999999</v>
      </c>
      <c r="EF25">
        <f>+Curvefetch!EF25</f>
        <v>5.0000000000000001E-3</v>
      </c>
      <c r="EG25">
        <f>+Curvefetch!EG25</f>
        <v>0.04</v>
      </c>
      <c r="EH25">
        <f>+Curvefetch!EH25</f>
        <v>-0.13500000000000001</v>
      </c>
      <c r="EI25">
        <f>+Curvefetch!EI25</f>
        <v>-0.26750000000000002</v>
      </c>
      <c r="EJ25">
        <f>+Curvefetch!EJ25</f>
        <v>-0.33</v>
      </c>
      <c r="EK25">
        <f>+Curvefetch!EK25</f>
        <v>1.0625</v>
      </c>
      <c r="EL25">
        <f>+Curvefetch!EL25</f>
        <v>0.21</v>
      </c>
      <c r="EM25">
        <f>+Curvefetch!EM25</f>
        <v>1.56</v>
      </c>
      <c r="EN25">
        <f>+Curvefetch!EN25</f>
        <v>0.3075</v>
      </c>
      <c r="EO25">
        <f>+Curvefetch!EO25</f>
        <v>1.02</v>
      </c>
      <c r="EP25">
        <f>+Curvefetch!EP25</f>
        <v>-0.05</v>
      </c>
      <c r="EQ25">
        <f>+Curvefetch!EQ25</f>
        <v>-0.05</v>
      </c>
      <c r="ER25">
        <f>+Curvefetch!ER25</f>
        <v>-7.0000000000000007E-2</v>
      </c>
      <c r="ES25">
        <f>+Curvefetch!ES25</f>
        <v>-7.7499999999999999E-2</v>
      </c>
      <c r="ET25">
        <f>+Curvefetch!ET25</f>
        <v>-7.0000000000000007E-2</v>
      </c>
      <c r="EU25">
        <f>+Curvefetch!EU25</f>
        <v>-0.26</v>
      </c>
      <c r="EV25" s="104">
        <f>+Curvefetch!EV25</f>
        <v>-6.5000000000000002E-2</v>
      </c>
      <c r="EW25">
        <f>+Curvefetch!EW25</f>
        <v>0</v>
      </c>
      <c r="EX25">
        <f>+Curvefetch!EX25</f>
        <v>0</v>
      </c>
      <c r="EY25" s="18">
        <f>+Curvefetch!EY25</f>
        <v>37288</v>
      </c>
      <c r="EZ25">
        <f>+Curvefetch!EZ25</f>
        <v>3.77</v>
      </c>
      <c r="FA25">
        <f>+Curvefetch!FA25</f>
        <v>5.0000000000000001E-3</v>
      </c>
      <c r="FB25">
        <f>+Curvefetch!FB25</f>
        <v>0.39500000000000002</v>
      </c>
      <c r="FC25">
        <f>+Curvefetch!FC25</f>
        <v>0</v>
      </c>
      <c r="FD25">
        <f>+Curvefetch!FD25</f>
        <v>0.12</v>
      </c>
      <c r="FE25">
        <f>+Curvefetch!FE25</f>
        <v>0.21</v>
      </c>
      <c r="FF25">
        <f>+Curvefetch!FF25</f>
        <v>0</v>
      </c>
      <c r="FG25">
        <f>+Curvefetch!FG25</f>
        <v>0.31</v>
      </c>
      <c r="FH25">
        <f>+Curvefetch!FH25</f>
        <v>-0.13750000000000001</v>
      </c>
      <c r="FI25">
        <f>+Curvefetch!FI25</f>
        <v>-0.13750000000000001</v>
      </c>
      <c r="FJ25">
        <f>+Curvefetch!FJ25</f>
        <v>-0.155</v>
      </c>
      <c r="FK25">
        <f>+Curvefetch!FK25</f>
        <v>-9.7500000000000003E-2</v>
      </c>
      <c r="FL25">
        <f>+Curvefetch!FL25</f>
        <v>-0.10249999999999999</v>
      </c>
      <c r="FM25">
        <f>+Curvefetch!FM25</f>
        <v>5.0000000000000001E-3</v>
      </c>
      <c r="FN25">
        <f>+Curvefetch!FN25</f>
        <v>0.04</v>
      </c>
      <c r="FO25">
        <f>+Curvefetch!FO25</f>
        <v>-0.13500000000000001</v>
      </c>
      <c r="FP25">
        <f>+Curvefetch!FP25</f>
        <v>-0.26750000000000002</v>
      </c>
      <c r="FQ25">
        <f>+Curvefetch!FQ25</f>
        <v>-0.33</v>
      </c>
      <c r="FR25">
        <f>+Curvefetch!FR25</f>
        <v>1.0625</v>
      </c>
      <c r="FS25">
        <f>+Curvefetch!FS25</f>
        <v>0.21</v>
      </c>
      <c r="FT25">
        <f>+Curvefetch!FT25</f>
        <v>1.56</v>
      </c>
      <c r="FU25">
        <f>+Curvefetch!FU25</f>
        <v>0.3075</v>
      </c>
      <c r="FV25">
        <f>+Curvefetch!FV25</f>
        <v>1.02</v>
      </c>
      <c r="FW25">
        <f>+Curvefetch!FW25</f>
        <v>-0.05</v>
      </c>
      <c r="FX25">
        <f>+Curvefetch!FX25</f>
        <v>-0.05</v>
      </c>
      <c r="FY25">
        <f>+Curvefetch!FY25</f>
        <v>-7.0000000000000007E-2</v>
      </c>
      <c r="FZ25">
        <f>+Curvefetch!FZ25</f>
        <v>-7.7499999999999999E-2</v>
      </c>
      <c r="GA25">
        <f>+Curvefetch!GA25</f>
        <v>-7.0000000000000007E-2</v>
      </c>
      <c r="GB25">
        <f>+Curvefetch!GB25</f>
        <v>-0.26500000000000001</v>
      </c>
      <c r="GC25">
        <f>+Curvefetch!GC25</f>
        <v>-6.5000000000000002E-2</v>
      </c>
      <c r="GD25">
        <f>+Curvefetch!GD25</f>
        <v>0</v>
      </c>
      <c r="GE25">
        <f>+Curvefetch!GE25</f>
        <v>0</v>
      </c>
      <c r="GF25">
        <f>+Curvefetch!GF25</f>
        <v>0</v>
      </c>
      <c r="GG25">
        <f>+Curvefetch!GG25</f>
        <v>0</v>
      </c>
      <c r="GH25">
        <f>+Curvefetch!GH25</f>
        <v>0</v>
      </c>
      <c r="GI25">
        <f>+Curvefetch!GI25</f>
        <v>0</v>
      </c>
      <c r="GJ25">
        <f>+Curvefetch!GJ25</f>
        <v>0</v>
      </c>
      <c r="GK25">
        <f>+Curvefetch!GK25</f>
        <v>0</v>
      </c>
      <c r="GL25">
        <f>+Curvefetch!GL25</f>
        <v>0</v>
      </c>
      <c r="GM25">
        <f>+Curvefetch!GS25</f>
        <v>0</v>
      </c>
      <c r="GN25">
        <f>+Curvefetch!GN25</f>
        <v>0</v>
      </c>
      <c r="GO25">
        <f>+Curvefetch!GO25</f>
        <v>0</v>
      </c>
      <c r="GP25">
        <f>+Curvefetch!GP25</f>
        <v>0</v>
      </c>
      <c r="GQ25">
        <f>+Curvefetch!GQ25</f>
        <v>0</v>
      </c>
      <c r="GR25">
        <f>+Curvefetch!GR25</f>
        <v>0</v>
      </c>
      <c r="GS25">
        <f>+Curvefetch!GS25</f>
        <v>0</v>
      </c>
      <c r="GT25">
        <f>+Curvefetch!GT25</f>
        <v>0</v>
      </c>
      <c r="GU25">
        <f>+Curvefetch!GU25</f>
        <v>0</v>
      </c>
      <c r="GV25">
        <f>+Curvefetch!GV25</f>
        <v>0</v>
      </c>
      <c r="GW25">
        <f>+Curvefetch!GW25</f>
        <v>0</v>
      </c>
      <c r="GX25">
        <f>+Curvefetch!GX25</f>
        <v>0</v>
      </c>
      <c r="GY25">
        <f>+Curvefetch!GY25</f>
        <v>0</v>
      </c>
      <c r="GZ25">
        <f>+Curvefetch!HI25</f>
        <v>0</v>
      </c>
      <c r="HA25">
        <f>+Curvefetch!HJ25</f>
        <v>0</v>
      </c>
      <c r="HB25">
        <f>+Curvefetch!HK25</f>
        <v>0</v>
      </c>
      <c r="HC25">
        <f>+Curvefetch!HL25</f>
        <v>0</v>
      </c>
      <c r="HD25">
        <f>+Curvefetch!HS25</f>
        <v>0</v>
      </c>
      <c r="HE25">
        <f>+Curvefetch!HN25</f>
        <v>0</v>
      </c>
      <c r="HF25">
        <f>+Curvefetch!HO25</f>
        <v>0</v>
      </c>
      <c r="HG25">
        <f>+Curvefetch!HP25</f>
        <v>0</v>
      </c>
      <c r="HH25">
        <f>+Curvefetch!HQ25</f>
        <v>0</v>
      </c>
      <c r="HI25">
        <f>+Curvefetch!HR25</f>
        <v>0</v>
      </c>
      <c r="HJ25">
        <f>+Curvefetch!HS25</f>
        <v>0</v>
      </c>
      <c r="HK25">
        <f>+Curvefetch!HT25</f>
        <v>0</v>
      </c>
      <c r="HL25">
        <f>+Curvefetch!HU25</f>
        <v>0</v>
      </c>
      <c r="HM25">
        <f>+Curvefetch!HV25</f>
        <v>0</v>
      </c>
      <c r="HN25">
        <f>+Curvefetch!HW25</f>
        <v>0</v>
      </c>
      <c r="HO25">
        <f>+Curvefetch!HX25</f>
        <v>0</v>
      </c>
      <c r="HP25">
        <f>+Curvefetch!HY25</f>
        <v>0</v>
      </c>
      <c r="HQ25">
        <f>+Curvefetch!HZ25</f>
        <v>0</v>
      </c>
      <c r="HR25">
        <f>+Curvefetch!IA25</f>
        <v>0</v>
      </c>
      <c r="HS25">
        <f>+Curvefetch!IB25</f>
        <v>0</v>
      </c>
      <c r="HT25">
        <f>+Curvefetch!IC25</f>
        <v>0</v>
      </c>
      <c r="HU25">
        <f>+Curvefetch!ID25</f>
        <v>0</v>
      </c>
      <c r="HV25">
        <f>+Curvefetch!IE25</f>
        <v>0</v>
      </c>
      <c r="HW25">
        <f>+Curvefetch!IF25</f>
        <v>0</v>
      </c>
      <c r="HX25">
        <f>+Curvefetch!IG25</f>
        <v>0</v>
      </c>
      <c r="HY25">
        <f>+Curvefetch!IH25</f>
        <v>0</v>
      </c>
      <c r="HZ25">
        <f>+Curvefetch!II25</f>
        <v>0</v>
      </c>
      <c r="IA25">
        <f>+Curvefetch!IJ25</f>
        <v>0</v>
      </c>
      <c r="IB25">
        <f>+Curvefetch!IK25</f>
        <v>0</v>
      </c>
      <c r="IC25">
        <f>+Curvefetch!IL25</f>
        <v>0</v>
      </c>
      <c r="ID25">
        <f>+Curvefetch!IS25</f>
        <v>0</v>
      </c>
      <c r="IE25">
        <f>+Curvefetch!IN25</f>
        <v>0</v>
      </c>
    </row>
    <row r="26" spans="60:239" x14ac:dyDescent="0.2">
      <c r="BH26" s="18"/>
      <c r="BI26" s="81"/>
      <c r="BJ26" s="81"/>
      <c r="BK26" s="81"/>
      <c r="BL26" s="18">
        <f>+Curvefetch!BL26</f>
        <v>36757</v>
      </c>
      <c r="BM26">
        <f>+Curvefetch!BM26</f>
        <v>4.3849999999999998</v>
      </c>
      <c r="BN26">
        <f>+Curvefetch!BN26</f>
        <v>4.5350000000000001</v>
      </c>
      <c r="BO26">
        <f>+Curvefetch!BO26</f>
        <v>4.4450000000000003</v>
      </c>
      <c r="BP26">
        <f>+Curvefetch!BP26</f>
        <v>4.5149999999999997</v>
      </c>
      <c r="BQ26">
        <f>+Curvefetch!BQ26</f>
        <v>0</v>
      </c>
      <c r="BR26">
        <f>+Curvefetch!BR26</f>
        <v>4.5049999999999999</v>
      </c>
      <c r="BS26">
        <f>+Curvefetch!BS26</f>
        <v>4.28</v>
      </c>
      <c r="BT26">
        <f>+Curvefetch!BT26</f>
        <v>4.2699999999999996</v>
      </c>
      <c r="BU26">
        <f>+Curvefetch!BU26</f>
        <v>4.2549999999999999</v>
      </c>
      <c r="BV26">
        <f>+Curvefetch!BV26</f>
        <v>4.3499999999999996</v>
      </c>
      <c r="BW26">
        <f>+Curvefetch!BW26</f>
        <v>4.3250000000000002</v>
      </c>
      <c r="BX26">
        <f>+Curvefetch!BX26</f>
        <v>4.2949999999999999</v>
      </c>
      <c r="BY26">
        <f>+Curvefetch!BY26</f>
        <v>4.28</v>
      </c>
      <c r="BZ26">
        <f>+Curvefetch!BZ26</f>
        <v>4.3150000000000004</v>
      </c>
      <c r="CA26">
        <f>+Curvefetch!CA26</f>
        <v>3.3149999999999999</v>
      </c>
      <c r="CB26">
        <f>+Curvefetch!CB26</f>
        <v>3.28</v>
      </c>
      <c r="CC26">
        <f>+Curvefetch!CC26</f>
        <v>4.9249999999999998</v>
      </c>
      <c r="CD26">
        <f>+Curvefetch!CD26</f>
        <v>4.26</v>
      </c>
      <c r="CE26">
        <f>+Curvefetch!CE26</f>
        <v>4.6150000000000002</v>
      </c>
      <c r="CF26">
        <f>+Curvefetch!CF26</f>
        <v>4.5650000000000004</v>
      </c>
      <c r="CG26">
        <f>+Curvefetch!CG26</f>
        <v>4.6449999999999996</v>
      </c>
      <c r="CH26">
        <f>+Curvefetch!CH26</f>
        <v>4.4050000000000002</v>
      </c>
      <c r="CI26">
        <f>+Curvefetch!CI26</f>
        <v>4.38</v>
      </c>
      <c r="CJ26">
        <f>+Curvefetch!CJ26</f>
        <v>4.2949999999999999</v>
      </c>
      <c r="CK26">
        <f>+Curvefetch!CK26</f>
        <v>4.33</v>
      </c>
      <c r="CL26">
        <f>+Curvefetch!CL26</f>
        <v>4.3049999999999997</v>
      </c>
      <c r="CM26">
        <f>+Curvefetch!CM26</f>
        <v>4.2750000000000004</v>
      </c>
      <c r="CN26">
        <f>+Curvefetch!CN26</f>
        <v>0</v>
      </c>
      <c r="CO26">
        <f>+Curvefetch!CO26</f>
        <v>36757</v>
      </c>
      <c r="CP26">
        <f>+Curvefetch!CP26</f>
        <v>4.3849999999999998</v>
      </c>
      <c r="CQ26">
        <f>+Curvefetch!CQ26</f>
        <v>4.5350000000000001</v>
      </c>
      <c r="CR26">
        <f>+Curvefetch!CR26</f>
        <v>4.4450000000000003</v>
      </c>
      <c r="CS26">
        <f>+Curvefetch!CS26</f>
        <v>4.5149999999999997</v>
      </c>
      <c r="CT26">
        <f>+Curvefetch!CT26</f>
        <v>0</v>
      </c>
      <c r="CU26">
        <f>+Curvefetch!CU26</f>
        <v>4.5049999999999999</v>
      </c>
      <c r="CV26">
        <f>+Curvefetch!CV26</f>
        <v>4.28</v>
      </c>
      <c r="CW26">
        <f>+Curvefetch!CW26</f>
        <v>4.2699999999999996</v>
      </c>
      <c r="CX26">
        <f>+Curvefetch!CX26</f>
        <v>4.2549999999999999</v>
      </c>
      <c r="CY26">
        <f>+Curvefetch!CY26</f>
        <v>4.3499999999999996</v>
      </c>
      <c r="CZ26">
        <f>+Curvefetch!CZ26</f>
        <v>4.3250000000000002</v>
      </c>
      <c r="DA26">
        <f>+Curvefetch!DA26</f>
        <v>4.2949999999999999</v>
      </c>
      <c r="DB26">
        <f>+Curvefetch!DB26</f>
        <v>4.28</v>
      </c>
      <c r="DC26">
        <f>+Curvefetch!DC26</f>
        <v>4.3150000000000004</v>
      </c>
      <c r="DD26">
        <f>+Curvefetch!DD26</f>
        <v>3.3149999999999999</v>
      </c>
      <c r="DE26">
        <f>+Curvefetch!DE26</f>
        <v>3.28</v>
      </c>
      <c r="DF26">
        <f>+Curvefetch!DF26</f>
        <v>4.9249999999999998</v>
      </c>
      <c r="DG26">
        <f>+Curvefetch!DG26</f>
        <v>4.26</v>
      </c>
      <c r="DH26">
        <f>+Curvefetch!DH26</f>
        <v>4.6150000000000002</v>
      </c>
      <c r="DI26">
        <f>+Curvefetch!DI26</f>
        <v>4.5650000000000004</v>
      </c>
      <c r="DJ26">
        <f>+Curvefetch!DJ26</f>
        <v>4.6449999999999996</v>
      </c>
      <c r="DK26">
        <f>+Curvefetch!DK26</f>
        <v>4.4050000000000002</v>
      </c>
      <c r="DL26">
        <f>+Curvefetch!DL26</f>
        <v>4.38</v>
      </c>
      <c r="DM26">
        <f>+Curvefetch!DM26</f>
        <v>4.2949999999999999</v>
      </c>
      <c r="DN26">
        <f>+Curvefetch!DN26</f>
        <v>4.33</v>
      </c>
      <c r="DO26">
        <f>+Curvefetch!DO26</f>
        <v>4.3049999999999997</v>
      </c>
      <c r="DP26">
        <f>+Curvefetch!DP26</f>
        <v>4.2750000000000004</v>
      </c>
      <c r="DQ26">
        <f>+Curvefetch!DQ26</f>
        <v>0</v>
      </c>
      <c r="DR26" s="18">
        <f>+Curvefetch!DR26</f>
        <v>37316</v>
      </c>
      <c r="DS26">
        <f>+Curvefetch!DS26</f>
        <v>3.6219999999999999</v>
      </c>
      <c r="DT26">
        <f>+Curvefetch!DT26</f>
        <v>5.0000000000000001E-3</v>
      </c>
      <c r="DU26">
        <f>+Curvefetch!DU26</f>
        <v>0.36499999999999999</v>
      </c>
      <c r="DV26">
        <f>+Curvefetch!DV26</f>
        <v>0</v>
      </c>
      <c r="DW26">
        <f>+Curvefetch!DW26</f>
        <v>0.115</v>
      </c>
      <c r="DX26">
        <f>+Curvefetch!DX26</f>
        <v>0.20499999999999999</v>
      </c>
      <c r="DY26">
        <f>+Curvefetch!DY26</f>
        <v>0</v>
      </c>
      <c r="DZ26">
        <f>+Curvefetch!DZ26</f>
        <v>0.3</v>
      </c>
      <c r="EA26">
        <f>+Curvefetch!EA26</f>
        <v>-0.14000000000000001</v>
      </c>
      <c r="EB26">
        <f>+Curvefetch!EB26</f>
        <v>-0.14000000000000001</v>
      </c>
      <c r="EC26">
        <f>+Curvefetch!EC26</f>
        <v>-0.1575</v>
      </c>
      <c r="ED26">
        <f>+Curvefetch!ED26</f>
        <v>-0.1</v>
      </c>
      <c r="EE26">
        <f>+Curvefetch!EE26</f>
        <v>-0.10249999999999999</v>
      </c>
      <c r="EF26">
        <f>+Curvefetch!EF26</f>
        <v>2.5000000000000001E-3</v>
      </c>
      <c r="EG26">
        <f>+Curvefetch!EG26</f>
        <v>3.7499999999999999E-2</v>
      </c>
      <c r="EH26">
        <f>+Curvefetch!EH26</f>
        <v>-0.14000000000000001</v>
      </c>
      <c r="EI26">
        <f>+Curvefetch!EI26</f>
        <v>-0.26750000000000002</v>
      </c>
      <c r="EJ26">
        <f>+Curvefetch!EJ26</f>
        <v>-0.33</v>
      </c>
      <c r="EK26">
        <f>+Curvefetch!EK26</f>
        <v>1.0625</v>
      </c>
      <c r="EL26">
        <f>+Curvefetch!EL26</f>
        <v>0.21</v>
      </c>
      <c r="EM26">
        <f>+Curvefetch!EM26</f>
        <v>0.99</v>
      </c>
      <c r="EN26">
        <f>+Curvefetch!EN26</f>
        <v>0.26650000000000001</v>
      </c>
      <c r="EO26">
        <f>+Curvefetch!EO26</f>
        <v>0.70250000000000001</v>
      </c>
      <c r="EP26">
        <f>+Curvefetch!EP26</f>
        <v>-3.7499999999999999E-2</v>
      </c>
      <c r="EQ26">
        <f>+Curvefetch!EQ26</f>
        <v>-3.7499999999999999E-2</v>
      </c>
      <c r="ER26">
        <f>+Curvefetch!ER26</f>
        <v>-7.0000000000000007E-2</v>
      </c>
      <c r="ES26">
        <f>+Curvefetch!ES26</f>
        <v>-7.7499999999999999E-2</v>
      </c>
      <c r="ET26">
        <f>+Curvefetch!ET26</f>
        <v>-7.0000000000000007E-2</v>
      </c>
      <c r="EU26">
        <f>+Curvefetch!EU26</f>
        <v>-0.26</v>
      </c>
      <c r="EV26" s="104">
        <f>+Curvefetch!EV26</f>
        <v>-6.5000000000000002E-2</v>
      </c>
      <c r="EW26">
        <f>+Curvefetch!EW26</f>
        <v>0</v>
      </c>
      <c r="EX26">
        <f>+Curvefetch!EX26</f>
        <v>0</v>
      </c>
      <c r="EY26" s="18">
        <f>+Curvefetch!EY26</f>
        <v>37316</v>
      </c>
      <c r="EZ26">
        <f>+Curvefetch!EZ26</f>
        <v>3.605</v>
      </c>
      <c r="FA26">
        <f>+Curvefetch!FA26</f>
        <v>5.0000000000000001E-3</v>
      </c>
      <c r="FB26">
        <f>+Curvefetch!FB26</f>
        <v>0.36499999999999999</v>
      </c>
      <c r="FC26">
        <f>+Curvefetch!FC26</f>
        <v>0</v>
      </c>
      <c r="FD26">
        <f>+Curvefetch!FD26</f>
        <v>0.11749999999999999</v>
      </c>
      <c r="FE26">
        <f>+Curvefetch!FE26</f>
        <v>0.20749999999999999</v>
      </c>
      <c r="FF26">
        <f>+Curvefetch!FF26</f>
        <v>0</v>
      </c>
      <c r="FG26">
        <f>+Curvefetch!FG26</f>
        <v>0.3</v>
      </c>
      <c r="FH26">
        <f>+Curvefetch!FH26</f>
        <v>-0.14000000000000001</v>
      </c>
      <c r="FI26">
        <f>+Curvefetch!FI26</f>
        <v>-0.14000000000000001</v>
      </c>
      <c r="FJ26">
        <f>+Curvefetch!FJ26</f>
        <v>-0.1575</v>
      </c>
      <c r="FK26">
        <f>+Curvefetch!FK26</f>
        <v>-0.1</v>
      </c>
      <c r="FL26">
        <f>+Curvefetch!FL26</f>
        <v>-0.10249999999999999</v>
      </c>
      <c r="FM26">
        <f>+Curvefetch!FM26</f>
        <v>2.5000000000000001E-3</v>
      </c>
      <c r="FN26">
        <f>+Curvefetch!FN26</f>
        <v>3.7499999999999999E-2</v>
      </c>
      <c r="FO26">
        <f>+Curvefetch!FO26</f>
        <v>-0.14000000000000001</v>
      </c>
      <c r="FP26">
        <f>+Curvefetch!FP26</f>
        <v>-0.26750000000000002</v>
      </c>
      <c r="FQ26">
        <f>+Curvefetch!FQ26</f>
        <v>-0.33</v>
      </c>
      <c r="FR26">
        <f>+Curvefetch!FR26</f>
        <v>1.0625</v>
      </c>
      <c r="FS26">
        <f>+Curvefetch!FS26</f>
        <v>0.21</v>
      </c>
      <c r="FT26">
        <f>+Curvefetch!FT26</f>
        <v>0.99</v>
      </c>
      <c r="FU26">
        <f>+Curvefetch!FU26</f>
        <v>0.26650000000000001</v>
      </c>
      <c r="FV26">
        <f>+Curvefetch!FV26</f>
        <v>0.70250000000000001</v>
      </c>
      <c r="FW26">
        <f>+Curvefetch!FW26</f>
        <v>-3.7499999999999999E-2</v>
      </c>
      <c r="FX26">
        <f>+Curvefetch!FX26</f>
        <v>-3.7499999999999999E-2</v>
      </c>
      <c r="FY26">
        <f>+Curvefetch!FY26</f>
        <v>-7.0000000000000007E-2</v>
      </c>
      <c r="FZ26">
        <f>+Curvefetch!FZ26</f>
        <v>-7.7499999999999999E-2</v>
      </c>
      <c r="GA26">
        <f>+Curvefetch!GA26</f>
        <v>-7.0000000000000007E-2</v>
      </c>
      <c r="GB26">
        <f>+Curvefetch!GB26</f>
        <v>-0.26500000000000001</v>
      </c>
      <c r="GC26">
        <f>+Curvefetch!GC26</f>
        <v>-6.5000000000000002E-2</v>
      </c>
      <c r="GD26">
        <f>+Curvefetch!GD26</f>
        <v>0</v>
      </c>
      <c r="GE26">
        <f>+Curvefetch!GE26</f>
        <v>0</v>
      </c>
      <c r="GF26">
        <f>+Curvefetch!GF26</f>
        <v>0</v>
      </c>
      <c r="GG26">
        <f>+Curvefetch!GG26</f>
        <v>0</v>
      </c>
      <c r="GH26">
        <f>+Curvefetch!GH26</f>
        <v>0</v>
      </c>
      <c r="GI26">
        <f>+Curvefetch!GI26</f>
        <v>0</v>
      </c>
      <c r="GJ26">
        <f>+Curvefetch!GJ26</f>
        <v>0</v>
      </c>
      <c r="GK26">
        <f>+Curvefetch!GK26</f>
        <v>0</v>
      </c>
      <c r="GL26">
        <f>+Curvefetch!GL26</f>
        <v>0</v>
      </c>
      <c r="GM26">
        <f>+Curvefetch!GS26</f>
        <v>0</v>
      </c>
      <c r="GN26">
        <f>+Curvefetch!GN26</f>
        <v>0</v>
      </c>
      <c r="GO26">
        <f>+Curvefetch!GO26</f>
        <v>0</v>
      </c>
      <c r="GP26">
        <f>+Curvefetch!GP26</f>
        <v>0</v>
      </c>
      <c r="GQ26">
        <f>+Curvefetch!GQ26</f>
        <v>0</v>
      </c>
      <c r="GR26">
        <f>+Curvefetch!GR26</f>
        <v>0</v>
      </c>
      <c r="GS26">
        <f>+Curvefetch!GS26</f>
        <v>0</v>
      </c>
      <c r="GT26">
        <f>+Curvefetch!GT26</f>
        <v>0</v>
      </c>
      <c r="GU26">
        <f>+Curvefetch!GU26</f>
        <v>0</v>
      </c>
      <c r="GV26">
        <f>+Curvefetch!GV26</f>
        <v>0</v>
      </c>
      <c r="GW26">
        <f>+Curvefetch!GW26</f>
        <v>0</v>
      </c>
      <c r="GX26">
        <f>+Curvefetch!GX26</f>
        <v>0</v>
      </c>
      <c r="GY26">
        <f>+Curvefetch!GY26</f>
        <v>0</v>
      </c>
      <c r="GZ26">
        <f>+Curvefetch!HI26</f>
        <v>0</v>
      </c>
      <c r="HA26">
        <f>+Curvefetch!HJ26</f>
        <v>0</v>
      </c>
      <c r="HB26">
        <f>+Curvefetch!HK26</f>
        <v>0</v>
      </c>
      <c r="HC26">
        <f>+Curvefetch!HL26</f>
        <v>0</v>
      </c>
      <c r="HD26">
        <f>+Curvefetch!HS26</f>
        <v>0</v>
      </c>
      <c r="HE26">
        <f>+Curvefetch!HN26</f>
        <v>0</v>
      </c>
      <c r="HF26">
        <f>+Curvefetch!HO26</f>
        <v>0</v>
      </c>
      <c r="HG26">
        <f>+Curvefetch!HP26</f>
        <v>0</v>
      </c>
      <c r="HH26">
        <f>+Curvefetch!HQ26</f>
        <v>0</v>
      </c>
      <c r="HI26">
        <f>+Curvefetch!HR26</f>
        <v>0</v>
      </c>
      <c r="HJ26">
        <f>+Curvefetch!HS26</f>
        <v>0</v>
      </c>
      <c r="HK26">
        <f>+Curvefetch!HT26</f>
        <v>0</v>
      </c>
      <c r="HL26">
        <f>+Curvefetch!HU26</f>
        <v>0</v>
      </c>
      <c r="HM26">
        <f>+Curvefetch!HV26</f>
        <v>0</v>
      </c>
      <c r="HN26">
        <f>+Curvefetch!HW26</f>
        <v>0</v>
      </c>
      <c r="HO26">
        <f>+Curvefetch!HX26</f>
        <v>0</v>
      </c>
      <c r="HP26">
        <f>+Curvefetch!HY26</f>
        <v>0</v>
      </c>
      <c r="HQ26">
        <f>+Curvefetch!HZ26</f>
        <v>0</v>
      </c>
      <c r="HR26">
        <f>+Curvefetch!IA26</f>
        <v>0</v>
      </c>
      <c r="HS26">
        <f>+Curvefetch!IB26</f>
        <v>0</v>
      </c>
      <c r="HT26">
        <f>+Curvefetch!IC26</f>
        <v>0</v>
      </c>
      <c r="HU26">
        <f>+Curvefetch!ID26</f>
        <v>0</v>
      </c>
      <c r="HV26">
        <f>+Curvefetch!IE26</f>
        <v>0</v>
      </c>
      <c r="HW26">
        <f>+Curvefetch!IF26</f>
        <v>0</v>
      </c>
      <c r="HX26">
        <f>+Curvefetch!IG26</f>
        <v>0</v>
      </c>
      <c r="HY26">
        <f>+Curvefetch!IH26</f>
        <v>0</v>
      </c>
      <c r="HZ26">
        <f>+Curvefetch!II26</f>
        <v>0</v>
      </c>
      <c r="IA26">
        <f>+Curvefetch!IJ26</f>
        <v>0</v>
      </c>
      <c r="IB26">
        <f>+Curvefetch!IK26</f>
        <v>0</v>
      </c>
      <c r="IC26">
        <f>+Curvefetch!IL26</f>
        <v>0</v>
      </c>
      <c r="ID26">
        <f>+Curvefetch!IS26</f>
        <v>0</v>
      </c>
      <c r="IE26">
        <f>+Curvefetch!IN26</f>
        <v>0</v>
      </c>
    </row>
    <row r="27" spans="60:239" x14ac:dyDescent="0.2">
      <c r="BH27" s="18"/>
      <c r="BI27" s="81"/>
      <c r="BJ27" s="81"/>
      <c r="BK27" s="81"/>
      <c r="BL27" s="18">
        <f>+Curvefetch!BL27</f>
        <v>36758</v>
      </c>
      <c r="BM27">
        <f>+Curvefetch!BM27</f>
        <v>4.3849999999999998</v>
      </c>
      <c r="BN27">
        <f>+Curvefetch!BN27</f>
        <v>4.5350000000000001</v>
      </c>
      <c r="BO27">
        <f>+Curvefetch!BO27</f>
        <v>4.4450000000000003</v>
      </c>
      <c r="BP27">
        <f>+Curvefetch!BP27</f>
        <v>4.5149999999999997</v>
      </c>
      <c r="BQ27">
        <f>+Curvefetch!BQ27</f>
        <v>0</v>
      </c>
      <c r="BR27">
        <f>+Curvefetch!BR27</f>
        <v>4.5049999999999999</v>
      </c>
      <c r="BS27">
        <f>+Curvefetch!BS27</f>
        <v>4.28</v>
      </c>
      <c r="BT27">
        <f>+Curvefetch!BT27</f>
        <v>4.2699999999999996</v>
      </c>
      <c r="BU27">
        <f>+Curvefetch!BU27</f>
        <v>4.2549999999999999</v>
      </c>
      <c r="BV27">
        <f>+Curvefetch!BV27</f>
        <v>4.3499999999999996</v>
      </c>
      <c r="BW27">
        <f>+Curvefetch!BW27</f>
        <v>4.3250000000000002</v>
      </c>
      <c r="BX27">
        <f>+Curvefetch!BX27</f>
        <v>4.2949999999999999</v>
      </c>
      <c r="BY27">
        <f>+Curvefetch!BY27</f>
        <v>4.28</v>
      </c>
      <c r="BZ27">
        <f>+Curvefetch!BZ27</f>
        <v>4.3150000000000004</v>
      </c>
      <c r="CA27">
        <f>+Curvefetch!CA27</f>
        <v>3.3149999999999999</v>
      </c>
      <c r="CB27">
        <f>+Curvefetch!CB27</f>
        <v>3.28</v>
      </c>
      <c r="CC27">
        <f>+Curvefetch!CC27</f>
        <v>4.9249999999999998</v>
      </c>
      <c r="CD27">
        <f>+Curvefetch!CD27</f>
        <v>4.26</v>
      </c>
      <c r="CE27">
        <f>+Curvefetch!CE27</f>
        <v>4.6150000000000002</v>
      </c>
      <c r="CF27">
        <f>+Curvefetch!CF27</f>
        <v>4.5650000000000004</v>
      </c>
      <c r="CG27">
        <f>+Curvefetch!CG27</f>
        <v>4.6449999999999996</v>
      </c>
      <c r="CH27">
        <f>+Curvefetch!CH27</f>
        <v>4.4050000000000002</v>
      </c>
      <c r="CI27">
        <f>+Curvefetch!CI27</f>
        <v>4.38</v>
      </c>
      <c r="CJ27">
        <f>+Curvefetch!CJ27</f>
        <v>4.2949999999999999</v>
      </c>
      <c r="CK27">
        <f>+Curvefetch!CK27</f>
        <v>4.33</v>
      </c>
      <c r="CL27">
        <f>+Curvefetch!CL27</f>
        <v>4.3049999999999997</v>
      </c>
      <c r="CM27">
        <f>+Curvefetch!CM27</f>
        <v>4.2750000000000004</v>
      </c>
      <c r="CN27">
        <f>+Curvefetch!CN27</f>
        <v>0</v>
      </c>
      <c r="CO27">
        <f>+Curvefetch!CO27</f>
        <v>36758</v>
      </c>
      <c r="CP27">
        <f>+Curvefetch!CP27</f>
        <v>4.3849999999999998</v>
      </c>
      <c r="CQ27">
        <f>+Curvefetch!CQ27</f>
        <v>4.5350000000000001</v>
      </c>
      <c r="CR27">
        <f>+Curvefetch!CR27</f>
        <v>4.4450000000000003</v>
      </c>
      <c r="CS27">
        <f>+Curvefetch!CS27</f>
        <v>4.5149999999999997</v>
      </c>
      <c r="CT27">
        <f>+Curvefetch!CT27</f>
        <v>0</v>
      </c>
      <c r="CU27">
        <f>+Curvefetch!CU27</f>
        <v>4.5049999999999999</v>
      </c>
      <c r="CV27">
        <f>+Curvefetch!CV27</f>
        <v>4.28</v>
      </c>
      <c r="CW27">
        <f>+Curvefetch!CW27</f>
        <v>4.2699999999999996</v>
      </c>
      <c r="CX27">
        <f>+Curvefetch!CX27</f>
        <v>4.2549999999999999</v>
      </c>
      <c r="CY27">
        <f>+Curvefetch!CY27</f>
        <v>4.3499999999999996</v>
      </c>
      <c r="CZ27">
        <f>+Curvefetch!CZ27</f>
        <v>4.3250000000000002</v>
      </c>
      <c r="DA27">
        <f>+Curvefetch!DA27</f>
        <v>4.2949999999999999</v>
      </c>
      <c r="DB27">
        <f>+Curvefetch!DB27</f>
        <v>4.28</v>
      </c>
      <c r="DC27">
        <f>+Curvefetch!DC27</f>
        <v>4.3150000000000004</v>
      </c>
      <c r="DD27">
        <f>+Curvefetch!DD27</f>
        <v>3.3149999999999999</v>
      </c>
      <c r="DE27">
        <f>+Curvefetch!DE27</f>
        <v>3.28</v>
      </c>
      <c r="DF27">
        <f>+Curvefetch!DF27</f>
        <v>4.9249999999999998</v>
      </c>
      <c r="DG27">
        <f>+Curvefetch!DG27</f>
        <v>4.26</v>
      </c>
      <c r="DH27">
        <f>+Curvefetch!DH27</f>
        <v>4.6150000000000002</v>
      </c>
      <c r="DI27">
        <f>+Curvefetch!DI27</f>
        <v>4.5650000000000004</v>
      </c>
      <c r="DJ27">
        <f>+Curvefetch!DJ27</f>
        <v>4.6449999999999996</v>
      </c>
      <c r="DK27">
        <f>+Curvefetch!DK27</f>
        <v>4.4050000000000002</v>
      </c>
      <c r="DL27">
        <f>+Curvefetch!DL27</f>
        <v>4.38</v>
      </c>
      <c r="DM27">
        <f>+Curvefetch!DM27</f>
        <v>4.2949999999999999</v>
      </c>
      <c r="DN27">
        <f>+Curvefetch!DN27</f>
        <v>4.33</v>
      </c>
      <c r="DO27">
        <f>+Curvefetch!DO27</f>
        <v>4.3049999999999997</v>
      </c>
      <c r="DP27">
        <f>+Curvefetch!DP27</f>
        <v>4.2750000000000004</v>
      </c>
      <c r="DQ27">
        <f>+Curvefetch!DQ27</f>
        <v>0</v>
      </c>
      <c r="DR27" s="18">
        <f>+Curvefetch!DR27</f>
        <v>37347</v>
      </c>
      <c r="DS27">
        <f>+Curvefetch!DS27</f>
        <v>3.4470000000000001</v>
      </c>
      <c r="DT27">
        <f>+Curvefetch!DT27</f>
        <v>6.0000000000000001E-3</v>
      </c>
      <c r="DU27">
        <f>+Curvefetch!DU27</f>
        <v>0.3</v>
      </c>
      <c r="DV27">
        <f>+Curvefetch!DV27</f>
        <v>0</v>
      </c>
      <c r="DW27">
        <f>+Curvefetch!DW27</f>
        <v>6.7500000000000004E-2</v>
      </c>
      <c r="DX27">
        <f>+Curvefetch!DX27</f>
        <v>0.13750000000000001</v>
      </c>
      <c r="DY27">
        <f>+Curvefetch!DY27</f>
        <v>0</v>
      </c>
      <c r="DZ27">
        <f>+Curvefetch!DZ27</f>
        <v>0.13500000000000001</v>
      </c>
      <c r="EA27">
        <f>+Curvefetch!EA27</f>
        <v>-0.13250000000000001</v>
      </c>
      <c r="EB27">
        <f>+Curvefetch!EB27</f>
        <v>-0.13250000000000001</v>
      </c>
      <c r="EC27">
        <f>+Curvefetch!EC27</f>
        <v>-0.15</v>
      </c>
      <c r="ED27">
        <f>+Curvefetch!ED27</f>
        <v>-9.2499999999999999E-2</v>
      </c>
      <c r="EE27">
        <f>+Curvefetch!EE27</f>
        <v>-6.5000000000000002E-2</v>
      </c>
      <c r="EF27">
        <f>+Curvefetch!EF27</f>
        <v>-0.08</v>
      </c>
      <c r="EG27">
        <f>+Curvefetch!EG27</f>
        <v>-0.06</v>
      </c>
      <c r="EH27">
        <f>+Curvefetch!EH27</f>
        <v>-0.1275</v>
      </c>
      <c r="EI27">
        <f>+Curvefetch!EI27</f>
        <v>-0.25</v>
      </c>
      <c r="EJ27">
        <f>+Curvefetch!EJ27</f>
        <v>-0.52</v>
      </c>
      <c r="EK27">
        <f>+Curvefetch!EK27</f>
        <v>-0.32</v>
      </c>
      <c r="EL27">
        <f>+Curvefetch!EL27</f>
        <v>0.12</v>
      </c>
      <c r="EM27">
        <f>+Curvefetch!EM27</f>
        <v>0.45</v>
      </c>
      <c r="EN27">
        <f>+Curvefetch!EN27</f>
        <v>0.19500000000000001</v>
      </c>
      <c r="EO27">
        <f>+Curvefetch!EO27</f>
        <v>0.33500000000000002</v>
      </c>
      <c r="EP27">
        <f>+Curvefetch!EP27</f>
        <v>1.4999999999999999E-2</v>
      </c>
      <c r="EQ27">
        <f>+Curvefetch!EQ27</f>
        <v>1.4999999999999999E-2</v>
      </c>
      <c r="ER27">
        <f>+Curvefetch!ER27</f>
        <v>-0.06</v>
      </c>
      <c r="ES27">
        <f>+Curvefetch!ES27</f>
        <v>-0.06</v>
      </c>
      <c r="ET27">
        <f>+Curvefetch!ET27</f>
        <v>-0.06</v>
      </c>
      <c r="EU27">
        <f>+Curvefetch!EU27</f>
        <v>-0.41</v>
      </c>
      <c r="EV27" s="104">
        <f>+Curvefetch!EV27</f>
        <v>-6.25E-2</v>
      </c>
      <c r="EW27">
        <f>+Curvefetch!EW27</f>
        <v>0</v>
      </c>
      <c r="EX27">
        <f>+Curvefetch!EX27</f>
        <v>0</v>
      </c>
      <c r="EY27" s="18">
        <f>+Curvefetch!EY27</f>
        <v>37347</v>
      </c>
      <c r="EZ27">
        <f>+Curvefetch!EZ27</f>
        <v>3.43</v>
      </c>
      <c r="FA27">
        <f>+Curvefetch!FA27</f>
        <v>6.0000000000000001E-3</v>
      </c>
      <c r="FB27">
        <f>+Curvefetch!FB27</f>
        <v>0.3</v>
      </c>
      <c r="FC27">
        <f>+Curvefetch!FC27</f>
        <v>0</v>
      </c>
      <c r="FD27">
        <f>+Curvefetch!FD27</f>
        <v>6.7500000000000004E-2</v>
      </c>
      <c r="FE27">
        <f>+Curvefetch!FE27</f>
        <v>0.13750000000000001</v>
      </c>
      <c r="FF27">
        <f>+Curvefetch!FF27</f>
        <v>0</v>
      </c>
      <c r="FG27">
        <f>+Curvefetch!FG27</f>
        <v>0.13500000000000001</v>
      </c>
      <c r="FH27">
        <f>+Curvefetch!FH27</f>
        <v>-0.13250000000000001</v>
      </c>
      <c r="FI27">
        <f>+Curvefetch!FI27</f>
        <v>-0.13250000000000001</v>
      </c>
      <c r="FJ27">
        <f>+Curvefetch!FJ27</f>
        <v>-0.15</v>
      </c>
      <c r="FK27">
        <f>+Curvefetch!FK27</f>
        <v>-9.2499999999999999E-2</v>
      </c>
      <c r="FL27">
        <f>+Curvefetch!FL27</f>
        <v>-6.5000000000000002E-2</v>
      </c>
      <c r="FM27">
        <f>+Curvefetch!FM27</f>
        <v>-0.08</v>
      </c>
      <c r="FN27">
        <f>+Curvefetch!FN27</f>
        <v>-0.06</v>
      </c>
      <c r="FO27">
        <f>+Curvefetch!FO27</f>
        <v>-0.1275</v>
      </c>
      <c r="FP27">
        <f>+Curvefetch!FP27</f>
        <v>-0.25</v>
      </c>
      <c r="FQ27">
        <f>+Curvefetch!FQ27</f>
        <v>-0.52</v>
      </c>
      <c r="FR27">
        <f>+Curvefetch!FR27</f>
        <v>-0.32</v>
      </c>
      <c r="FS27">
        <f>+Curvefetch!FS27</f>
        <v>0.12</v>
      </c>
      <c r="FT27">
        <f>+Curvefetch!FT27</f>
        <v>0.45</v>
      </c>
      <c r="FU27">
        <f>+Curvefetch!FU27</f>
        <v>0.19500000000000001</v>
      </c>
      <c r="FV27">
        <f>+Curvefetch!FV27</f>
        <v>0.33500000000000002</v>
      </c>
      <c r="FW27">
        <f>+Curvefetch!FW27</f>
        <v>1.4999999999999999E-2</v>
      </c>
      <c r="FX27">
        <f>+Curvefetch!FX27</f>
        <v>1.4999999999999999E-2</v>
      </c>
      <c r="FY27">
        <f>+Curvefetch!FY27</f>
        <v>-0.06</v>
      </c>
      <c r="FZ27">
        <f>+Curvefetch!FZ27</f>
        <v>-0.06</v>
      </c>
      <c r="GA27">
        <f>+Curvefetch!GA27</f>
        <v>-0.06</v>
      </c>
      <c r="GB27">
        <f>+Curvefetch!GB27</f>
        <v>-0.42499999999999999</v>
      </c>
      <c r="GC27">
        <f>+Curvefetch!GC27</f>
        <v>-6.25E-2</v>
      </c>
      <c r="GD27">
        <f>+Curvefetch!GD27</f>
        <v>0</v>
      </c>
      <c r="GE27">
        <f>+Curvefetch!GE27</f>
        <v>0</v>
      </c>
      <c r="GF27">
        <f>+Curvefetch!GF27</f>
        <v>0</v>
      </c>
      <c r="GG27">
        <f>+Curvefetch!GG27</f>
        <v>0</v>
      </c>
      <c r="GH27">
        <f>+Curvefetch!GH27</f>
        <v>0</v>
      </c>
      <c r="GI27">
        <f>+Curvefetch!GI27</f>
        <v>0</v>
      </c>
      <c r="GJ27">
        <f>+Curvefetch!GJ27</f>
        <v>0</v>
      </c>
      <c r="GK27">
        <f>+Curvefetch!GK27</f>
        <v>0</v>
      </c>
      <c r="GL27">
        <f>+Curvefetch!GL27</f>
        <v>0</v>
      </c>
      <c r="GM27">
        <f>+Curvefetch!GS27</f>
        <v>0</v>
      </c>
      <c r="GN27">
        <f>+Curvefetch!GN27</f>
        <v>0</v>
      </c>
      <c r="GO27">
        <f>+Curvefetch!GO27</f>
        <v>0</v>
      </c>
      <c r="GP27">
        <f>+Curvefetch!GP27</f>
        <v>0</v>
      </c>
      <c r="GQ27">
        <f>+Curvefetch!GQ27</f>
        <v>0</v>
      </c>
      <c r="GR27">
        <f>+Curvefetch!GR27</f>
        <v>0</v>
      </c>
      <c r="GS27">
        <f>+Curvefetch!GS27</f>
        <v>0</v>
      </c>
      <c r="GT27">
        <f>+Curvefetch!GT27</f>
        <v>0</v>
      </c>
      <c r="GU27">
        <f>+Curvefetch!GU27</f>
        <v>0</v>
      </c>
      <c r="GV27">
        <f>+Curvefetch!GV27</f>
        <v>0</v>
      </c>
      <c r="GW27">
        <f>+Curvefetch!GW27</f>
        <v>0</v>
      </c>
      <c r="GX27">
        <f>+Curvefetch!GX27</f>
        <v>0</v>
      </c>
      <c r="GY27">
        <f>+Curvefetch!GY27</f>
        <v>0</v>
      </c>
      <c r="GZ27">
        <f>+Curvefetch!HI27</f>
        <v>0</v>
      </c>
      <c r="HA27">
        <f>+Curvefetch!HJ27</f>
        <v>0</v>
      </c>
      <c r="HB27">
        <f>+Curvefetch!HK27</f>
        <v>0</v>
      </c>
      <c r="HC27">
        <f>+Curvefetch!HL27</f>
        <v>0</v>
      </c>
      <c r="HD27">
        <f>+Curvefetch!HS27</f>
        <v>0</v>
      </c>
      <c r="HE27">
        <f>+Curvefetch!HN27</f>
        <v>0</v>
      </c>
      <c r="HF27">
        <f>+Curvefetch!HO27</f>
        <v>0</v>
      </c>
      <c r="HG27">
        <f>+Curvefetch!HP27</f>
        <v>0</v>
      </c>
      <c r="HH27">
        <f>+Curvefetch!HQ27</f>
        <v>0</v>
      </c>
      <c r="HI27">
        <f>+Curvefetch!HR27</f>
        <v>0</v>
      </c>
      <c r="HJ27">
        <f>+Curvefetch!HS27</f>
        <v>0</v>
      </c>
      <c r="HK27">
        <f>+Curvefetch!HT27</f>
        <v>0</v>
      </c>
      <c r="HL27">
        <f>+Curvefetch!HU27</f>
        <v>0</v>
      </c>
      <c r="HM27">
        <f>+Curvefetch!HV27</f>
        <v>0</v>
      </c>
      <c r="HN27">
        <f>+Curvefetch!HW27</f>
        <v>0</v>
      </c>
      <c r="HO27">
        <f>+Curvefetch!HX27</f>
        <v>0</v>
      </c>
      <c r="HP27">
        <f>+Curvefetch!HY27</f>
        <v>0</v>
      </c>
      <c r="HQ27">
        <f>+Curvefetch!HZ27</f>
        <v>0</v>
      </c>
      <c r="HR27">
        <f>+Curvefetch!IA27</f>
        <v>0</v>
      </c>
      <c r="HS27">
        <f>+Curvefetch!IB27</f>
        <v>0</v>
      </c>
      <c r="HT27">
        <f>+Curvefetch!IC27</f>
        <v>0</v>
      </c>
      <c r="HU27">
        <f>+Curvefetch!ID27</f>
        <v>0</v>
      </c>
      <c r="HV27">
        <f>+Curvefetch!IE27</f>
        <v>0</v>
      </c>
      <c r="HW27">
        <f>+Curvefetch!IF27</f>
        <v>0</v>
      </c>
      <c r="HX27">
        <f>+Curvefetch!IG27</f>
        <v>0</v>
      </c>
      <c r="HY27">
        <f>+Curvefetch!IH27</f>
        <v>0</v>
      </c>
      <c r="HZ27">
        <f>+Curvefetch!II27</f>
        <v>0</v>
      </c>
      <c r="IA27">
        <f>+Curvefetch!IJ27</f>
        <v>0</v>
      </c>
      <c r="IB27">
        <f>+Curvefetch!IK27</f>
        <v>0</v>
      </c>
      <c r="IC27">
        <f>+Curvefetch!IL27</f>
        <v>0</v>
      </c>
      <c r="ID27">
        <f>+Curvefetch!IS27</f>
        <v>0</v>
      </c>
      <c r="IE27">
        <f>+Curvefetch!IN27</f>
        <v>0</v>
      </c>
    </row>
    <row r="28" spans="60:239" x14ac:dyDescent="0.2">
      <c r="BH28" s="18"/>
      <c r="BI28" s="81"/>
      <c r="BJ28" s="81"/>
      <c r="BK28" s="81"/>
      <c r="BL28" s="18">
        <f>+Curvefetch!BL28</f>
        <v>36759</v>
      </c>
      <c r="BM28">
        <f>+Curvefetch!BM28</f>
        <v>4.3849999999999998</v>
      </c>
      <c r="BN28">
        <f>+Curvefetch!BN28</f>
        <v>4.5350000000000001</v>
      </c>
      <c r="BO28">
        <f>+Curvefetch!BO28</f>
        <v>4.4450000000000003</v>
      </c>
      <c r="BP28">
        <f>+Curvefetch!BP28</f>
        <v>4.5149999999999997</v>
      </c>
      <c r="BQ28">
        <f>+Curvefetch!BQ28</f>
        <v>0</v>
      </c>
      <c r="BR28">
        <f>+Curvefetch!BR28</f>
        <v>4.5049999999999999</v>
      </c>
      <c r="BS28">
        <f>+Curvefetch!BS28</f>
        <v>4.28</v>
      </c>
      <c r="BT28">
        <f>+Curvefetch!BT28</f>
        <v>4.2699999999999996</v>
      </c>
      <c r="BU28">
        <f>+Curvefetch!BU28</f>
        <v>4.2549999999999999</v>
      </c>
      <c r="BV28">
        <f>+Curvefetch!BV28</f>
        <v>4.3499999999999996</v>
      </c>
      <c r="BW28">
        <f>+Curvefetch!BW28</f>
        <v>4.3250000000000002</v>
      </c>
      <c r="BX28">
        <f>+Curvefetch!BX28</f>
        <v>4.2949999999999999</v>
      </c>
      <c r="BY28">
        <f>+Curvefetch!BY28</f>
        <v>4.28</v>
      </c>
      <c r="BZ28">
        <f>+Curvefetch!BZ28</f>
        <v>4.3150000000000004</v>
      </c>
      <c r="CA28">
        <f>+Curvefetch!CA28</f>
        <v>3.3149999999999999</v>
      </c>
      <c r="CB28">
        <f>+Curvefetch!CB28</f>
        <v>3.28</v>
      </c>
      <c r="CC28">
        <f>+Curvefetch!CC28</f>
        <v>4.9249999999999998</v>
      </c>
      <c r="CD28">
        <f>+Curvefetch!CD28</f>
        <v>4.26</v>
      </c>
      <c r="CE28">
        <f>+Curvefetch!CE28</f>
        <v>4.6150000000000002</v>
      </c>
      <c r="CF28">
        <f>+Curvefetch!CF28</f>
        <v>4.5650000000000004</v>
      </c>
      <c r="CG28">
        <f>+Curvefetch!CG28</f>
        <v>4.6449999999999996</v>
      </c>
      <c r="CH28">
        <f>+Curvefetch!CH28</f>
        <v>4.4050000000000002</v>
      </c>
      <c r="CI28">
        <f>+Curvefetch!CI28</f>
        <v>4.38</v>
      </c>
      <c r="CJ28">
        <f>+Curvefetch!CJ28</f>
        <v>4.2949999999999999</v>
      </c>
      <c r="CK28">
        <f>+Curvefetch!CK28</f>
        <v>4.33</v>
      </c>
      <c r="CL28">
        <f>+Curvefetch!CL28</f>
        <v>4.3049999999999997</v>
      </c>
      <c r="CM28">
        <f>+Curvefetch!CM28</f>
        <v>4.2750000000000004</v>
      </c>
      <c r="CN28">
        <f>+Curvefetch!CN28</f>
        <v>0</v>
      </c>
      <c r="CO28">
        <f>+Curvefetch!CO28</f>
        <v>36759</v>
      </c>
      <c r="CP28">
        <f>+Curvefetch!CP28</f>
        <v>4.3849999999999998</v>
      </c>
      <c r="CQ28">
        <f>+Curvefetch!CQ28</f>
        <v>4.5350000000000001</v>
      </c>
      <c r="CR28">
        <f>+Curvefetch!CR28</f>
        <v>4.4450000000000003</v>
      </c>
      <c r="CS28">
        <f>+Curvefetch!CS28</f>
        <v>4.5149999999999997</v>
      </c>
      <c r="CT28">
        <f>+Curvefetch!CT28</f>
        <v>0</v>
      </c>
      <c r="CU28">
        <f>+Curvefetch!CU28</f>
        <v>4.5049999999999999</v>
      </c>
      <c r="CV28">
        <f>+Curvefetch!CV28</f>
        <v>4.28</v>
      </c>
      <c r="CW28">
        <f>+Curvefetch!CW28</f>
        <v>4.2699999999999996</v>
      </c>
      <c r="CX28">
        <f>+Curvefetch!CX28</f>
        <v>4.2549999999999999</v>
      </c>
      <c r="CY28">
        <f>+Curvefetch!CY28</f>
        <v>4.3499999999999996</v>
      </c>
      <c r="CZ28">
        <f>+Curvefetch!CZ28</f>
        <v>4.3250000000000002</v>
      </c>
      <c r="DA28">
        <f>+Curvefetch!DA28</f>
        <v>4.2949999999999999</v>
      </c>
      <c r="DB28">
        <f>+Curvefetch!DB28</f>
        <v>4.28</v>
      </c>
      <c r="DC28">
        <f>+Curvefetch!DC28</f>
        <v>4.3150000000000004</v>
      </c>
      <c r="DD28">
        <f>+Curvefetch!DD28</f>
        <v>3.3149999999999999</v>
      </c>
      <c r="DE28">
        <f>+Curvefetch!DE28</f>
        <v>3.28</v>
      </c>
      <c r="DF28">
        <f>+Curvefetch!DF28</f>
        <v>4.9249999999999998</v>
      </c>
      <c r="DG28">
        <f>+Curvefetch!DG28</f>
        <v>4.26</v>
      </c>
      <c r="DH28">
        <f>+Curvefetch!DH28</f>
        <v>4.6150000000000002</v>
      </c>
      <c r="DI28">
        <f>+Curvefetch!DI28</f>
        <v>4.5650000000000004</v>
      </c>
      <c r="DJ28">
        <f>+Curvefetch!DJ28</f>
        <v>4.6449999999999996</v>
      </c>
      <c r="DK28">
        <f>+Curvefetch!DK28</f>
        <v>4.4050000000000002</v>
      </c>
      <c r="DL28">
        <f>+Curvefetch!DL28</f>
        <v>4.38</v>
      </c>
      <c r="DM28">
        <f>+Curvefetch!DM28</f>
        <v>4.2949999999999999</v>
      </c>
      <c r="DN28">
        <f>+Curvefetch!DN28</f>
        <v>4.33</v>
      </c>
      <c r="DO28">
        <f>+Curvefetch!DO28</f>
        <v>4.3049999999999997</v>
      </c>
      <c r="DP28">
        <f>+Curvefetch!DP28</f>
        <v>4.2750000000000004</v>
      </c>
      <c r="DQ28">
        <f>+Curvefetch!DQ28</f>
        <v>0</v>
      </c>
      <c r="DR28" s="18">
        <f>+Curvefetch!DR28</f>
        <v>37377</v>
      </c>
      <c r="DS28">
        <f>+Curvefetch!DS28</f>
        <v>3.355</v>
      </c>
      <c r="DT28">
        <f>+Curvefetch!DT28</f>
        <v>6.0000000000000001E-3</v>
      </c>
      <c r="DU28">
        <f>+Curvefetch!DU28</f>
        <v>0.28499999999999998</v>
      </c>
      <c r="DV28">
        <f>+Curvefetch!DV28</f>
        <v>0</v>
      </c>
      <c r="DW28">
        <f>+Curvefetch!DW28</f>
        <v>5.7500000000000002E-2</v>
      </c>
      <c r="DX28">
        <f>+Curvefetch!DX28</f>
        <v>0.1275</v>
      </c>
      <c r="DY28">
        <f>+Curvefetch!DY28</f>
        <v>0</v>
      </c>
      <c r="DZ28">
        <f>+Curvefetch!DZ28</f>
        <v>0.13500000000000001</v>
      </c>
      <c r="EA28">
        <f>+Curvefetch!EA28</f>
        <v>-0.13250000000000001</v>
      </c>
      <c r="EB28">
        <f>+Curvefetch!EB28</f>
        <v>-0.13250000000000001</v>
      </c>
      <c r="EC28">
        <f>+Curvefetch!EC28</f>
        <v>-0.15</v>
      </c>
      <c r="ED28">
        <f>+Curvefetch!ED28</f>
        <v>-9.2499999999999999E-2</v>
      </c>
      <c r="EE28">
        <f>+Curvefetch!EE28</f>
        <v>-6.5000000000000002E-2</v>
      </c>
      <c r="EF28">
        <f>+Curvefetch!EF28</f>
        <v>-9.5000000000000001E-2</v>
      </c>
      <c r="EG28">
        <f>+Curvefetch!EG28</f>
        <v>-7.4999999999999997E-2</v>
      </c>
      <c r="EH28">
        <f>+Curvefetch!EH28</f>
        <v>-0.1275</v>
      </c>
      <c r="EI28">
        <f>+Curvefetch!EI28</f>
        <v>-0.25</v>
      </c>
      <c r="EJ28">
        <f>+Curvefetch!EJ28</f>
        <v>-0.52</v>
      </c>
      <c r="EK28">
        <f>+Curvefetch!EK28</f>
        <v>-0.32</v>
      </c>
      <c r="EL28">
        <f>+Curvefetch!EL28</f>
        <v>0.12</v>
      </c>
      <c r="EM28">
        <f>+Curvefetch!EM28</f>
        <v>0.40500000000000003</v>
      </c>
      <c r="EN28">
        <f>+Curvefetch!EN28</f>
        <v>0.1825</v>
      </c>
      <c r="EO28">
        <f>+Curvefetch!EO28</f>
        <v>0.26750000000000002</v>
      </c>
      <c r="EP28">
        <f>+Curvefetch!EP28</f>
        <v>1.4999999999999999E-2</v>
      </c>
      <c r="EQ28">
        <f>+Curvefetch!EQ28</f>
        <v>1.4999999999999999E-2</v>
      </c>
      <c r="ER28">
        <f>+Curvefetch!ER28</f>
        <v>-0.06</v>
      </c>
      <c r="ES28">
        <f>+Curvefetch!ES28</f>
        <v>-0.06</v>
      </c>
      <c r="ET28">
        <f>+Curvefetch!ET28</f>
        <v>-0.06</v>
      </c>
      <c r="EU28">
        <f>+Curvefetch!EU28</f>
        <v>-0.41</v>
      </c>
      <c r="EV28" s="104">
        <f>+Curvefetch!EV28</f>
        <v>-6.25E-2</v>
      </c>
      <c r="EW28">
        <f>+Curvefetch!EW28</f>
        <v>0</v>
      </c>
      <c r="EX28">
        <f>+Curvefetch!EX28</f>
        <v>0</v>
      </c>
      <c r="EY28" s="18">
        <f>+Curvefetch!EY28</f>
        <v>37377</v>
      </c>
      <c r="EZ28">
        <f>+Curvefetch!EZ28</f>
        <v>3.3479999999999999</v>
      </c>
      <c r="FA28">
        <f>+Curvefetch!FA28</f>
        <v>6.0000000000000001E-3</v>
      </c>
      <c r="FB28">
        <f>+Curvefetch!FB28</f>
        <v>0.28499999999999998</v>
      </c>
      <c r="FC28">
        <f>+Curvefetch!FC28</f>
        <v>0</v>
      </c>
      <c r="FD28">
        <f>+Curvefetch!FD28</f>
        <v>5.7500000000000002E-2</v>
      </c>
      <c r="FE28">
        <f>+Curvefetch!FE28</f>
        <v>0.1275</v>
      </c>
      <c r="FF28">
        <f>+Curvefetch!FF28</f>
        <v>0</v>
      </c>
      <c r="FG28">
        <f>+Curvefetch!FG28</f>
        <v>0.13500000000000001</v>
      </c>
      <c r="FH28">
        <f>+Curvefetch!FH28</f>
        <v>-0.13250000000000001</v>
      </c>
      <c r="FI28">
        <f>+Curvefetch!FI28</f>
        <v>-0.13250000000000001</v>
      </c>
      <c r="FJ28">
        <f>+Curvefetch!FJ28</f>
        <v>-0.15</v>
      </c>
      <c r="FK28">
        <f>+Curvefetch!FK28</f>
        <v>-9.2499999999999999E-2</v>
      </c>
      <c r="FL28">
        <f>+Curvefetch!FL28</f>
        <v>-6.5000000000000002E-2</v>
      </c>
      <c r="FM28">
        <f>+Curvefetch!FM28</f>
        <v>-9.5000000000000001E-2</v>
      </c>
      <c r="FN28">
        <f>+Curvefetch!FN28</f>
        <v>-7.4999999999999997E-2</v>
      </c>
      <c r="FO28">
        <f>+Curvefetch!FO28</f>
        <v>-0.1275</v>
      </c>
      <c r="FP28">
        <f>+Curvefetch!FP28</f>
        <v>-0.25</v>
      </c>
      <c r="FQ28">
        <f>+Curvefetch!FQ28</f>
        <v>-0.52</v>
      </c>
      <c r="FR28">
        <f>+Curvefetch!FR28</f>
        <v>-0.32</v>
      </c>
      <c r="FS28">
        <f>+Curvefetch!FS28</f>
        <v>0.12</v>
      </c>
      <c r="FT28">
        <f>+Curvefetch!FT28</f>
        <v>0.40500000000000003</v>
      </c>
      <c r="FU28">
        <f>+Curvefetch!FU28</f>
        <v>0.1825</v>
      </c>
      <c r="FV28">
        <f>+Curvefetch!FV28</f>
        <v>0.26750000000000002</v>
      </c>
      <c r="FW28">
        <f>+Curvefetch!FW28</f>
        <v>1.4999999999999999E-2</v>
      </c>
      <c r="FX28">
        <f>+Curvefetch!FX28</f>
        <v>1.4999999999999999E-2</v>
      </c>
      <c r="FY28">
        <f>+Curvefetch!FY28</f>
        <v>-0.06</v>
      </c>
      <c r="FZ28">
        <f>+Curvefetch!FZ28</f>
        <v>-0.06</v>
      </c>
      <c r="GA28">
        <f>+Curvefetch!GA28</f>
        <v>-0.06</v>
      </c>
      <c r="GB28">
        <f>+Curvefetch!GB28</f>
        <v>-0.42499999999999999</v>
      </c>
      <c r="GC28">
        <f>+Curvefetch!GC28</f>
        <v>-6.25E-2</v>
      </c>
      <c r="GD28">
        <f>+Curvefetch!GD28</f>
        <v>0</v>
      </c>
      <c r="GE28">
        <f>+Curvefetch!GE28</f>
        <v>0</v>
      </c>
      <c r="GF28">
        <f>+Curvefetch!GF28</f>
        <v>0</v>
      </c>
      <c r="GG28">
        <f>+Curvefetch!GG28</f>
        <v>0</v>
      </c>
      <c r="GH28">
        <f>+Curvefetch!GH28</f>
        <v>0</v>
      </c>
      <c r="GI28">
        <f>+Curvefetch!GI28</f>
        <v>0</v>
      </c>
      <c r="GJ28">
        <f>+Curvefetch!GJ28</f>
        <v>0</v>
      </c>
      <c r="GK28">
        <f>+Curvefetch!GK28</f>
        <v>0</v>
      </c>
      <c r="GL28">
        <f>+Curvefetch!GL28</f>
        <v>0</v>
      </c>
      <c r="GM28">
        <f>+Curvefetch!GS28</f>
        <v>0</v>
      </c>
      <c r="GN28">
        <f>+Curvefetch!GN28</f>
        <v>0</v>
      </c>
      <c r="GO28">
        <f>+Curvefetch!GO28</f>
        <v>0</v>
      </c>
      <c r="GP28">
        <f>+Curvefetch!GP28</f>
        <v>0</v>
      </c>
      <c r="GQ28">
        <f>+Curvefetch!GQ28</f>
        <v>0</v>
      </c>
      <c r="GR28">
        <f>+Curvefetch!GR28</f>
        <v>0</v>
      </c>
      <c r="GS28">
        <f>+Curvefetch!GS28</f>
        <v>0</v>
      </c>
      <c r="GT28">
        <f>+Curvefetch!GT28</f>
        <v>0</v>
      </c>
      <c r="GU28">
        <f>+Curvefetch!GU28</f>
        <v>0</v>
      </c>
      <c r="GV28">
        <f>+Curvefetch!GV28</f>
        <v>0</v>
      </c>
      <c r="GW28">
        <f>+Curvefetch!GW28</f>
        <v>0</v>
      </c>
      <c r="GX28">
        <f>+Curvefetch!GX28</f>
        <v>0</v>
      </c>
      <c r="GY28">
        <f>+Curvefetch!GY28</f>
        <v>0</v>
      </c>
      <c r="GZ28">
        <f>+Curvefetch!HI28</f>
        <v>0</v>
      </c>
      <c r="HA28">
        <f>+Curvefetch!HJ28</f>
        <v>0</v>
      </c>
      <c r="HB28">
        <f>+Curvefetch!HK28</f>
        <v>0</v>
      </c>
      <c r="HC28">
        <f>+Curvefetch!HL28</f>
        <v>0</v>
      </c>
      <c r="HD28">
        <f>+Curvefetch!HS28</f>
        <v>0</v>
      </c>
      <c r="HE28">
        <f>+Curvefetch!HN28</f>
        <v>0</v>
      </c>
      <c r="HF28">
        <f>+Curvefetch!HO28</f>
        <v>0</v>
      </c>
      <c r="HG28">
        <f>+Curvefetch!HP28</f>
        <v>0</v>
      </c>
      <c r="HH28">
        <f>+Curvefetch!HQ28</f>
        <v>0</v>
      </c>
      <c r="HI28">
        <f>+Curvefetch!HR28</f>
        <v>0</v>
      </c>
      <c r="HJ28">
        <f>+Curvefetch!HS28</f>
        <v>0</v>
      </c>
      <c r="HK28">
        <f>+Curvefetch!HT28</f>
        <v>0</v>
      </c>
      <c r="HL28">
        <f>+Curvefetch!HU28</f>
        <v>0</v>
      </c>
      <c r="HM28">
        <f>+Curvefetch!HV28</f>
        <v>0</v>
      </c>
      <c r="HN28">
        <f>+Curvefetch!HW28</f>
        <v>0</v>
      </c>
      <c r="HO28">
        <f>+Curvefetch!HX28</f>
        <v>0</v>
      </c>
      <c r="HP28">
        <f>+Curvefetch!HY28</f>
        <v>0</v>
      </c>
      <c r="HQ28">
        <f>+Curvefetch!HZ28</f>
        <v>0</v>
      </c>
      <c r="HR28">
        <f>+Curvefetch!IA28</f>
        <v>0</v>
      </c>
      <c r="HS28">
        <f>+Curvefetch!IB28</f>
        <v>0</v>
      </c>
      <c r="HT28">
        <f>+Curvefetch!IC28</f>
        <v>0</v>
      </c>
      <c r="HU28">
        <f>+Curvefetch!ID28</f>
        <v>0</v>
      </c>
      <c r="HV28">
        <f>+Curvefetch!IE28</f>
        <v>0</v>
      </c>
      <c r="HW28">
        <f>+Curvefetch!IF28</f>
        <v>0</v>
      </c>
      <c r="HX28">
        <f>+Curvefetch!IG28</f>
        <v>0</v>
      </c>
      <c r="HY28">
        <f>+Curvefetch!IH28</f>
        <v>0</v>
      </c>
      <c r="HZ28">
        <f>+Curvefetch!II28</f>
        <v>0</v>
      </c>
      <c r="IA28">
        <f>+Curvefetch!IJ28</f>
        <v>0</v>
      </c>
      <c r="IB28">
        <f>+Curvefetch!IK28</f>
        <v>0</v>
      </c>
      <c r="IC28">
        <f>+Curvefetch!IL28</f>
        <v>0</v>
      </c>
      <c r="ID28">
        <f>+Curvefetch!IS28</f>
        <v>0</v>
      </c>
      <c r="IE28">
        <f>+Curvefetch!IN28</f>
        <v>0</v>
      </c>
    </row>
    <row r="29" spans="60:239" x14ac:dyDescent="0.2">
      <c r="BH29" s="18"/>
      <c r="BI29" s="81"/>
      <c r="BJ29" s="81"/>
      <c r="BK29" s="81"/>
      <c r="BL29" s="18">
        <f>+Curvefetch!BL29</f>
        <v>36760</v>
      </c>
      <c r="BM29">
        <f>+Curvefetch!BM29</f>
        <v>4.5750000000000002</v>
      </c>
      <c r="BN29">
        <f>+Curvefetch!BN29</f>
        <v>4.68</v>
      </c>
      <c r="BO29">
        <f>+Curvefetch!BO29</f>
        <v>4.6399999999999997</v>
      </c>
      <c r="BP29">
        <f>+Curvefetch!BP29</f>
        <v>4.7149999999999999</v>
      </c>
      <c r="BQ29">
        <f>+Curvefetch!BQ29</f>
        <v>0</v>
      </c>
      <c r="BR29">
        <f>+Curvefetch!BR29</f>
        <v>4.6749999999999998</v>
      </c>
      <c r="BS29">
        <f>+Curvefetch!BS29</f>
        <v>4.4749999999999996</v>
      </c>
      <c r="BT29">
        <f>+Curvefetch!BT29</f>
        <v>4.4649999999999999</v>
      </c>
      <c r="BU29">
        <f>+Curvefetch!BU29</f>
        <v>4.4349999999999996</v>
      </c>
      <c r="BV29">
        <f>+Curvefetch!BV29</f>
        <v>4.5449999999999999</v>
      </c>
      <c r="BW29">
        <f>+Curvefetch!BW29</f>
        <v>4.5199999999999996</v>
      </c>
      <c r="BX29">
        <f>+Curvefetch!BX29</f>
        <v>4.5049999999999999</v>
      </c>
      <c r="BY29">
        <f>+Curvefetch!BY29</f>
        <v>4.4850000000000003</v>
      </c>
      <c r="BZ29">
        <f>+Curvefetch!BZ29</f>
        <v>4.5149999999999997</v>
      </c>
      <c r="CA29">
        <f>+Curvefetch!CA29</f>
        <v>3.5649999999999999</v>
      </c>
      <c r="CB29">
        <f>+Curvefetch!CB29</f>
        <v>3.41</v>
      </c>
      <c r="CC29">
        <f>+Curvefetch!CC29</f>
        <v>5.29</v>
      </c>
      <c r="CD29">
        <f>+Curvefetch!CD29</f>
        <v>4.62</v>
      </c>
      <c r="CE29">
        <f>+Curvefetch!CE29</f>
        <v>4.8499999999999996</v>
      </c>
      <c r="CF29">
        <f>+Curvefetch!CF29</f>
        <v>4.7699999999999996</v>
      </c>
      <c r="CG29">
        <f>+Curvefetch!CG29</f>
        <v>4.8650000000000002</v>
      </c>
      <c r="CH29">
        <f>+Curvefetch!CH29</f>
        <v>4.6449999999999996</v>
      </c>
      <c r="CI29">
        <f>+Curvefetch!CI29</f>
        <v>4.66</v>
      </c>
      <c r="CJ29">
        <f>+Curvefetch!CJ29</f>
        <v>4.47</v>
      </c>
      <c r="CK29">
        <f>+Curvefetch!CK29</f>
        <v>4.5199999999999996</v>
      </c>
      <c r="CL29">
        <f>+Curvefetch!CL29</f>
        <v>4.5049999999999999</v>
      </c>
      <c r="CM29">
        <f>+Curvefetch!CM29</f>
        <v>4.49</v>
      </c>
      <c r="CN29">
        <f>+Curvefetch!CN29</f>
        <v>0</v>
      </c>
      <c r="CO29">
        <f>+Curvefetch!CO29</f>
        <v>36760</v>
      </c>
      <c r="CP29">
        <f>+Curvefetch!CP29</f>
        <v>4.5750000000000002</v>
      </c>
      <c r="CQ29">
        <f>+Curvefetch!CQ29</f>
        <v>4.68</v>
      </c>
      <c r="CR29">
        <f>+Curvefetch!CR29</f>
        <v>4.6399999999999997</v>
      </c>
      <c r="CS29">
        <f>+Curvefetch!CS29</f>
        <v>4.7149999999999999</v>
      </c>
      <c r="CT29">
        <f>+Curvefetch!CT29</f>
        <v>0</v>
      </c>
      <c r="CU29">
        <f>+Curvefetch!CU29</f>
        <v>4.6749999999999998</v>
      </c>
      <c r="CV29">
        <f>+Curvefetch!CV29</f>
        <v>4.4749999999999996</v>
      </c>
      <c r="CW29">
        <f>+Curvefetch!CW29</f>
        <v>4.4649999999999999</v>
      </c>
      <c r="CX29">
        <f>+Curvefetch!CX29</f>
        <v>4.4349999999999996</v>
      </c>
      <c r="CY29">
        <f>+Curvefetch!CY29</f>
        <v>4.5449999999999999</v>
      </c>
      <c r="CZ29">
        <f>+Curvefetch!CZ29</f>
        <v>4.5199999999999996</v>
      </c>
      <c r="DA29">
        <f>+Curvefetch!DA29</f>
        <v>4.5049999999999999</v>
      </c>
      <c r="DB29">
        <f>+Curvefetch!DB29</f>
        <v>4.4850000000000003</v>
      </c>
      <c r="DC29">
        <f>+Curvefetch!DC29</f>
        <v>4.5149999999999997</v>
      </c>
      <c r="DD29">
        <f>+Curvefetch!DD29</f>
        <v>3.5649999999999999</v>
      </c>
      <c r="DE29">
        <f>+Curvefetch!DE29</f>
        <v>3.41</v>
      </c>
      <c r="DF29">
        <f>+Curvefetch!DF29</f>
        <v>5.29</v>
      </c>
      <c r="DG29">
        <f>+Curvefetch!DG29</f>
        <v>4.62</v>
      </c>
      <c r="DH29">
        <f>+Curvefetch!DH29</f>
        <v>4.8499999999999996</v>
      </c>
      <c r="DI29">
        <f>+Curvefetch!DI29</f>
        <v>4.7699999999999996</v>
      </c>
      <c r="DJ29">
        <f>+Curvefetch!DJ29</f>
        <v>4.8650000000000002</v>
      </c>
      <c r="DK29">
        <f>+Curvefetch!DK29</f>
        <v>4.6449999999999996</v>
      </c>
      <c r="DL29">
        <f>+Curvefetch!DL29</f>
        <v>4.66</v>
      </c>
      <c r="DM29">
        <f>+Curvefetch!DM29</f>
        <v>4.47</v>
      </c>
      <c r="DN29">
        <f>+Curvefetch!DN29</f>
        <v>4.5199999999999996</v>
      </c>
      <c r="DO29">
        <f>+Curvefetch!DO29</f>
        <v>4.5049999999999999</v>
      </c>
      <c r="DP29">
        <f>+Curvefetch!DP29</f>
        <v>4.49</v>
      </c>
      <c r="DQ29">
        <f>+Curvefetch!DQ29</f>
        <v>0</v>
      </c>
      <c r="DR29" s="18">
        <f>+Curvefetch!DR29</f>
        <v>37408</v>
      </c>
      <c r="DS29">
        <f>+Curvefetch!DS29</f>
        <v>3.3450000000000002</v>
      </c>
      <c r="DT29">
        <f>+Curvefetch!DT29</f>
        <v>6.0000000000000001E-3</v>
      </c>
      <c r="DU29">
        <f>+Curvefetch!DU29</f>
        <v>0.28249999999999997</v>
      </c>
      <c r="DV29">
        <f>+Curvefetch!DV29</f>
        <v>0</v>
      </c>
      <c r="DW29">
        <f>+Curvefetch!DW29</f>
        <v>5.2499999999999998E-2</v>
      </c>
      <c r="DX29">
        <f>+Curvefetch!DX29</f>
        <v>0.1225</v>
      </c>
      <c r="DY29">
        <f>+Curvefetch!DY29</f>
        <v>0</v>
      </c>
      <c r="DZ29">
        <f>+Curvefetch!DZ29</f>
        <v>0.13500000000000001</v>
      </c>
      <c r="EA29">
        <f>+Curvefetch!EA29</f>
        <v>-0.13250000000000001</v>
      </c>
      <c r="EB29">
        <f>+Curvefetch!EB29</f>
        <v>-0.13250000000000001</v>
      </c>
      <c r="EC29">
        <f>+Curvefetch!EC29</f>
        <v>-0.15</v>
      </c>
      <c r="ED29">
        <f>+Curvefetch!ED29</f>
        <v>-9.2499999999999999E-2</v>
      </c>
      <c r="EE29">
        <f>+Curvefetch!EE29</f>
        <v>-6.5000000000000002E-2</v>
      </c>
      <c r="EF29">
        <f>+Curvefetch!EF29</f>
        <v>-0.105</v>
      </c>
      <c r="EG29">
        <f>+Curvefetch!EG29</f>
        <v>-8.5000000000000006E-2</v>
      </c>
      <c r="EH29">
        <f>+Curvefetch!EH29</f>
        <v>-0.1275</v>
      </c>
      <c r="EI29">
        <f>+Curvefetch!EI29</f>
        <v>-0.25</v>
      </c>
      <c r="EJ29">
        <f>+Curvefetch!EJ29</f>
        <v>-0.52</v>
      </c>
      <c r="EK29">
        <f>+Curvefetch!EK29</f>
        <v>-0.32</v>
      </c>
      <c r="EL29">
        <f>+Curvefetch!EL29</f>
        <v>0.12</v>
      </c>
      <c r="EM29">
        <f>+Curvefetch!EM29</f>
        <v>0.39500000000000002</v>
      </c>
      <c r="EN29">
        <f>+Curvefetch!EN29</f>
        <v>0.1825</v>
      </c>
      <c r="EO29">
        <f>+Curvefetch!EO29</f>
        <v>0.26750000000000002</v>
      </c>
      <c r="EP29">
        <f>+Curvefetch!EP29</f>
        <v>0.02</v>
      </c>
      <c r="EQ29">
        <f>+Curvefetch!EQ29</f>
        <v>0.02</v>
      </c>
      <c r="ER29">
        <f>+Curvefetch!ER29</f>
        <v>-0.06</v>
      </c>
      <c r="ES29">
        <f>+Curvefetch!ES29</f>
        <v>-0.06</v>
      </c>
      <c r="ET29">
        <f>+Curvefetch!ET29</f>
        <v>-0.06</v>
      </c>
      <c r="EU29">
        <f>+Curvefetch!EU29</f>
        <v>-0.41</v>
      </c>
      <c r="EV29" s="104">
        <f>+Curvefetch!EV29</f>
        <v>-6.25E-2</v>
      </c>
      <c r="EW29">
        <f>+Curvefetch!EW29</f>
        <v>0</v>
      </c>
      <c r="EX29">
        <f>+Curvefetch!EX29</f>
        <v>0</v>
      </c>
      <c r="EY29" s="18">
        <f>+Curvefetch!EY29</f>
        <v>37408</v>
      </c>
      <c r="EZ29">
        <f>+Curvefetch!EZ29</f>
        <v>3.3250000000000002</v>
      </c>
      <c r="FA29">
        <f>+Curvefetch!FA29</f>
        <v>6.0000000000000001E-3</v>
      </c>
      <c r="FB29">
        <f>+Curvefetch!FB29</f>
        <v>0.28249999999999997</v>
      </c>
      <c r="FC29">
        <f>+Curvefetch!FC29</f>
        <v>0</v>
      </c>
      <c r="FD29">
        <f>+Curvefetch!FD29</f>
        <v>5.2499999999999998E-2</v>
      </c>
      <c r="FE29">
        <f>+Curvefetch!FE29</f>
        <v>0.1225</v>
      </c>
      <c r="FF29">
        <f>+Curvefetch!FF29</f>
        <v>0</v>
      </c>
      <c r="FG29">
        <f>+Curvefetch!FG29</f>
        <v>0.13500000000000001</v>
      </c>
      <c r="FH29">
        <f>+Curvefetch!FH29</f>
        <v>-0.13250000000000001</v>
      </c>
      <c r="FI29">
        <f>+Curvefetch!FI29</f>
        <v>-0.13250000000000001</v>
      </c>
      <c r="FJ29">
        <f>+Curvefetch!FJ29</f>
        <v>-0.15</v>
      </c>
      <c r="FK29">
        <f>+Curvefetch!FK29</f>
        <v>-9.2499999999999999E-2</v>
      </c>
      <c r="FL29">
        <f>+Curvefetch!FL29</f>
        <v>-6.5000000000000002E-2</v>
      </c>
      <c r="FM29">
        <f>+Curvefetch!FM29</f>
        <v>-0.105</v>
      </c>
      <c r="FN29">
        <f>+Curvefetch!FN29</f>
        <v>-8.5000000000000006E-2</v>
      </c>
      <c r="FO29">
        <f>+Curvefetch!FO29</f>
        <v>-0.1275</v>
      </c>
      <c r="FP29">
        <f>+Curvefetch!FP29</f>
        <v>-0.25</v>
      </c>
      <c r="FQ29">
        <f>+Curvefetch!FQ29</f>
        <v>-0.52</v>
      </c>
      <c r="FR29">
        <f>+Curvefetch!FR29</f>
        <v>-0.32</v>
      </c>
      <c r="FS29">
        <f>+Curvefetch!FS29</f>
        <v>0.12</v>
      </c>
      <c r="FT29">
        <f>+Curvefetch!FT29</f>
        <v>0.39500000000000002</v>
      </c>
      <c r="FU29">
        <f>+Curvefetch!FU29</f>
        <v>0.1825</v>
      </c>
      <c r="FV29">
        <f>+Curvefetch!FV29</f>
        <v>0.26750000000000002</v>
      </c>
      <c r="FW29">
        <f>+Curvefetch!FW29</f>
        <v>0.02</v>
      </c>
      <c r="FX29">
        <f>+Curvefetch!FX29</f>
        <v>0.02</v>
      </c>
      <c r="FY29">
        <f>+Curvefetch!FY29</f>
        <v>-0.06</v>
      </c>
      <c r="FZ29">
        <f>+Curvefetch!FZ29</f>
        <v>-0.06</v>
      </c>
      <c r="GA29">
        <f>+Curvefetch!GA29</f>
        <v>-0.06</v>
      </c>
      <c r="GB29">
        <f>+Curvefetch!GB29</f>
        <v>-0.42499999999999999</v>
      </c>
      <c r="GC29">
        <f>+Curvefetch!GC29</f>
        <v>-6.25E-2</v>
      </c>
      <c r="GD29">
        <f>+Curvefetch!GD29</f>
        <v>0</v>
      </c>
      <c r="GE29">
        <f>+Curvefetch!GE29</f>
        <v>0</v>
      </c>
      <c r="GF29">
        <f>+Curvefetch!GF29</f>
        <v>0</v>
      </c>
      <c r="GG29">
        <f>+Curvefetch!GG29</f>
        <v>0</v>
      </c>
      <c r="GH29">
        <f>+Curvefetch!GH29</f>
        <v>0</v>
      </c>
      <c r="GI29">
        <f>+Curvefetch!GI29</f>
        <v>0</v>
      </c>
      <c r="GJ29">
        <f>+Curvefetch!GJ29</f>
        <v>0</v>
      </c>
      <c r="GK29">
        <f>+Curvefetch!GK29</f>
        <v>0</v>
      </c>
      <c r="GL29">
        <f>+Curvefetch!GL29</f>
        <v>0</v>
      </c>
      <c r="GM29">
        <f>+Curvefetch!GS29</f>
        <v>0</v>
      </c>
      <c r="GN29">
        <f>+Curvefetch!GN29</f>
        <v>0</v>
      </c>
      <c r="GO29">
        <f>+Curvefetch!GO29</f>
        <v>0</v>
      </c>
      <c r="GP29">
        <f>+Curvefetch!GP29</f>
        <v>0</v>
      </c>
      <c r="GQ29">
        <f>+Curvefetch!GQ29</f>
        <v>0</v>
      </c>
      <c r="GR29">
        <f>+Curvefetch!GR29</f>
        <v>0</v>
      </c>
      <c r="GS29">
        <f>+Curvefetch!GS29</f>
        <v>0</v>
      </c>
      <c r="GT29">
        <f>+Curvefetch!GT29</f>
        <v>0</v>
      </c>
      <c r="GU29">
        <f>+Curvefetch!GU29</f>
        <v>0</v>
      </c>
      <c r="GV29">
        <f>+Curvefetch!GV29</f>
        <v>0</v>
      </c>
      <c r="GW29">
        <f>+Curvefetch!GW29</f>
        <v>0</v>
      </c>
      <c r="GX29">
        <f>+Curvefetch!GX29</f>
        <v>0</v>
      </c>
      <c r="GY29">
        <f>+Curvefetch!GY29</f>
        <v>0</v>
      </c>
      <c r="GZ29">
        <f>+Curvefetch!HI29</f>
        <v>0</v>
      </c>
      <c r="HA29">
        <f>+Curvefetch!HJ29</f>
        <v>0</v>
      </c>
      <c r="HB29">
        <f>+Curvefetch!HK29</f>
        <v>0</v>
      </c>
      <c r="HC29">
        <f>+Curvefetch!HL29</f>
        <v>0</v>
      </c>
      <c r="HD29">
        <f>+Curvefetch!HS29</f>
        <v>0</v>
      </c>
      <c r="HE29">
        <f>+Curvefetch!HN29</f>
        <v>0</v>
      </c>
      <c r="HF29">
        <f>+Curvefetch!HO29</f>
        <v>0</v>
      </c>
      <c r="HG29">
        <f>+Curvefetch!HP29</f>
        <v>0</v>
      </c>
      <c r="HH29">
        <f>+Curvefetch!HQ29</f>
        <v>0</v>
      </c>
      <c r="HI29">
        <f>+Curvefetch!HR29</f>
        <v>0</v>
      </c>
      <c r="HJ29">
        <f>+Curvefetch!HS29</f>
        <v>0</v>
      </c>
      <c r="HK29">
        <f>+Curvefetch!HT29</f>
        <v>0</v>
      </c>
      <c r="HL29">
        <f>+Curvefetch!HU29</f>
        <v>0</v>
      </c>
      <c r="HM29">
        <f>+Curvefetch!HV29</f>
        <v>0</v>
      </c>
      <c r="HN29">
        <f>+Curvefetch!HW29</f>
        <v>0</v>
      </c>
      <c r="HO29">
        <f>+Curvefetch!HX29</f>
        <v>0</v>
      </c>
      <c r="HP29">
        <f>+Curvefetch!HY29</f>
        <v>0</v>
      </c>
      <c r="HQ29">
        <f>+Curvefetch!HZ29</f>
        <v>0</v>
      </c>
      <c r="HR29">
        <f>+Curvefetch!IA29</f>
        <v>0</v>
      </c>
      <c r="HS29">
        <f>+Curvefetch!IB29</f>
        <v>0</v>
      </c>
      <c r="HT29">
        <f>+Curvefetch!IC29</f>
        <v>0</v>
      </c>
      <c r="HU29">
        <f>+Curvefetch!ID29</f>
        <v>0</v>
      </c>
      <c r="HV29">
        <f>+Curvefetch!IE29</f>
        <v>0</v>
      </c>
      <c r="HW29">
        <f>+Curvefetch!IF29</f>
        <v>0</v>
      </c>
      <c r="HX29">
        <f>+Curvefetch!IG29</f>
        <v>0</v>
      </c>
      <c r="HY29">
        <f>+Curvefetch!IH29</f>
        <v>0</v>
      </c>
      <c r="HZ29">
        <f>+Curvefetch!II29</f>
        <v>0</v>
      </c>
      <c r="IA29">
        <f>+Curvefetch!IJ29</f>
        <v>0</v>
      </c>
      <c r="IB29">
        <f>+Curvefetch!IK29</f>
        <v>0</v>
      </c>
      <c r="IC29">
        <f>+Curvefetch!IL29</f>
        <v>0</v>
      </c>
      <c r="ID29">
        <f>+Curvefetch!IS29</f>
        <v>0</v>
      </c>
      <c r="IE29">
        <f>+Curvefetch!IN29</f>
        <v>0</v>
      </c>
    </row>
    <row r="30" spans="60:239" x14ac:dyDescent="0.2">
      <c r="BH30" s="18"/>
      <c r="BI30" s="81"/>
      <c r="BJ30" s="81"/>
      <c r="BK30" s="81"/>
      <c r="BL30" s="18">
        <f>+Curvefetch!BL30</f>
        <v>36761</v>
      </c>
      <c r="BM30">
        <f>+Curvefetch!BM30</f>
        <v>4.7850000000000001</v>
      </c>
      <c r="BN30">
        <f>+Curvefetch!BN30</f>
        <v>4.9450000000000003</v>
      </c>
      <c r="BO30">
        <f>+Curvefetch!BO30</f>
        <v>4.82</v>
      </c>
      <c r="BP30">
        <f>+Curvefetch!BP30</f>
        <v>4.9050000000000002</v>
      </c>
      <c r="BQ30">
        <f>+Curvefetch!BQ30</f>
        <v>0</v>
      </c>
      <c r="BR30">
        <f>+Curvefetch!BR30</f>
        <v>4.82</v>
      </c>
      <c r="BS30">
        <f>+Curvefetch!BS30</f>
        <v>4.6900000000000004</v>
      </c>
      <c r="BT30">
        <f>+Curvefetch!BT30</f>
        <v>4.6849999999999996</v>
      </c>
      <c r="BU30">
        <f>+Curvefetch!BU30</f>
        <v>4.6550000000000002</v>
      </c>
      <c r="BV30">
        <f>+Curvefetch!BV30</f>
        <v>4.7450000000000001</v>
      </c>
      <c r="BW30">
        <f>+Curvefetch!BW30</f>
        <v>4.7</v>
      </c>
      <c r="BX30">
        <f>+Curvefetch!BX30</f>
        <v>4.6950000000000003</v>
      </c>
      <c r="BY30">
        <f>+Curvefetch!BY30</f>
        <v>4.66</v>
      </c>
      <c r="BZ30">
        <f>+Curvefetch!BZ30</f>
        <v>4.6849999999999996</v>
      </c>
      <c r="CA30">
        <f>+Curvefetch!CA30</f>
        <v>3.68</v>
      </c>
      <c r="CB30">
        <f>+Curvefetch!CB30</f>
        <v>3.5750000000000002</v>
      </c>
      <c r="CC30">
        <f>+Curvefetch!CC30</f>
        <v>5.7750000000000004</v>
      </c>
      <c r="CD30">
        <f>+Curvefetch!CD30</f>
        <v>5.1550000000000002</v>
      </c>
      <c r="CE30">
        <f>+Curvefetch!CE30</f>
        <v>5.08</v>
      </c>
      <c r="CF30">
        <f>+Curvefetch!CF30</f>
        <v>5</v>
      </c>
      <c r="CG30">
        <f>+Curvefetch!CG30</f>
        <v>5.125</v>
      </c>
      <c r="CH30">
        <f>+Curvefetch!CH30</f>
        <v>4.83</v>
      </c>
      <c r="CI30">
        <f>+Curvefetch!CI30</f>
        <v>4.8049999999999997</v>
      </c>
      <c r="CJ30">
        <f>+Curvefetch!CJ30</f>
        <v>4.7</v>
      </c>
      <c r="CK30">
        <f>+Curvefetch!CK30</f>
        <v>4.7249999999999996</v>
      </c>
      <c r="CL30">
        <f>+Curvefetch!CL30</f>
        <v>4.66</v>
      </c>
      <c r="CM30">
        <f>+Curvefetch!CM30</f>
        <v>4.6550000000000002</v>
      </c>
      <c r="CN30">
        <f>+Curvefetch!CN30</f>
        <v>0</v>
      </c>
      <c r="CO30">
        <f>+Curvefetch!CO30</f>
        <v>36761</v>
      </c>
      <c r="CP30">
        <f>+Curvefetch!CP30</f>
        <v>4.7850000000000001</v>
      </c>
      <c r="CQ30">
        <f>+Curvefetch!CQ30</f>
        <v>4.9450000000000003</v>
      </c>
      <c r="CR30">
        <f>+Curvefetch!CR30</f>
        <v>4.82</v>
      </c>
      <c r="CS30">
        <f>+Curvefetch!CS30</f>
        <v>4.9050000000000002</v>
      </c>
      <c r="CT30">
        <f>+Curvefetch!CT30</f>
        <v>0</v>
      </c>
      <c r="CU30">
        <f>+Curvefetch!CU30</f>
        <v>4.82</v>
      </c>
      <c r="CV30">
        <f>+Curvefetch!CV30</f>
        <v>4.6900000000000004</v>
      </c>
      <c r="CW30">
        <f>+Curvefetch!CW30</f>
        <v>4.6849999999999996</v>
      </c>
      <c r="CX30">
        <f>+Curvefetch!CX30</f>
        <v>4.6550000000000002</v>
      </c>
      <c r="CY30">
        <f>+Curvefetch!CY30</f>
        <v>4.7450000000000001</v>
      </c>
      <c r="CZ30">
        <f>+Curvefetch!CZ30</f>
        <v>4.7</v>
      </c>
      <c r="DA30">
        <f>+Curvefetch!DA30</f>
        <v>4.6950000000000003</v>
      </c>
      <c r="DB30">
        <f>+Curvefetch!DB30</f>
        <v>4.66</v>
      </c>
      <c r="DC30">
        <f>+Curvefetch!DC30</f>
        <v>4.6849999999999996</v>
      </c>
      <c r="DD30">
        <f>+Curvefetch!DD30</f>
        <v>3.68</v>
      </c>
      <c r="DE30">
        <f>+Curvefetch!DE30</f>
        <v>3.5750000000000002</v>
      </c>
      <c r="DF30">
        <f>+Curvefetch!DF30</f>
        <v>5.7750000000000004</v>
      </c>
      <c r="DG30">
        <f>+Curvefetch!DG30</f>
        <v>5.1550000000000002</v>
      </c>
      <c r="DH30">
        <f>+Curvefetch!DH30</f>
        <v>5.08</v>
      </c>
      <c r="DI30">
        <f>+Curvefetch!DI30</f>
        <v>5</v>
      </c>
      <c r="DJ30">
        <f>+Curvefetch!DJ30</f>
        <v>5.125</v>
      </c>
      <c r="DK30">
        <f>+Curvefetch!DK30</f>
        <v>4.83</v>
      </c>
      <c r="DL30">
        <f>+Curvefetch!DL30</f>
        <v>4.8049999999999997</v>
      </c>
      <c r="DM30">
        <f>+Curvefetch!DM30</f>
        <v>4.7</v>
      </c>
      <c r="DN30">
        <f>+Curvefetch!DN30</f>
        <v>4.7249999999999996</v>
      </c>
      <c r="DO30">
        <f>+Curvefetch!DO30</f>
        <v>4.66</v>
      </c>
      <c r="DP30">
        <f>+Curvefetch!DP30</f>
        <v>4.6550000000000002</v>
      </c>
      <c r="DQ30">
        <f>+Curvefetch!DQ30</f>
        <v>0</v>
      </c>
      <c r="DR30" s="18">
        <f>+Curvefetch!DR30</f>
        <v>37438</v>
      </c>
      <c r="DS30">
        <f>+Curvefetch!DS30</f>
        <v>3.3330000000000002</v>
      </c>
      <c r="DT30">
        <f>+Curvefetch!DT30</f>
        <v>6.0000000000000001E-3</v>
      </c>
      <c r="DU30">
        <f>+Curvefetch!DU30</f>
        <v>0.28249999999999997</v>
      </c>
      <c r="DV30">
        <f>+Curvefetch!DV30</f>
        <v>0</v>
      </c>
      <c r="DW30">
        <f>+Curvefetch!DW30</f>
        <v>4.2500000000000003E-2</v>
      </c>
      <c r="DX30">
        <f>+Curvefetch!DX30</f>
        <v>0.1125</v>
      </c>
      <c r="DY30">
        <f>+Curvefetch!DY30</f>
        <v>0</v>
      </c>
      <c r="DZ30">
        <f>+Curvefetch!DZ30</f>
        <v>0.13500000000000001</v>
      </c>
      <c r="EA30">
        <f>+Curvefetch!EA30</f>
        <v>-0.13250000000000001</v>
      </c>
      <c r="EB30">
        <f>+Curvefetch!EB30</f>
        <v>-0.13250000000000001</v>
      </c>
      <c r="EC30">
        <f>+Curvefetch!EC30</f>
        <v>-0.15</v>
      </c>
      <c r="ED30">
        <f>+Curvefetch!ED30</f>
        <v>-9.2499999999999999E-2</v>
      </c>
      <c r="EE30">
        <f>+Curvefetch!EE30</f>
        <v>-6.5000000000000002E-2</v>
      </c>
      <c r="EF30">
        <f>+Curvefetch!EF30</f>
        <v>-0.105</v>
      </c>
      <c r="EG30">
        <f>+Curvefetch!EG30</f>
        <v>-8.5000000000000006E-2</v>
      </c>
      <c r="EH30">
        <f>+Curvefetch!EH30</f>
        <v>-0.1275</v>
      </c>
      <c r="EI30">
        <f>+Curvefetch!EI30</f>
        <v>-0.25</v>
      </c>
      <c r="EJ30">
        <f>+Curvefetch!EJ30</f>
        <v>-0.52</v>
      </c>
      <c r="EK30">
        <f>+Curvefetch!EK30</f>
        <v>-0.32</v>
      </c>
      <c r="EL30">
        <f>+Curvefetch!EL30</f>
        <v>0.12</v>
      </c>
      <c r="EM30">
        <f>+Curvefetch!EM30</f>
        <v>0.43</v>
      </c>
      <c r="EN30">
        <f>+Curvefetch!EN30</f>
        <v>0.1825</v>
      </c>
      <c r="EO30">
        <f>+Curvefetch!EO30</f>
        <v>0.28000000000000003</v>
      </c>
      <c r="EP30">
        <f>+Curvefetch!EP30</f>
        <v>2.2499999999999999E-2</v>
      </c>
      <c r="EQ30">
        <f>+Curvefetch!EQ30</f>
        <v>2.2499999999999999E-2</v>
      </c>
      <c r="ER30">
        <f>+Curvefetch!ER30</f>
        <v>-0.06</v>
      </c>
      <c r="ES30">
        <f>+Curvefetch!ES30</f>
        <v>-0.06</v>
      </c>
      <c r="ET30">
        <f>+Curvefetch!ET30</f>
        <v>-0.06</v>
      </c>
      <c r="EU30">
        <f>+Curvefetch!EU30</f>
        <v>-0.41</v>
      </c>
      <c r="EV30" s="104">
        <f>+Curvefetch!EV30</f>
        <v>-6.25E-2</v>
      </c>
      <c r="EW30">
        <f>+Curvefetch!EW30</f>
        <v>0</v>
      </c>
      <c r="EX30">
        <f>+Curvefetch!EX30</f>
        <v>0</v>
      </c>
      <c r="EY30" s="18">
        <f>+Curvefetch!EY30</f>
        <v>37438</v>
      </c>
      <c r="EZ30">
        <f>+Curvefetch!EZ30</f>
        <v>3.3130000000000002</v>
      </c>
      <c r="FA30">
        <f>+Curvefetch!FA30</f>
        <v>6.0000000000000001E-3</v>
      </c>
      <c r="FB30">
        <f>+Curvefetch!FB30</f>
        <v>0.28249999999999997</v>
      </c>
      <c r="FC30">
        <f>+Curvefetch!FC30</f>
        <v>0</v>
      </c>
      <c r="FD30">
        <f>+Curvefetch!FD30</f>
        <v>4.2500000000000003E-2</v>
      </c>
      <c r="FE30">
        <f>+Curvefetch!FE30</f>
        <v>0.1125</v>
      </c>
      <c r="FF30">
        <f>+Curvefetch!FF30</f>
        <v>0</v>
      </c>
      <c r="FG30">
        <f>+Curvefetch!FG30</f>
        <v>0.13500000000000001</v>
      </c>
      <c r="FH30">
        <f>+Curvefetch!FH30</f>
        <v>-0.13250000000000001</v>
      </c>
      <c r="FI30">
        <f>+Curvefetch!FI30</f>
        <v>-0.13250000000000001</v>
      </c>
      <c r="FJ30">
        <f>+Curvefetch!FJ30</f>
        <v>-0.15</v>
      </c>
      <c r="FK30">
        <f>+Curvefetch!FK30</f>
        <v>-9.2499999999999999E-2</v>
      </c>
      <c r="FL30">
        <f>+Curvefetch!FL30</f>
        <v>-6.5000000000000002E-2</v>
      </c>
      <c r="FM30">
        <f>+Curvefetch!FM30</f>
        <v>-0.105</v>
      </c>
      <c r="FN30">
        <f>+Curvefetch!FN30</f>
        <v>-8.5000000000000006E-2</v>
      </c>
      <c r="FO30">
        <f>+Curvefetch!FO30</f>
        <v>-0.1275</v>
      </c>
      <c r="FP30">
        <f>+Curvefetch!FP30</f>
        <v>-0.25</v>
      </c>
      <c r="FQ30">
        <f>+Curvefetch!FQ30</f>
        <v>-0.52</v>
      </c>
      <c r="FR30">
        <f>+Curvefetch!FR30</f>
        <v>-0.32</v>
      </c>
      <c r="FS30">
        <f>+Curvefetch!FS30</f>
        <v>0.12</v>
      </c>
      <c r="FT30">
        <f>+Curvefetch!FT30</f>
        <v>0.43</v>
      </c>
      <c r="FU30">
        <f>+Curvefetch!FU30</f>
        <v>0.1825</v>
      </c>
      <c r="FV30">
        <f>+Curvefetch!FV30</f>
        <v>0.28000000000000003</v>
      </c>
      <c r="FW30">
        <f>+Curvefetch!FW30</f>
        <v>2.2499999999999999E-2</v>
      </c>
      <c r="FX30">
        <f>+Curvefetch!FX30</f>
        <v>2.2499999999999999E-2</v>
      </c>
      <c r="FY30">
        <f>+Curvefetch!FY30</f>
        <v>-0.06</v>
      </c>
      <c r="FZ30">
        <f>+Curvefetch!FZ30</f>
        <v>-0.06</v>
      </c>
      <c r="GA30">
        <f>+Curvefetch!GA30</f>
        <v>-0.06</v>
      </c>
      <c r="GB30">
        <f>+Curvefetch!GB30</f>
        <v>-0.42499999999999999</v>
      </c>
      <c r="GC30">
        <f>+Curvefetch!GC30</f>
        <v>-6.25E-2</v>
      </c>
      <c r="GD30">
        <f>+Curvefetch!GD30</f>
        <v>0</v>
      </c>
      <c r="GE30">
        <f>+Curvefetch!GE30</f>
        <v>0</v>
      </c>
      <c r="GF30">
        <f>+Curvefetch!GF30</f>
        <v>0</v>
      </c>
      <c r="GG30">
        <f>+Curvefetch!GG30</f>
        <v>0</v>
      </c>
      <c r="GH30">
        <f>+Curvefetch!GH30</f>
        <v>0</v>
      </c>
      <c r="GI30">
        <f>+Curvefetch!GI30</f>
        <v>0</v>
      </c>
      <c r="GJ30">
        <f>+Curvefetch!GJ30</f>
        <v>0</v>
      </c>
      <c r="GK30">
        <f>+Curvefetch!GK30</f>
        <v>0</v>
      </c>
      <c r="GL30">
        <f>+Curvefetch!GL30</f>
        <v>0</v>
      </c>
      <c r="GM30">
        <f>+Curvefetch!GS30</f>
        <v>0</v>
      </c>
      <c r="GN30">
        <f>+Curvefetch!GN30</f>
        <v>0</v>
      </c>
      <c r="GO30">
        <f>+Curvefetch!GO30</f>
        <v>0</v>
      </c>
      <c r="GP30">
        <f>+Curvefetch!GP30</f>
        <v>0</v>
      </c>
      <c r="GQ30">
        <f>+Curvefetch!GQ30</f>
        <v>0</v>
      </c>
      <c r="GR30">
        <f>+Curvefetch!GR30</f>
        <v>0</v>
      </c>
      <c r="GS30">
        <f>+Curvefetch!GS30</f>
        <v>0</v>
      </c>
      <c r="GT30">
        <f>+Curvefetch!GT30</f>
        <v>0</v>
      </c>
      <c r="GU30">
        <f>+Curvefetch!GU30</f>
        <v>0</v>
      </c>
      <c r="GV30">
        <f>+Curvefetch!GV30</f>
        <v>0</v>
      </c>
      <c r="GW30">
        <f>+Curvefetch!GW30</f>
        <v>0</v>
      </c>
      <c r="GX30">
        <f>+Curvefetch!GX30</f>
        <v>0</v>
      </c>
      <c r="GY30">
        <f>+Curvefetch!GY30</f>
        <v>0</v>
      </c>
      <c r="GZ30">
        <f>+Curvefetch!HI30</f>
        <v>0</v>
      </c>
      <c r="HA30">
        <f>+Curvefetch!HJ30</f>
        <v>0</v>
      </c>
      <c r="HB30">
        <f>+Curvefetch!HK30</f>
        <v>0</v>
      </c>
      <c r="HC30">
        <f>+Curvefetch!HL30</f>
        <v>0</v>
      </c>
      <c r="HD30">
        <f>+Curvefetch!HS30</f>
        <v>0</v>
      </c>
      <c r="HE30">
        <f>+Curvefetch!HN30</f>
        <v>0</v>
      </c>
      <c r="HF30">
        <f>+Curvefetch!HO30</f>
        <v>0</v>
      </c>
      <c r="HG30">
        <f>+Curvefetch!HP30</f>
        <v>0</v>
      </c>
      <c r="HH30">
        <f>+Curvefetch!HQ30</f>
        <v>0</v>
      </c>
      <c r="HI30">
        <f>+Curvefetch!HR30</f>
        <v>0</v>
      </c>
      <c r="HJ30">
        <f>+Curvefetch!HS30</f>
        <v>0</v>
      </c>
      <c r="HK30">
        <f>+Curvefetch!HT30</f>
        <v>0</v>
      </c>
      <c r="HL30">
        <f>+Curvefetch!HU30</f>
        <v>0</v>
      </c>
      <c r="HM30">
        <f>+Curvefetch!HV30</f>
        <v>0</v>
      </c>
      <c r="HN30">
        <f>+Curvefetch!HW30</f>
        <v>0</v>
      </c>
      <c r="HO30">
        <f>+Curvefetch!HX30</f>
        <v>0</v>
      </c>
      <c r="HP30">
        <f>+Curvefetch!HY30</f>
        <v>0</v>
      </c>
      <c r="HQ30">
        <f>+Curvefetch!HZ30</f>
        <v>0</v>
      </c>
      <c r="HR30">
        <f>+Curvefetch!IA30</f>
        <v>0</v>
      </c>
      <c r="HS30">
        <f>+Curvefetch!IB30</f>
        <v>0</v>
      </c>
      <c r="HT30">
        <f>+Curvefetch!IC30</f>
        <v>0</v>
      </c>
      <c r="HU30">
        <f>+Curvefetch!ID30</f>
        <v>0</v>
      </c>
      <c r="HV30">
        <f>+Curvefetch!IE30</f>
        <v>0</v>
      </c>
      <c r="HW30">
        <f>+Curvefetch!IF30</f>
        <v>0</v>
      </c>
      <c r="HX30">
        <f>+Curvefetch!IG30</f>
        <v>0</v>
      </c>
      <c r="HY30">
        <f>+Curvefetch!IH30</f>
        <v>0</v>
      </c>
      <c r="HZ30">
        <f>+Curvefetch!II30</f>
        <v>0</v>
      </c>
      <c r="IA30">
        <f>+Curvefetch!IJ30</f>
        <v>0</v>
      </c>
      <c r="IB30">
        <f>+Curvefetch!IK30</f>
        <v>0</v>
      </c>
      <c r="IC30">
        <f>+Curvefetch!IL30</f>
        <v>0</v>
      </c>
      <c r="ID30">
        <f>+Curvefetch!IS30</f>
        <v>0</v>
      </c>
      <c r="IE30">
        <f>+Curvefetch!IN30</f>
        <v>0</v>
      </c>
    </row>
    <row r="31" spans="60:239" x14ac:dyDescent="0.2">
      <c r="BH31" s="18"/>
      <c r="BI31" s="81"/>
      <c r="BJ31" s="81"/>
      <c r="BK31" s="81"/>
      <c r="BL31" s="18">
        <f>+Curvefetch!BL31</f>
        <v>36762</v>
      </c>
      <c r="BM31">
        <f>+Curvefetch!BM31</f>
        <v>4.67</v>
      </c>
      <c r="BN31">
        <f>+Curvefetch!BN31</f>
        <v>4.8150000000000004</v>
      </c>
      <c r="BO31">
        <f>+Curvefetch!BO31</f>
        <v>4.72</v>
      </c>
      <c r="BP31">
        <f>+Curvefetch!BP31</f>
        <v>4.79</v>
      </c>
      <c r="BQ31">
        <f>+Curvefetch!BQ31</f>
        <v>0</v>
      </c>
      <c r="BR31">
        <f>+Curvefetch!BR31</f>
        <v>4.7649999999999997</v>
      </c>
      <c r="BS31">
        <f>+Curvefetch!BS31</f>
        <v>4.5549999999999997</v>
      </c>
      <c r="BT31">
        <f>+Curvefetch!BT31</f>
        <v>4.55</v>
      </c>
      <c r="BU31">
        <f>+Curvefetch!BU31</f>
        <v>4.5250000000000004</v>
      </c>
      <c r="BV31">
        <f>+Curvefetch!BV31</f>
        <v>4.5999999999999996</v>
      </c>
      <c r="BW31">
        <f>+Curvefetch!BW31</f>
        <v>4.58</v>
      </c>
      <c r="BX31">
        <f>+Curvefetch!BX31</f>
        <v>4.57</v>
      </c>
      <c r="BY31">
        <f>+Curvefetch!BY31</f>
        <v>4.5549999999999997</v>
      </c>
      <c r="BZ31">
        <f>+Curvefetch!BZ31</f>
        <v>4.6050000000000004</v>
      </c>
      <c r="CA31">
        <f>+Curvefetch!CA31</f>
        <v>3.6</v>
      </c>
      <c r="CB31">
        <f>+Curvefetch!CB31</f>
        <v>3.4350000000000001</v>
      </c>
      <c r="CC31">
        <f>+Curvefetch!CC31</f>
        <v>5.76</v>
      </c>
      <c r="CD31">
        <f>+Curvefetch!CD31</f>
        <v>5.21</v>
      </c>
      <c r="CE31">
        <f>+Curvefetch!CE31</f>
        <v>4.91</v>
      </c>
      <c r="CF31">
        <f>+Curvefetch!CF31</f>
        <v>4.8600000000000003</v>
      </c>
      <c r="CG31">
        <f>+Curvefetch!CG31</f>
        <v>4.9400000000000004</v>
      </c>
      <c r="CH31">
        <f>+Curvefetch!CH31</f>
        <v>4.6900000000000004</v>
      </c>
      <c r="CI31">
        <f>+Curvefetch!CI31</f>
        <v>4.67</v>
      </c>
      <c r="CJ31">
        <f>+Curvefetch!CJ31</f>
        <v>4.57</v>
      </c>
      <c r="CK31">
        <f>+Curvefetch!CK31</f>
        <v>4.6050000000000004</v>
      </c>
      <c r="CL31">
        <f>+Curvefetch!CL31</f>
        <v>4.58</v>
      </c>
      <c r="CM31">
        <f>+Curvefetch!CM31</f>
        <v>4.55</v>
      </c>
      <c r="CN31">
        <f>+Curvefetch!CN31</f>
        <v>0</v>
      </c>
      <c r="CO31">
        <f>+Curvefetch!CO31</f>
        <v>36762</v>
      </c>
      <c r="CP31">
        <f>+Curvefetch!CP31</f>
        <v>4.67</v>
      </c>
      <c r="CQ31">
        <f>+Curvefetch!CQ31</f>
        <v>4.8150000000000004</v>
      </c>
      <c r="CR31">
        <f>+Curvefetch!CR31</f>
        <v>4.72</v>
      </c>
      <c r="CS31">
        <f>+Curvefetch!CS31</f>
        <v>4.79</v>
      </c>
      <c r="CT31">
        <f>+Curvefetch!CT31</f>
        <v>0</v>
      </c>
      <c r="CU31">
        <f>+Curvefetch!CU31</f>
        <v>4.7649999999999997</v>
      </c>
      <c r="CV31">
        <f>+Curvefetch!CV31</f>
        <v>4.5549999999999997</v>
      </c>
      <c r="CW31">
        <f>+Curvefetch!CW31</f>
        <v>4.55</v>
      </c>
      <c r="CX31">
        <f>+Curvefetch!CX31</f>
        <v>4.5250000000000004</v>
      </c>
      <c r="CY31">
        <f>+Curvefetch!CY31</f>
        <v>4.5999999999999996</v>
      </c>
      <c r="CZ31">
        <f>+Curvefetch!CZ31</f>
        <v>4.58</v>
      </c>
      <c r="DA31">
        <f>+Curvefetch!DA31</f>
        <v>4.57</v>
      </c>
      <c r="DB31">
        <f>+Curvefetch!DB31</f>
        <v>4.5549999999999997</v>
      </c>
      <c r="DC31">
        <f>+Curvefetch!DC31</f>
        <v>4.6050000000000004</v>
      </c>
      <c r="DD31">
        <f>+Curvefetch!DD31</f>
        <v>3.6</v>
      </c>
      <c r="DE31">
        <f>+Curvefetch!DE31</f>
        <v>3.4350000000000001</v>
      </c>
      <c r="DF31">
        <f>+Curvefetch!DF31</f>
        <v>5.76</v>
      </c>
      <c r="DG31">
        <f>+Curvefetch!DG31</f>
        <v>5.21</v>
      </c>
      <c r="DH31">
        <f>+Curvefetch!DH31</f>
        <v>4.91</v>
      </c>
      <c r="DI31">
        <f>+Curvefetch!DI31</f>
        <v>4.8600000000000003</v>
      </c>
      <c r="DJ31">
        <f>+Curvefetch!DJ31</f>
        <v>4.9400000000000004</v>
      </c>
      <c r="DK31">
        <f>+Curvefetch!DK31</f>
        <v>4.6900000000000004</v>
      </c>
      <c r="DL31">
        <f>+Curvefetch!DL31</f>
        <v>4.67</v>
      </c>
      <c r="DM31">
        <f>+Curvefetch!DM31</f>
        <v>4.57</v>
      </c>
      <c r="DN31">
        <f>+Curvefetch!DN31</f>
        <v>4.6050000000000004</v>
      </c>
      <c r="DO31">
        <f>+Curvefetch!DO31</f>
        <v>4.58</v>
      </c>
      <c r="DP31">
        <f>+Curvefetch!DP31</f>
        <v>4.55</v>
      </c>
      <c r="DQ31">
        <f>+Curvefetch!DQ31</f>
        <v>0</v>
      </c>
      <c r="DR31" s="18">
        <f>+Curvefetch!DR31</f>
        <v>37469</v>
      </c>
      <c r="DS31">
        <f>+Curvefetch!DS31</f>
        <v>3.3380000000000001</v>
      </c>
      <c r="DT31">
        <f>+Curvefetch!DT31</f>
        <v>6.0000000000000001E-3</v>
      </c>
      <c r="DU31">
        <f>+Curvefetch!DU31</f>
        <v>0.28249999999999997</v>
      </c>
      <c r="DV31">
        <f>+Curvefetch!DV31</f>
        <v>0</v>
      </c>
      <c r="DW31">
        <f>+Curvefetch!DW31</f>
        <v>0.04</v>
      </c>
      <c r="DX31">
        <f>+Curvefetch!DX31</f>
        <v>0.11</v>
      </c>
      <c r="DY31">
        <f>+Curvefetch!DY31</f>
        <v>0</v>
      </c>
      <c r="DZ31">
        <f>+Curvefetch!DZ31</f>
        <v>0.13500000000000001</v>
      </c>
      <c r="EA31">
        <f>+Curvefetch!EA31</f>
        <v>-0.13250000000000001</v>
      </c>
      <c r="EB31">
        <f>+Curvefetch!EB31</f>
        <v>-0.13250000000000001</v>
      </c>
      <c r="EC31">
        <f>+Curvefetch!EC31</f>
        <v>-0.15</v>
      </c>
      <c r="ED31">
        <f>+Curvefetch!ED31</f>
        <v>-9.2499999999999999E-2</v>
      </c>
      <c r="EE31">
        <f>+Curvefetch!EE31</f>
        <v>-6.5000000000000002E-2</v>
      </c>
      <c r="EF31">
        <f>+Curvefetch!EF31</f>
        <v>-0.105</v>
      </c>
      <c r="EG31">
        <f>+Curvefetch!EG31</f>
        <v>-8.5000000000000006E-2</v>
      </c>
      <c r="EH31">
        <f>+Curvefetch!EH31</f>
        <v>-0.1275</v>
      </c>
      <c r="EI31">
        <f>+Curvefetch!EI31</f>
        <v>-0.25</v>
      </c>
      <c r="EJ31">
        <f>+Curvefetch!EJ31</f>
        <v>-0.52</v>
      </c>
      <c r="EK31">
        <f>+Curvefetch!EK31</f>
        <v>-0.32</v>
      </c>
      <c r="EL31">
        <f>+Curvefetch!EL31</f>
        <v>0.12</v>
      </c>
      <c r="EM31">
        <f>+Curvefetch!EM31</f>
        <v>0.495</v>
      </c>
      <c r="EN31">
        <f>+Curvefetch!EN31</f>
        <v>0.1825</v>
      </c>
      <c r="EO31">
        <f>+Curvefetch!EO31</f>
        <v>0.28000000000000003</v>
      </c>
      <c r="EP31">
        <f>+Curvefetch!EP31</f>
        <v>2.5000000000000001E-2</v>
      </c>
      <c r="EQ31">
        <f>+Curvefetch!EQ31</f>
        <v>2.5000000000000001E-2</v>
      </c>
      <c r="ER31">
        <f>+Curvefetch!ER31</f>
        <v>-0.06</v>
      </c>
      <c r="ES31">
        <f>+Curvefetch!ES31</f>
        <v>-0.06</v>
      </c>
      <c r="ET31">
        <f>+Curvefetch!ET31</f>
        <v>-0.06</v>
      </c>
      <c r="EU31">
        <f>+Curvefetch!EU31</f>
        <v>-0.41</v>
      </c>
      <c r="EV31" s="104">
        <f>+Curvefetch!EV31</f>
        <v>-6.25E-2</v>
      </c>
      <c r="EW31">
        <f>+Curvefetch!EW31</f>
        <v>0</v>
      </c>
      <c r="EX31">
        <f>+Curvefetch!EX31</f>
        <v>0</v>
      </c>
      <c r="EY31" s="18">
        <f>+Curvefetch!EY31</f>
        <v>37469</v>
      </c>
      <c r="EZ31">
        <f>+Curvefetch!EZ31</f>
        <v>3.3180000000000001</v>
      </c>
      <c r="FA31">
        <f>+Curvefetch!FA31</f>
        <v>6.0000000000000001E-3</v>
      </c>
      <c r="FB31">
        <f>+Curvefetch!FB31</f>
        <v>0.28249999999999997</v>
      </c>
      <c r="FC31">
        <f>+Curvefetch!FC31</f>
        <v>0</v>
      </c>
      <c r="FD31">
        <f>+Curvefetch!FD31</f>
        <v>0.04</v>
      </c>
      <c r="FE31">
        <f>+Curvefetch!FE31</f>
        <v>0.11</v>
      </c>
      <c r="FF31">
        <f>+Curvefetch!FF31</f>
        <v>0</v>
      </c>
      <c r="FG31">
        <f>+Curvefetch!FG31</f>
        <v>0.13500000000000001</v>
      </c>
      <c r="FH31">
        <f>+Curvefetch!FH31</f>
        <v>-0.13250000000000001</v>
      </c>
      <c r="FI31">
        <f>+Curvefetch!FI31</f>
        <v>-0.13250000000000001</v>
      </c>
      <c r="FJ31">
        <f>+Curvefetch!FJ31</f>
        <v>-0.15</v>
      </c>
      <c r="FK31">
        <f>+Curvefetch!FK31</f>
        <v>-9.2499999999999999E-2</v>
      </c>
      <c r="FL31">
        <f>+Curvefetch!FL31</f>
        <v>-6.5000000000000002E-2</v>
      </c>
      <c r="FM31">
        <f>+Curvefetch!FM31</f>
        <v>-0.105</v>
      </c>
      <c r="FN31">
        <f>+Curvefetch!FN31</f>
        <v>-8.5000000000000006E-2</v>
      </c>
      <c r="FO31">
        <f>+Curvefetch!FO31</f>
        <v>-0.1275</v>
      </c>
      <c r="FP31">
        <f>+Curvefetch!FP31</f>
        <v>-0.25</v>
      </c>
      <c r="FQ31">
        <f>+Curvefetch!FQ31</f>
        <v>-0.52</v>
      </c>
      <c r="FR31">
        <f>+Curvefetch!FR31</f>
        <v>-0.32</v>
      </c>
      <c r="FS31">
        <f>+Curvefetch!FS31</f>
        <v>0.12</v>
      </c>
      <c r="FT31">
        <f>+Curvefetch!FT31</f>
        <v>0.495</v>
      </c>
      <c r="FU31">
        <f>+Curvefetch!FU31</f>
        <v>0.1825</v>
      </c>
      <c r="FV31">
        <f>+Curvefetch!FV31</f>
        <v>0.28000000000000003</v>
      </c>
      <c r="FW31">
        <f>+Curvefetch!FW31</f>
        <v>2.5000000000000001E-2</v>
      </c>
      <c r="FX31">
        <f>+Curvefetch!FX31</f>
        <v>2.5000000000000001E-2</v>
      </c>
      <c r="FY31">
        <f>+Curvefetch!FY31</f>
        <v>-0.06</v>
      </c>
      <c r="FZ31">
        <f>+Curvefetch!FZ31</f>
        <v>-0.06</v>
      </c>
      <c r="GA31">
        <f>+Curvefetch!GA31</f>
        <v>-0.06</v>
      </c>
      <c r="GB31">
        <f>+Curvefetch!GB31</f>
        <v>-0.42499999999999999</v>
      </c>
      <c r="GC31">
        <f>+Curvefetch!GC31</f>
        <v>-6.25E-2</v>
      </c>
      <c r="GD31">
        <f>+Curvefetch!GD31</f>
        <v>0</v>
      </c>
      <c r="GE31">
        <f>+Curvefetch!GE31</f>
        <v>0</v>
      </c>
      <c r="GF31">
        <f>+Curvefetch!GF31</f>
        <v>0</v>
      </c>
      <c r="GG31">
        <f>+Curvefetch!GG31</f>
        <v>0</v>
      </c>
      <c r="GH31">
        <f>+Curvefetch!GH31</f>
        <v>0</v>
      </c>
      <c r="GI31">
        <f>+Curvefetch!GI31</f>
        <v>0</v>
      </c>
      <c r="GJ31">
        <f>+Curvefetch!GJ31</f>
        <v>0</v>
      </c>
      <c r="GK31">
        <f>+Curvefetch!GK31</f>
        <v>0</v>
      </c>
      <c r="GL31">
        <f>+Curvefetch!GL31</f>
        <v>0</v>
      </c>
      <c r="GM31">
        <f>+Curvefetch!GS31</f>
        <v>0</v>
      </c>
      <c r="GN31">
        <f>+Curvefetch!GN31</f>
        <v>0</v>
      </c>
      <c r="GO31">
        <f>+Curvefetch!GO31</f>
        <v>0</v>
      </c>
      <c r="GP31">
        <f>+Curvefetch!GP31</f>
        <v>0</v>
      </c>
      <c r="GQ31">
        <f>+Curvefetch!GQ31</f>
        <v>0</v>
      </c>
      <c r="GR31">
        <f>+Curvefetch!GR31</f>
        <v>0</v>
      </c>
      <c r="GS31">
        <f>+Curvefetch!GS31</f>
        <v>0</v>
      </c>
      <c r="GT31">
        <f>+Curvefetch!GT31</f>
        <v>0</v>
      </c>
      <c r="GU31">
        <f>+Curvefetch!GU31</f>
        <v>0</v>
      </c>
      <c r="GV31">
        <f>+Curvefetch!GV31</f>
        <v>0</v>
      </c>
      <c r="GW31">
        <f>+Curvefetch!GW31</f>
        <v>0</v>
      </c>
      <c r="GX31">
        <f>+Curvefetch!GX31</f>
        <v>0</v>
      </c>
      <c r="GY31">
        <f>+Curvefetch!GY31</f>
        <v>0</v>
      </c>
      <c r="GZ31">
        <f>+Curvefetch!HI31</f>
        <v>0</v>
      </c>
      <c r="HA31">
        <f>+Curvefetch!HJ31</f>
        <v>0</v>
      </c>
      <c r="HB31">
        <f>+Curvefetch!HK31</f>
        <v>0</v>
      </c>
      <c r="HC31">
        <f>+Curvefetch!HL31</f>
        <v>0</v>
      </c>
      <c r="HD31">
        <f>+Curvefetch!HS31</f>
        <v>0</v>
      </c>
      <c r="HE31">
        <f>+Curvefetch!HN31</f>
        <v>0</v>
      </c>
      <c r="HF31">
        <f>+Curvefetch!HO31</f>
        <v>0</v>
      </c>
      <c r="HG31">
        <f>+Curvefetch!HP31</f>
        <v>0</v>
      </c>
      <c r="HH31">
        <f>+Curvefetch!HQ31</f>
        <v>0</v>
      </c>
      <c r="HI31">
        <f>+Curvefetch!HR31</f>
        <v>0</v>
      </c>
      <c r="HJ31">
        <f>+Curvefetch!HS31</f>
        <v>0</v>
      </c>
      <c r="HK31">
        <f>+Curvefetch!HT31</f>
        <v>0</v>
      </c>
      <c r="HL31">
        <f>+Curvefetch!HU31</f>
        <v>0</v>
      </c>
      <c r="HM31">
        <f>+Curvefetch!HV31</f>
        <v>0</v>
      </c>
      <c r="HN31">
        <f>+Curvefetch!HW31</f>
        <v>0</v>
      </c>
      <c r="HO31">
        <f>+Curvefetch!HX31</f>
        <v>0</v>
      </c>
      <c r="HP31">
        <f>+Curvefetch!HY31</f>
        <v>0</v>
      </c>
      <c r="HQ31">
        <f>+Curvefetch!HZ31</f>
        <v>0</v>
      </c>
      <c r="HR31">
        <f>+Curvefetch!IA31</f>
        <v>0</v>
      </c>
      <c r="HS31">
        <f>+Curvefetch!IB31</f>
        <v>0</v>
      </c>
      <c r="HT31">
        <f>+Curvefetch!IC31</f>
        <v>0</v>
      </c>
      <c r="HU31">
        <f>+Curvefetch!ID31</f>
        <v>0</v>
      </c>
      <c r="HV31">
        <f>+Curvefetch!IE31</f>
        <v>0</v>
      </c>
      <c r="HW31">
        <f>+Curvefetch!IF31</f>
        <v>0</v>
      </c>
      <c r="HX31">
        <f>+Curvefetch!IG31</f>
        <v>0</v>
      </c>
      <c r="HY31">
        <f>+Curvefetch!IH31</f>
        <v>0</v>
      </c>
      <c r="HZ31">
        <f>+Curvefetch!II31</f>
        <v>0</v>
      </c>
      <c r="IA31">
        <f>+Curvefetch!IJ31</f>
        <v>0</v>
      </c>
      <c r="IB31">
        <f>+Curvefetch!IK31</f>
        <v>0</v>
      </c>
      <c r="IC31">
        <f>+Curvefetch!IL31</f>
        <v>0</v>
      </c>
      <c r="ID31">
        <f>+Curvefetch!IS31</f>
        <v>0</v>
      </c>
      <c r="IE31">
        <f>+Curvefetch!IN31</f>
        <v>0</v>
      </c>
    </row>
    <row r="32" spans="60:239" x14ac:dyDescent="0.2">
      <c r="BH32" s="18"/>
      <c r="BI32" s="81"/>
      <c r="BJ32" s="81"/>
      <c r="BK32" s="81"/>
      <c r="BL32" s="18">
        <f>+Curvefetch!BL32</f>
        <v>36763</v>
      </c>
      <c r="BM32">
        <f>+Curvefetch!BM32</f>
        <v>4.4649999999999999</v>
      </c>
      <c r="BN32">
        <f>+Curvefetch!BN32</f>
        <v>4.6150000000000002</v>
      </c>
      <c r="BO32">
        <f>+Curvefetch!BO32</f>
        <v>4.5149999999999997</v>
      </c>
      <c r="BP32">
        <f>+Curvefetch!BP32</f>
        <v>4.57</v>
      </c>
      <c r="BQ32">
        <f>+Curvefetch!BQ32</f>
        <v>0</v>
      </c>
      <c r="BR32">
        <f>+Curvefetch!BR32</f>
        <v>4.5350000000000001</v>
      </c>
      <c r="BS32">
        <f>+Curvefetch!BS32</f>
        <v>4.3499999999999996</v>
      </c>
      <c r="BT32">
        <f>+Curvefetch!BT32</f>
        <v>4.34</v>
      </c>
      <c r="BU32">
        <f>+Curvefetch!BU32</f>
        <v>4.32</v>
      </c>
      <c r="BV32">
        <f>+Curvefetch!BV32</f>
        <v>4.38</v>
      </c>
      <c r="BW32">
        <f>+Curvefetch!BW32</f>
        <v>4.375</v>
      </c>
      <c r="BX32">
        <f>+Curvefetch!BX32</f>
        <v>4.3449999999999998</v>
      </c>
      <c r="BY32">
        <f>+Curvefetch!BY32</f>
        <v>4.335</v>
      </c>
      <c r="BZ32">
        <f>+Curvefetch!BZ32</f>
        <v>4.3499999999999996</v>
      </c>
      <c r="CA32">
        <f>+Curvefetch!CA32</f>
        <v>3.32</v>
      </c>
      <c r="CB32">
        <f>+Curvefetch!CB32</f>
        <v>3.145</v>
      </c>
      <c r="CC32">
        <f>+Curvefetch!CC32</f>
        <v>5.75</v>
      </c>
      <c r="CD32">
        <f>+Curvefetch!CD32</f>
        <v>5.16</v>
      </c>
      <c r="CE32">
        <f>+Curvefetch!CE32</f>
        <v>4.71</v>
      </c>
      <c r="CF32">
        <f>+Curvefetch!CF32</f>
        <v>4.63</v>
      </c>
      <c r="CG32">
        <f>+Curvefetch!CG32</f>
        <v>4.7300000000000004</v>
      </c>
      <c r="CH32">
        <f>+Curvefetch!CH32</f>
        <v>4.4649999999999999</v>
      </c>
      <c r="CI32">
        <f>+Curvefetch!CI32</f>
        <v>4.4450000000000003</v>
      </c>
      <c r="CJ32">
        <f>+Curvefetch!CJ32</f>
        <v>4.3550000000000004</v>
      </c>
      <c r="CK32">
        <f>+Curvefetch!CK32</f>
        <v>4.4050000000000002</v>
      </c>
      <c r="CL32">
        <f>+Curvefetch!CL32</f>
        <v>4.3650000000000002</v>
      </c>
      <c r="CM32">
        <f>+Curvefetch!CM32</f>
        <v>4.33</v>
      </c>
      <c r="CN32">
        <f>+Curvefetch!CN32</f>
        <v>0</v>
      </c>
      <c r="CO32">
        <f>+Curvefetch!CO32</f>
        <v>36763</v>
      </c>
      <c r="CP32">
        <f>+Curvefetch!CP32</f>
        <v>4.4649999999999999</v>
      </c>
      <c r="CQ32">
        <f>+Curvefetch!CQ32</f>
        <v>4.6150000000000002</v>
      </c>
      <c r="CR32">
        <f>+Curvefetch!CR32</f>
        <v>4.5149999999999997</v>
      </c>
      <c r="CS32">
        <f>+Curvefetch!CS32</f>
        <v>4.57</v>
      </c>
      <c r="CT32">
        <f>+Curvefetch!CT32</f>
        <v>0</v>
      </c>
      <c r="CU32">
        <f>+Curvefetch!CU32</f>
        <v>4.5350000000000001</v>
      </c>
      <c r="CV32">
        <f>+Curvefetch!CV32</f>
        <v>4.3499999999999996</v>
      </c>
      <c r="CW32">
        <f>+Curvefetch!CW32</f>
        <v>4.34</v>
      </c>
      <c r="CX32">
        <f>+Curvefetch!CX32</f>
        <v>4.32</v>
      </c>
      <c r="CY32">
        <f>+Curvefetch!CY32</f>
        <v>4.38</v>
      </c>
      <c r="CZ32">
        <f>+Curvefetch!CZ32</f>
        <v>4.375</v>
      </c>
      <c r="DA32">
        <f>+Curvefetch!DA32</f>
        <v>4.3449999999999998</v>
      </c>
      <c r="DB32">
        <f>+Curvefetch!DB32</f>
        <v>4.335</v>
      </c>
      <c r="DC32">
        <f>+Curvefetch!DC32</f>
        <v>4.3499999999999996</v>
      </c>
      <c r="DD32">
        <f>+Curvefetch!DD32</f>
        <v>3.32</v>
      </c>
      <c r="DE32">
        <f>+Curvefetch!DE32</f>
        <v>3.145</v>
      </c>
      <c r="DF32">
        <f>+Curvefetch!DF32</f>
        <v>5.75</v>
      </c>
      <c r="DG32">
        <f>+Curvefetch!DG32</f>
        <v>5.16</v>
      </c>
      <c r="DH32">
        <f>+Curvefetch!DH32</f>
        <v>4.71</v>
      </c>
      <c r="DI32">
        <f>+Curvefetch!DI32</f>
        <v>4.63</v>
      </c>
      <c r="DJ32">
        <f>+Curvefetch!DJ32</f>
        <v>4.7300000000000004</v>
      </c>
      <c r="DK32">
        <f>+Curvefetch!DK32</f>
        <v>4.4649999999999999</v>
      </c>
      <c r="DL32">
        <f>+Curvefetch!DL32</f>
        <v>4.4450000000000003</v>
      </c>
      <c r="DM32">
        <f>+Curvefetch!DM32</f>
        <v>4.3550000000000004</v>
      </c>
      <c r="DN32">
        <f>+Curvefetch!DN32</f>
        <v>4.4050000000000002</v>
      </c>
      <c r="DO32">
        <f>+Curvefetch!DO32</f>
        <v>4.3650000000000002</v>
      </c>
      <c r="DP32">
        <f>+Curvefetch!DP32</f>
        <v>4.33</v>
      </c>
      <c r="DQ32">
        <f>+Curvefetch!DQ32</f>
        <v>0</v>
      </c>
      <c r="DR32" s="18">
        <f>+Curvefetch!DR32</f>
        <v>37500</v>
      </c>
      <c r="DS32">
        <f>+Curvefetch!DS32</f>
        <v>3.331</v>
      </c>
      <c r="DT32">
        <f>+Curvefetch!DT32</f>
        <v>6.0000000000000001E-3</v>
      </c>
      <c r="DU32">
        <f>+Curvefetch!DU32</f>
        <v>0.28249999999999997</v>
      </c>
      <c r="DV32">
        <f>+Curvefetch!DV32</f>
        <v>0</v>
      </c>
      <c r="DW32">
        <f>+Curvefetch!DW32</f>
        <v>3.7499999999999999E-2</v>
      </c>
      <c r="DX32">
        <f>+Curvefetch!DX32</f>
        <v>0.1075</v>
      </c>
      <c r="DY32">
        <f>+Curvefetch!DY32</f>
        <v>0</v>
      </c>
      <c r="DZ32">
        <f>+Curvefetch!DZ32</f>
        <v>0.13500000000000001</v>
      </c>
      <c r="EA32">
        <f>+Curvefetch!EA32</f>
        <v>-0.13250000000000001</v>
      </c>
      <c r="EB32">
        <f>+Curvefetch!EB32</f>
        <v>-0.13250000000000001</v>
      </c>
      <c r="EC32">
        <f>+Curvefetch!EC32</f>
        <v>-0.15</v>
      </c>
      <c r="ED32">
        <f>+Curvefetch!ED32</f>
        <v>-9.2499999999999999E-2</v>
      </c>
      <c r="EE32">
        <f>+Curvefetch!EE32</f>
        <v>-6.5000000000000002E-2</v>
      </c>
      <c r="EF32">
        <f>+Curvefetch!EF32</f>
        <v>-9.5000000000000001E-2</v>
      </c>
      <c r="EG32">
        <f>+Curvefetch!EG32</f>
        <v>-7.4999999999999997E-2</v>
      </c>
      <c r="EH32">
        <f>+Curvefetch!EH32</f>
        <v>-0.1275</v>
      </c>
      <c r="EI32">
        <f>+Curvefetch!EI32</f>
        <v>-0.25</v>
      </c>
      <c r="EJ32">
        <f>+Curvefetch!EJ32</f>
        <v>-0.52</v>
      </c>
      <c r="EK32">
        <f>+Curvefetch!EK32</f>
        <v>-0.32</v>
      </c>
      <c r="EL32">
        <f>+Curvefetch!EL32</f>
        <v>0.12</v>
      </c>
      <c r="EM32">
        <f>+Curvefetch!EM32</f>
        <v>0.39500000000000002</v>
      </c>
      <c r="EN32">
        <f>+Curvefetch!EN32</f>
        <v>0.1825</v>
      </c>
      <c r="EO32">
        <f>+Curvefetch!EO32</f>
        <v>0.27</v>
      </c>
      <c r="EP32">
        <f>+Curvefetch!EP32</f>
        <v>1.7500000000000002E-2</v>
      </c>
      <c r="EQ32">
        <f>+Curvefetch!EQ32</f>
        <v>1.7500000000000002E-2</v>
      </c>
      <c r="ER32">
        <f>+Curvefetch!ER32</f>
        <v>-0.06</v>
      </c>
      <c r="ES32">
        <f>+Curvefetch!ES32</f>
        <v>-0.06</v>
      </c>
      <c r="ET32">
        <f>+Curvefetch!ET32</f>
        <v>-0.06</v>
      </c>
      <c r="EU32">
        <f>+Curvefetch!EU32</f>
        <v>-0.41</v>
      </c>
      <c r="EV32" s="104">
        <f>+Curvefetch!EV32</f>
        <v>-6.25E-2</v>
      </c>
      <c r="EW32">
        <f>+Curvefetch!EW32</f>
        <v>0</v>
      </c>
      <c r="EX32">
        <f>+Curvefetch!EX32</f>
        <v>0</v>
      </c>
      <c r="EY32" s="18">
        <f>+Curvefetch!EY32</f>
        <v>37500</v>
      </c>
      <c r="EZ32">
        <f>+Curvefetch!EZ32</f>
        <v>3.3109999999999999</v>
      </c>
      <c r="FA32">
        <f>+Curvefetch!FA32</f>
        <v>6.0000000000000001E-3</v>
      </c>
      <c r="FB32">
        <f>+Curvefetch!FB32</f>
        <v>0.28249999999999997</v>
      </c>
      <c r="FC32">
        <f>+Curvefetch!FC32</f>
        <v>0</v>
      </c>
      <c r="FD32">
        <f>+Curvefetch!FD32</f>
        <v>3.7499999999999999E-2</v>
      </c>
      <c r="FE32">
        <f>+Curvefetch!FE32</f>
        <v>0.1075</v>
      </c>
      <c r="FF32">
        <f>+Curvefetch!FF32</f>
        <v>0</v>
      </c>
      <c r="FG32">
        <f>+Curvefetch!FG32</f>
        <v>0.13500000000000001</v>
      </c>
      <c r="FH32">
        <f>+Curvefetch!FH32</f>
        <v>-0.13250000000000001</v>
      </c>
      <c r="FI32">
        <f>+Curvefetch!FI32</f>
        <v>-0.13250000000000001</v>
      </c>
      <c r="FJ32">
        <f>+Curvefetch!FJ32</f>
        <v>-0.15</v>
      </c>
      <c r="FK32">
        <f>+Curvefetch!FK32</f>
        <v>-9.2499999999999999E-2</v>
      </c>
      <c r="FL32">
        <f>+Curvefetch!FL32</f>
        <v>-6.5000000000000002E-2</v>
      </c>
      <c r="FM32">
        <f>+Curvefetch!FM32</f>
        <v>-9.5000000000000001E-2</v>
      </c>
      <c r="FN32">
        <f>+Curvefetch!FN32</f>
        <v>-7.4999999999999997E-2</v>
      </c>
      <c r="FO32">
        <f>+Curvefetch!FO32</f>
        <v>-0.1275</v>
      </c>
      <c r="FP32">
        <f>+Curvefetch!FP32</f>
        <v>-0.25</v>
      </c>
      <c r="FQ32">
        <f>+Curvefetch!FQ32</f>
        <v>-0.52</v>
      </c>
      <c r="FR32">
        <f>+Curvefetch!FR32</f>
        <v>-0.32</v>
      </c>
      <c r="FS32">
        <f>+Curvefetch!FS32</f>
        <v>0.12</v>
      </c>
      <c r="FT32">
        <f>+Curvefetch!FT32</f>
        <v>0.39500000000000002</v>
      </c>
      <c r="FU32">
        <f>+Curvefetch!FU32</f>
        <v>0.1825</v>
      </c>
      <c r="FV32">
        <f>+Curvefetch!FV32</f>
        <v>0.27</v>
      </c>
      <c r="FW32">
        <f>+Curvefetch!FW32</f>
        <v>1.7500000000000002E-2</v>
      </c>
      <c r="FX32">
        <f>+Curvefetch!FX32</f>
        <v>1.7500000000000002E-2</v>
      </c>
      <c r="FY32">
        <f>+Curvefetch!FY32</f>
        <v>-0.06</v>
      </c>
      <c r="FZ32">
        <f>+Curvefetch!FZ32</f>
        <v>-0.06</v>
      </c>
      <c r="GA32">
        <f>+Curvefetch!GA32</f>
        <v>-0.06</v>
      </c>
      <c r="GB32">
        <f>+Curvefetch!GB32</f>
        <v>-0.42499999999999999</v>
      </c>
      <c r="GC32">
        <f>+Curvefetch!GC32</f>
        <v>-6.25E-2</v>
      </c>
      <c r="GD32">
        <f>+Curvefetch!GD32</f>
        <v>0</v>
      </c>
      <c r="GE32">
        <f>+Curvefetch!GE32</f>
        <v>0</v>
      </c>
      <c r="GF32">
        <f>+Curvefetch!GF32</f>
        <v>0</v>
      </c>
      <c r="GG32">
        <f>+Curvefetch!GG32</f>
        <v>0</v>
      </c>
      <c r="GH32">
        <f>+Curvefetch!GH32</f>
        <v>0</v>
      </c>
      <c r="GI32">
        <f>+Curvefetch!GI32</f>
        <v>0</v>
      </c>
      <c r="GJ32">
        <f>+Curvefetch!GJ32</f>
        <v>0</v>
      </c>
      <c r="GK32">
        <f>+Curvefetch!GK32</f>
        <v>0</v>
      </c>
      <c r="GL32">
        <f>+Curvefetch!GL32</f>
        <v>0</v>
      </c>
      <c r="GM32">
        <f>+Curvefetch!GS32</f>
        <v>0</v>
      </c>
      <c r="GN32">
        <f>+Curvefetch!GN32</f>
        <v>0</v>
      </c>
      <c r="GO32">
        <f>+Curvefetch!GO32</f>
        <v>0</v>
      </c>
      <c r="GP32">
        <f>+Curvefetch!GP32</f>
        <v>0</v>
      </c>
      <c r="GQ32">
        <f>+Curvefetch!GQ32</f>
        <v>0</v>
      </c>
      <c r="GR32">
        <f>+Curvefetch!GR32</f>
        <v>0</v>
      </c>
      <c r="GS32">
        <f>+Curvefetch!GS32</f>
        <v>0</v>
      </c>
      <c r="GT32">
        <f>+Curvefetch!GT32</f>
        <v>0</v>
      </c>
      <c r="GU32">
        <f>+Curvefetch!GU32</f>
        <v>0</v>
      </c>
      <c r="GV32">
        <f>+Curvefetch!GV32</f>
        <v>0</v>
      </c>
      <c r="GW32">
        <f>+Curvefetch!GW32</f>
        <v>0</v>
      </c>
      <c r="GX32">
        <f>+Curvefetch!GX32</f>
        <v>0</v>
      </c>
      <c r="GY32">
        <f>+Curvefetch!GY32</f>
        <v>0</v>
      </c>
      <c r="GZ32">
        <f>+Curvefetch!HI32</f>
        <v>0</v>
      </c>
      <c r="HA32">
        <f>+Curvefetch!HJ32</f>
        <v>0</v>
      </c>
      <c r="HB32">
        <f>+Curvefetch!HK32</f>
        <v>0</v>
      </c>
      <c r="HC32">
        <f>+Curvefetch!HL32</f>
        <v>0</v>
      </c>
      <c r="HD32">
        <f>+Curvefetch!HS32</f>
        <v>0</v>
      </c>
      <c r="HE32">
        <f>+Curvefetch!HN32</f>
        <v>0</v>
      </c>
      <c r="HF32">
        <f>+Curvefetch!HO32</f>
        <v>0</v>
      </c>
      <c r="HG32">
        <f>+Curvefetch!HP32</f>
        <v>0</v>
      </c>
      <c r="HH32">
        <f>+Curvefetch!HQ32</f>
        <v>0</v>
      </c>
      <c r="HI32">
        <f>+Curvefetch!HR32</f>
        <v>0</v>
      </c>
      <c r="HJ32">
        <f>+Curvefetch!HS32</f>
        <v>0</v>
      </c>
      <c r="HK32">
        <f>+Curvefetch!HT32</f>
        <v>0</v>
      </c>
      <c r="HL32">
        <f>+Curvefetch!HU32</f>
        <v>0</v>
      </c>
      <c r="HM32">
        <f>+Curvefetch!HV32</f>
        <v>0</v>
      </c>
      <c r="HN32">
        <f>+Curvefetch!HW32</f>
        <v>0</v>
      </c>
      <c r="HO32">
        <f>+Curvefetch!HX32</f>
        <v>0</v>
      </c>
      <c r="HP32">
        <f>+Curvefetch!HY32</f>
        <v>0</v>
      </c>
      <c r="HQ32">
        <f>+Curvefetch!HZ32</f>
        <v>0</v>
      </c>
      <c r="HR32">
        <f>+Curvefetch!IA32</f>
        <v>0</v>
      </c>
      <c r="HS32">
        <f>+Curvefetch!IB32</f>
        <v>0</v>
      </c>
      <c r="HT32">
        <f>+Curvefetch!IC32</f>
        <v>0</v>
      </c>
      <c r="HU32">
        <f>+Curvefetch!ID32</f>
        <v>0</v>
      </c>
      <c r="HV32">
        <f>+Curvefetch!IE32</f>
        <v>0</v>
      </c>
      <c r="HW32">
        <f>+Curvefetch!IF32</f>
        <v>0</v>
      </c>
      <c r="HX32">
        <f>+Curvefetch!IG32</f>
        <v>0</v>
      </c>
      <c r="HY32">
        <f>+Curvefetch!IH32</f>
        <v>0</v>
      </c>
      <c r="HZ32">
        <f>+Curvefetch!II32</f>
        <v>0</v>
      </c>
      <c r="IA32">
        <f>+Curvefetch!IJ32</f>
        <v>0</v>
      </c>
      <c r="IB32">
        <f>+Curvefetch!IK32</f>
        <v>0</v>
      </c>
      <c r="IC32">
        <f>+Curvefetch!IL32</f>
        <v>0</v>
      </c>
      <c r="ID32">
        <f>+Curvefetch!IS32</f>
        <v>0</v>
      </c>
      <c r="IE32">
        <f>+Curvefetch!IN32</f>
        <v>0</v>
      </c>
    </row>
    <row r="33" spans="60:239" x14ac:dyDescent="0.2">
      <c r="BH33" s="18"/>
      <c r="BI33" s="81"/>
      <c r="BJ33" s="81"/>
      <c r="BK33" s="81"/>
      <c r="BL33" s="18">
        <f>+Curvefetch!BL33</f>
        <v>36764</v>
      </c>
      <c r="BM33">
        <f>+Curvefetch!BM33</f>
        <v>4.53</v>
      </c>
      <c r="BN33">
        <f>+Curvefetch!BN33</f>
        <v>4.6849999999999996</v>
      </c>
      <c r="BO33">
        <f>+Curvefetch!BO33</f>
        <v>4.5999999999999996</v>
      </c>
      <c r="BP33">
        <f>+Curvefetch!BP33</f>
        <v>4.66</v>
      </c>
      <c r="BQ33">
        <f>+Curvefetch!BQ33</f>
        <v>0</v>
      </c>
      <c r="BR33">
        <f>+Curvefetch!BR33</f>
        <v>4.6449999999999996</v>
      </c>
      <c r="BS33">
        <f>+Curvefetch!BS33</f>
        <v>4.4349999999999996</v>
      </c>
      <c r="BT33">
        <f>+Curvefetch!BT33</f>
        <v>4.4249999999999998</v>
      </c>
      <c r="BU33">
        <f>+Curvefetch!BU33</f>
        <v>4.4000000000000004</v>
      </c>
      <c r="BV33">
        <f>+Curvefetch!BV33</f>
        <v>4.4649999999999999</v>
      </c>
      <c r="BW33">
        <f>+Curvefetch!BW33</f>
        <v>4.47</v>
      </c>
      <c r="BX33">
        <f>+Curvefetch!BX33</f>
        <v>4.4400000000000004</v>
      </c>
      <c r="BY33">
        <f>+Curvefetch!BY33</f>
        <v>4.4249999999999998</v>
      </c>
      <c r="BZ33">
        <f>+Curvefetch!BZ33</f>
        <v>4.4550000000000001</v>
      </c>
      <c r="CA33">
        <f>+Curvefetch!CA33</f>
        <v>3.1949999999999998</v>
      </c>
      <c r="CB33">
        <f>+Curvefetch!CB33</f>
        <v>3.12</v>
      </c>
      <c r="CC33">
        <f>+Curvefetch!CC33</f>
        <v>6.4749999999999996</v>
      </c>
      <c r="CD33">
        <f>+Curvefetch!CD33</f>
        <v>5.26</v>
      </c>
      <c r="CE33">
        <f>+Curvefetch!CE33</f>
        <v>4.74</v>
      </c>
      <c r="CF33">
        <f>+Curvefetch!CF33</f>
        <v>4.6950000000000003</v>
      </c>
      <c r="CG33">
        <f>+Curvefetch!CG33</f>
        <v>4.8</v>
      </c>
      <c r="CH33">
        <f>+Curvefetch!CH33</f>
        <v>4.5449999999999999</v>
      </c>
      <c r="CI33">
        <f>+Curvefetch!CI33</f>
        <v>4.5350000000000001</v>
      </c>
      <c r="CJ33">
        <f>+Curvefetch!CJ33</f>
        <v>4.42</v>
      </c>
      <c r="CK33">
        <f>+Curvefetch!CK33</f>
        <v>4.47</v>
      </c>
      <c r="CL33">
        <f>+Curvefetch!CL33</f>
        <v>4.4249999999999998</v>
      </c>
      <c r="CM33">
        <f>+Curvefetch!CM33</f>
        <v>4.3949999999999996</v>
      </c>
      <c r="CN33">
        <f>+Curvefetch!CN33</f>
        <v>0</v>
      </c>
      <c r="CO33">
        <f>+Curvefetch!CO33</f>
        <v>36764</v>
      </c>
      <c r="CP33">
        <f>+Curvefetch!CP33</f>
        <v>4.53</v>
      </c>
      <c r="CQ33">
        <f>+Curvefetch!CQ33</f>
        <v>4.6849999999999996</v>
      </c>
      <c r="CR33">
        <f>+Curvefetch!CR33</f>
        <v>4.5999999999999996</v>
      </c>
      <c r="CS33">
        <f>+Curvefetch!CS33</f>
        <v>4.66</v>
      </c>
      <c r="CT33">
        <f>+Curvefetch!CT33</f>
        <v>0</v>
      </c>
      <c r="CU33">
        <f>+Curvefetch!CU33</f>
        <v>4.6449999999999996</v>
      </c>
      <c r="CV33">
        <f>+Curvefetch!CV33</f>
        <v>4.4349999999999996</v>
      </c>
      <c r="CW33">
        <f>+Curvefetch!CW33</f>
        <v>4.4249999999999998</v>
      </c>
      <c r="CX33">
        <f>+Curvefetch!CX33</f>
        <v>4.4000000000000004</v>
      </c>
      <c r="CY33">
        <f>+Curvefetch!CY33</f>
        <v>4.4649999999999999</v>
      </c>
      <c r="CZ33">
        <f>+Curvefetch!CZ33</f>
        <v>4.47</v>
      </c>
      <c r="DA33">
        <f>+Curvefetch!DA33</f>
        <v>4.4400000000000004</v>
      </c>
      <c r="DB33">
        <f>+Curvefetch!DB33</f>
        <v>4.4249999999999998</v>
      </c>
      <c r="DC33">
        <f>+Curvefetch!DC33</f>
        <v>4.4550000000000001</v>
      </c>
      <c r="DD33">
        <f>+Curvefetch!DD33</f>
        <v>3.1949999999999998</v>
      </c>
      <c r="DE33">
        <f>+Curvefetch!DE33</f>
        <v>3.12</v>
      </c>
      <c r="DF33">
        <f>+Curvefetch!DF33</f>
        <v>6.4749999999999996</v>
      </c>
      <c r="DG33">
        <f>+Curvefetch!DG33</f>
        <v>5.26</v>
      </c>
      <c r="DH33">
        <f>+Curvefetch!DH33</f>
        <v>4.74</v>
      </c>
      <c r="DI33">
        <f>+Curvefetch!DI33</f>
        <v>4.6950000000000003</v>
      </c>
      <c r="DJ33">
        <f>+Curvefetch!DJ33</f>
        <v>4.8</v>
      </c>
      <c r="DK33">
        <f>+Curvefetch!DK33</f>
        <v>4.5599999999999996</v>
      </c>
      <c r="DL33">
        <f>+Curvefetch!DL33</f>
        <v>4.5149999999999997</v>
      </c>
      <c r="DM33">
        <f>+Curvefetch!DM33</f>
        <v>4.42</v>
      </c>
      <c r="DN33">
        <f>+Curvefetch!DN33</f>
        <v>4.47</v>
      </c>
      <c r="DO33">
        <f>+Curvefetch!DO33</f>
        <v>4.4249999999999998</v>
      </c>
      <c r="DP33">
        <f>+Curvefetch!DP33</f>
        <v>4.3949999999999996</v>
      </c>
      <c r="DQ33">
        <f>+Curvefetch!DQ33</f>
        <v>0</v>
      </c>
      <c r="DR33" s="18">
        <f>+Curvefetch!DR33</f>
        <v>37530</v>
      </c>
      <c r="DS33">
        <f>+Curvefetch!DS33</f>
        <v>3.3460000000000001</v>
      </c>
      <c r="DT33">
        <f>+Curvefetch!DT33</f>
        <v>6.0000000000000001E-3</v>
      </c>
      <c r="DU33">
        <f>+Curvefetch!DU33</f>
        <v>0.28499999999999998</v>
      </c>
      <c r="DV33">
        <f>+Curvefetch!DV33</f>
        <v>0</v>
      </c>
      <c r="DW33">
        <f>+Curvefetch!DW33</f>
        <v>5.2499999999999998E-2</v>
      </c>
      <c r="DX33">
        <f>+Curvefetch!DX33</f>
        <v>0.1225</v>
      </c>
      <c r="DY33">
        <f>+Curvefetch!DY33</f>
        <v>0</v>
      </c>
      <c r="DZ33">
        <f>+Curvefetch!DZ33</f>
        <v>0.13500000000000001</v>
      </c>
      <c r="EA33">
        <f>+Curvefetch!EA33</f>
        <v>-0.13250000000000001</v>
      </c>
      <c r="EB33">
        <f>+Curvefetch!EB33</f>
        <v>-0.13250000000000001</v>
      </c>
      <c r="EC33">
        <f>+Curvefetch!EC33</f>
        <v>-0.15</v>
      </c>
      <c r="ED33">
        <f>+Curvefetch!ED33</f>
        <v>-9.2499999999999999E-2</v>
      </c>
      <c r="EE33">
        <f>+Curvefetch!EE33</f>
        <v>-6.5000000000000002E-2</v>
      </c>
      <c r="EF33">
        <f>+Curvefetch!EF33</f>
        <v>-0.08</v>
      </c>
      <c r="EG33">
        <f>+Curvefetch!EG33</f>
        <v>-0.06</v>
      </c>
      <c r="EH33">
        <f>+Curvefetch!EH33</f>
        <v>-0.1275</v>
      </c>
      <c r="EI33">
        <f>+Curvefetch!EI33</f>
        <v>-0.25</v>
      </c>
      <c r="EJ33">
        <f>+Curvefetch!EJ33</f>
        <v>-0.52</v>
      </c>
      <c r="EK33">
        <f>+Curvefetch!EK33</f>
        <v>-0.32</v>
      </c>
      <c r="EL33">
        <f>+Curvefetch!EL33</f>
        <v>0.12</v>
      </c>
      <c r="EM33">
        <f>+Curvefetch!EM33</f>
        <v>0.46100000000000002</v>
      </c>
      <c r="EN33">
        <f>+Curvefetch!EN33</f>
        <v>0.1875</v>
      </c>
      <c r="EO33">
        <f>+Curvefetch!EO33</f>
        <v>0.34250000000000003</v>
      </c>
      <c r="EP33">
        <f>+Curvefetch!EP33</f>
        <v>7.4999999999999997E-3</v>
      </c>
      <c r="EQ33">
        <f>+Curvefetch!EQ33</f>
        <v>7.4999999999999997E-3</v>
      </c>
      <c r="ER33">
        <f>+Curvefetch!ER33</f>
        <v>-0.06</v>
      </c>
      <c r="ES33">
        <f>+Curvefetch!ES33</f>
        <v>-0.06</v>
      </c>
      <c r="ET33">
        <f>+Curvefetch!ET33</f>
        <v>-0.06</v>
      </c>
      <c r="EU33">
        <f>+Curvefetch!EU33</f>
        <v>-0.41</v>
      </c>
      <c r="EV33" s="104">
        <f>+Curvefetch!EV33</f>
        <v>-6.25E-2</v>
      </c>
      <c r="EW33">
        <f>+Curvefetch!EW33</f>
        <v>0</v>
      </c>
      <c r="EX33">
        <f>+Curvefetch!EX33</f>
        <v>0</v>
      </c>
      <c r="EY33" s="18">
        <f>+Curvefetch!EY33</f>
        <v>37530</v>
      </c>
      <c r="EZ33">
        <f>+Curvefetch!EZ33</f>
        <v>3.3260000000000001</v>
      </c>
      <c r="FA33">
        <f>+Curvefetch!FA33</f>
        <v>6.0000000000000001E-3</v>
      </c>
      <c r="FB33">
        <f>+Curvefetch!FB33</f>
        <v>0.28499999999999998</v>
      </c>
      <c r="FC33">
        <f>+Curvefetch!FC33</f>
        <v>0</v>
      </c>
      <c r="FD33">
        <f>+Curvefetch!FD33</f>
        <v>5.2499999999999998E-2</v>
      </c>
      <c r="FE33">
        <f>+Curvefetch!FE33</f>
        <v>0.1225</v>
      </c>
      <c r="FF33">
        <f>+Curvefetch!FF33</f>
        <v>0</v>
      </c>
      <c r="FG33">
        <f>+Curvefetch!FG33</f>
        <v>0.13500000000000001</v>
      </c>
      <c r="FH33">
        <f>+Curvefetch!FH33</f>
        <v>-0.13250000000000001</v>
      </c>
      <c r="FI33">
        <f>+Curvefetch!FI33</f>
        <v>-0.13250000000000001</v>
      </c>
      <c r="FJ33">
        <f>+Curvefetch!FJ33</f>
        <v>-0.15</v>
      </c>
      <c r="FK33">
        <f>+Curvefetch!FK33</f>
        <v>-9.2499999999999999E-2</v>
      </c>
      <c r="FL33">
        <f>+Curvefetch!FL33</f>
        <v>-6.5000000000000002E-2</v>
      </c>
      <c r="FM33">
        <f>+Curvefetch!FM33</f>
        <v>-0.08</v>
      </c>
      <c r="FN33">
        <f>+Curvefetch!FN33</f>
        <v>-0.06</v>
      </c>
      <c r="FO33">
        <f>+Curvefetch!FO33</f>
        <v>-0.1275</v>
      </c>
      <c r="FP33">
        <f>+Curvefetch!FP33</f>
        <v>-0.25</v>
      </c>
      <c r="FQ33">
        <f>+Curvefetch!FQ33</f>
        <v>-0.52</v>
      </c>
      <c r="FR33">
        <f>+Curvefetch!FR33</f>
        <v>-0.32</v>
      </c>
      <c r="FS33">
        <f>+Curvefetch!FS33</f>
        <v>0.12</v>
      </c>
      <c r="FT33">
        <f>+Curvefetch!FT33</f>
        <v>0.46100000000000002</v>
      </c>
      <c r="FU33">
        <f>+Curvefetch!FU33</f>
        <v>0.1875</v>
      </c>
      <c r="FV33">
        <f>+Curvefetch!FV33</f>
        <v>0.34250000000000003</v>
      </c>
      <c r="FW33">
        <f>+Curvefetch!FW33</f>
        <v>7.4999999999999997E-3</v>
      </c>
      <c r="FX33">
        <f>+Curvefetch!FX33</f>
        <v>7.4999999999999997E-3</v>
      </c>
      <c r="FY33">
        <f>+Curvefetch!FY33</f>
        <v>-0.06</v>
      </c>
      <c r="FZ33">
        <f>+Curvefetch!FZ33</f>
        <v>-0.06</v>
      </c>
      <c r="GA33">
        <f>+Curvefetch!GA33</f>
        <v>-0.06</v>
      </c>
      <c r="GB33">
        <f>+Curvefetch!GB33</f>
        <v>-0.42499999999999999</v>
      </c>
      <c r="GC33">
        <f>+Curvefetch!GC33</f>
        <v>-6.25E-2</v>
      </c>
      <c r="GD33">
        <f>+Curvefetch!GD33</f>
        <v>0</v>
      </c>
      <c r="GE33">
        <f>+Curvefetch!GE33</f>
        <v>0</v>
      </c>
      <c r="GF33">
        <f>+Curvefetch!GF33</f>
        <v>0</v>
      </c>
      <c r="GG33">
        <f>+Curvefetch!GG33</f>
        <v>0</v>
      </c>
      <c r="GH33">
        <f>+Curvefetch!GH33</f>
        <v>0</v>
      </c>
      <c r="GI33">
        <f>+Curvefetch!GI33</f>
        <v>0</v>
      </c>
      <c r="GJ33">
        <f>+Curvefetch!GJ33</f>
        <v>0</v>
      </c>
      <c r="GK33">
        <f>+Curvefetch!GK33</f>
        <v>0</v>
      </c>
      <c r="GL33">
        <f>+Curvefetch!GL33</f>
        <v>0</v>
      </c>
      <c r="GM33">
        <f>+Curvefetch!GS33</f>
        <v>0</v>
      </c>
      <c r="GN33">
        <f>+Curvefetch!GN33</f>
        <v>0</v>
      </c>
      <c r="GO33">
        <f>+Curvefetch!GO33</f>
        <v>0</v>
      </c>
      <c r="GP33">
        <f>+Curvefetch!GP33</f>
        <v>0</v>
      </c>
      <c r="GQ33">
        <f>+Curvefetch!GQ33</f>
        <v>0</v>
      </c>
      <c r="GR33">
        <f>+Curvefetch!GR33</f>
        <v>0</v>
      </c>
      <c r="GS33">
        <f>+Curvefetch!GS33</f>
        <v>0</v>
      </c>
      <c r="GT33">
        <f>+Curvefetch!GT33</f>
        <v>0</v>
      </c>
      <c r="GU33">
        <f>+Curvefetch!GU33</f>
        <v>0</v>
      </c>
      <c r="GV33">
        <f>+Curvefetch!GV33</f>
        <v>0</v>
      </c>
      <c r="GW33">
        <f>+Curvefetch!GW33</f>
        <v>0</v>
      </c>
      <c r="GX33">
        <f>+Curvefetch!GX33</f>
        <v>0</v>
      </c>
      <c r="GY33">
        <f>+Curvefetch!GY33</f>
        <v>0</v>
      </c>
      <c r="GZ33">
        <f>+Curvefetch!HI33</f>
        <v>0</v>
      </c>
      <c r="HA33">
        <f>+Curvefetch!HJ33</f>
        <v>0</v>
      </c>
      <c r="HB33">
        <f>+Curvefetch!HK33</f>
        <v>0</v>
      </c>
      <c r="HC33">
        <f>+Curvefetch!HL33</f>
        <v>0</v>
      </c>
      <c r="HD33">
        <f>+Curvefetch!HS33</f>
        <v>0</v>
      </c>
      <c r="HE33">
        <f>+Curvefetch!HN33</f>
        <v>0</v>
      </c>
      <c r="HF33">
        <f>+Curvefetch!HO33</f>
        <v>0</v>
      </c>
      <c r="HG33">
        <f>+Curvefetch!HP33</f>
        <v>0</v>
      </c>
      <c r="HH33">
        <f>+Curvefetch!HQ33</f>
        <v>0</v>
      </c>
      <c r="HI33">
        <f>+Curvefetch!HR33</f>
        <v>0</v>
      </c>
      <c r="HJ33">
        <f>+Curvefetch!HS33</f>
        <v>0</v>
      </c>
      <c r="HK33">
        <f>+Curvefetch!HT33</f>
        <v>0</v>
      </c>
      <c r="HL33">
        <f>+Curvefetch!HU33</f>
        <v>0</v>
      </c>
      <c r="HM33">
        <f>+Curvefetch!HV33</f>
        <v>0</v>
      </c>
      <c r="HN33">
        <f>+Curvefetch!HW33</f>
        <v>0</v>
      </c>
      <c r="HO33">
        <f>+Curvefetch!HX33</f>
        <v>0</v>
      </c>
      <c r="HP33">
        <f>+Curvefetch!HY33</f>
        <v>0</v>
      </c>
      <c r="HQ33">
        <f>+Curvefetch!HZ33</f>
        <v>0</v>
      </c>
      <c r="HR33">
        <f>+Curvefetch!IA33</f>
        <v>0</v>
      </c>
      <c r="HS33">
        <f>+Curvefetch!IB33</f>
        <v>0</v>
      </c>
      <c r="HT33">
        <f>+Curvefetch!IC33</f>
        <v>0</v>
      </c>
      <c r="HU33">
        <f>+Curvefetch!ID33</f>
        <v>0</v>
      </c>
      <c r="HV33">
        <f>+Curvefetch!IE33</f>
        <v>0</v>
      </c>
      <c r="HW33">
        <f>+Curvefetch!IF33</f>
        <v>0</v>
      </c>
      <c r="HX33">
        <f>+Curvefetch!IG33</f>
        <v>0</v>
      </c>
      <c r="HY33">
        <f>+Curvefetch!IH33</f>
        <v>0</v>
      </c>
      <c r="HZ33">
        <f>+Curvefetch!II33</f>
        <v>0</v>
      </c>
      <c r="IA33">
        <f>+Curvefetch!IJ33</f>
        <v>0</v>
      </c>
      <c r="IB33">
        <f>+Curvefetch!IK33</f>
        <v>0</v>
      </c>
      <c r="IC33">
        <f>+Curvefetch!IL33</f>
        <v>0</v>
      </c>
      <c r="ID33">
        <f>+Curvefetch!IS33</f>
        <v>0</v>
      </c>
      <c r="IE33">
        <f>+Curvefetch!IN33</f>
        <v>0</v>
      </c>
    </row>
    <row r="34" spans="60:239" x14ac:dyDescent="0.2">
      <c r="BH34" s="18"/>
      <c r="BI34" s="81"/>
      <c r="BJ34" s="81"/>
      <c r="BK34" s="81"/>
      <c r="BL34" s="18">
        <f>+Curvefetch!BL34</f>
        <v>36765</v>
      </c>
      <c r="BM34">
        <f>+Curvefetch!BM34</f>
        <v>4.53</v>
      </c>
      <c r="BN34">
        <f>+Curvefetch!BN34</f>
        <v>4.6849999999999996</v>
      </c>
      <c r="BO34">
        <f>+Curvefetch!BO34</f>
        <v>4.5999999999999996</v>
      </c>
      <c r="BP34">
        <f>+Curvefetch!BP34</f>
        <v>4.66</v>
      </c>
      <c r="BQ34">
        <f>+Curvefetch!BQ34</f>
        <v>0</v>
      </c>
      <c r="BR34">
        <f>+Curvefetch!BR34</f>
        <v>4.6449999999999996</v>
      </c>
      <c r="BS34">
        <f>+Curvefetch!BS34</f>
        <v>4.4349999999999996</v>
      </c>
      <c r="BT34">
        <f>+Curvefetch!BT34</f>
        <v>4.4249999999999998</v>
      </c>
      <c r="BU34">
        <f>+Curvefetch!BU34</f>
        <v>4.4000000000000004</v>
      </c>
      <c r="BV34">
        <f>+Curvefetch!BV34</f>
        <v>4.4649999999999999</v>
      </c>
      <c r="BW34">
        <f>+Curvefetch!BW34</f>
        <v>4.47</v>
      </c>
      <c r="BX34">
        <f>+Curvefetch!BX34</f>
        <v>4.4400000000000004</v>
      </c>
      <c r="BY34">
        <f>+Curvefetch!BY34</f>
        <v>4.4249999999999998</v>
      </c>
      <c r="BZ34">
        <f>+Curvefetch!BZ34</f>
        <v>4.4550000000000001</v>
      </c>
      <c r="CA34">
        <f>+Curvefetch!CA34</f>
        <v>3.1949999999999998</v>
      </c>
      <c r="CB34">
        <f>+Curvefetch!CB34</f>
        <v>3.12</v>
      </c>
      <c r="CC34">
        <f>+Curvefetch!CC34</f>
        <v>6.4749999999999996</v>
      </c>
      <c r="CD34">
        <f>+Curvefetch!CD34</f>
        <v>5.26</v>
      </c>
      <c r="CE34">
        <f>+Curvefetch!CE34</f>
        <v>4.74</v>
      </c>
      <c r="CF34">
        <f>+Curvefetch!CF34</f>
        <v>4.6950000000000003</v>
      </c>
      <c r="CG34">
        <f>+Curvefetch!CG34</f>
        <v>4.8</v>
      </c>
      <c r="CH34">
        <f>+Curvefetch!CH34</f>
        <v>4.5449999999999999</v>
      </c>
      <c r="CI34">
        <f>+Curvefetch!CI34</f>
        <v>4.5350000000000001</v>
      </c>
      <c r="CJ34">
        <f>+Curvefetch!CJ34</f>
        <v>4.42</v>
      </c>
      <c r="CK34">
        <f>+Curvefetch!CK34</f>
        <v>4.47</v>
      </c>
      <c r="CL34">
        <f>+Curvefetch!CL34</f>
        <v>4.4249999999999998</v>
      </c>
      <c r="CM34">
        <f>+Curvefetch!CM34</f>
        <v>4.3949999999999996</v>
      </c>
      <c r="CN34">
        <f>+Curvefetch!CN34</f>
        <v>0</v>
      </c>
      <c r="CO34">
        <f>+Curvefetch!CO34</f>
        <v>36765</v>
      </c>
      <c r="CP34">
        <f>+Curvefetch!CP34</f>
        <v>4.53</v>
      </c>
      <c r="CQ34">
        <f>+Curvefetch!CQ34</f>
        <v>4.6849999999999996</v>
      </c>
      <c r="CR34">
        <f>+Curvefetch!CR34</f>
        <v>4.5999999999999996</v>
      </c>
      <c r="CS34">
        <f>+Curvefetch!CS34</f>
        <v>4.66</v>
      </c>
      <c r="CT34">
        <f>+Curvefetch!CT34</f>
        <v>0</v>
      </c>
      <c r="CU34">
        <f>+Curvefetch!CU34</f>
        <v>4.6449999999999996</v>
      </c>
      <c r="CV34">
        <f>+Curvefetch!CV34</f>
        <v>4.4349999999999996</v>
      </c>
      <c r="CW34">
        <f>+Curvefetch!CW34</f>
        <v>4.4249999999999998</v>
      </c>
      <c r="CX34">
        <f>+Curvefetch!CX34</f>
        <v>4.4000000000000004</v>
      </c>
      <c r="CY34">
        <f>+Curvefetch!CY34</f>
        <v>4.4649999999999999</v>
      </c>
      <c r="CZ34">
        <f>+Curvefetch!CZ34</f>
        <v>4.47</v>
      </c>
      <c r="DA34">
        <f>+Curvefetch!DA34</f>
        <v>4.4400000000000004</v>
      </c>
      <c r="DB34">
        <f>+Curvefetch!DB34</f>
        <v>4.4249999999999998</v>
      </c>
      <c r="DC34">
        <f>+Curvefetch!DC34</f>
        <v>4.4550000000000001</v>
      </c>
      <c r="DD34">
        <f>+Curvefetch!DD34</f>
        <v>3.1949999999999998</v>
      </c>
      <c r="DE34">
        <f>+Curvefetch!DE34</f>
        <v>3.12</v>
      </c>
      <c r="DF34">
        <f>+Curvefetch!DF34</f>
        <v>6.4749999999999996</v>
      </c>
      <c r="DG34">
        <f>+Curvefetch!DG34</f>
        <v>5.26</v>
      </c>
      <c r="DH34">
        <f>+Curvefetch!DH34</f>
        <v>4.74</v>
      </c>
      <c r="DI34">
        <f>+Curvefetch!DI34</f>
        <v>4.6950000000000003</v>
      </c>
      <c r="DJ34">
        <f>+Curvefetch!DJ34</f>
        <v>4.8</v>
      </c>
      <c r="DK34">
        <f>+Curvefetch!DK34</f>
        <v>4.5599999999999996</v>
      </c>
      <c r="DL34">
        <f>+Curvefetch!DL34</f>
        <v>4.5149999999999997</v>
      </c>
      <c r="DM34">
        <f>+Curvefetch!DM34</f>
        <v>4.42</v>
      </c>
      <c r="DN34">
        <f>+Curvefetch!DN34</f>
        <v>4.47</v>
      </c>
      <c r="DO34">
        <f>+Curvefetch!DO34</f>
        <v>4.4249999999999998</v>
      </c>
      <c r="DP34">
        <f>+Curvefetch!DP34</f>
        <v>4.3949999999999996</v>
      </c>
      <c r="DQ34">
        <f>+Curvefetch!DQ34</f>
        <v>0</v>
      </c>
      <c r="DR34" s="18">
        <f>+Curvefetch!DR34</f>
        <v>37561</v>
      </c>
      <c r="DS34">
        <f>+Curvefetch!DS34</f>
        <v>3.4380000000000002</v>
      </c>
      <c r="DT34">
        <f>+Curvefetch!DT34</f>
        <v>6.0000000000000001E-3</v>
      </c>
      <c r="DU34">
        <f>+Curvefetch!DU34</f>
        <v>0.29249999999999998</v>
      </c>
      <c r="DV34">
        <f>+Curvefetch!DV34</f>
        <v>0</v>
      </c>
      <c r="DW34">
        <f>+Curvefetch!DW34</f>
        <v>0.09</v>
      </c>
      <c r="DX34">
        <f>+Curvefetch!DX34</f>
        <v>0.185</v>
      </c>
      <c r="DY34">
        <f>+Curvefetch!DY34</f>
        <v>0</v>
      </c>
      <c r="DZ34">
        <f>+Curvefetch!DZ34</f>
        <v>0.26500000000000001</v>
      </c>
      <c r="EA34">
        <f>+Curvefetch!EA34</f>
        <v>-0.125</v>
      </c>
      <c r="EB34">
        <f>+Curvefetch!EB34</f>
        <v>-0.125</v>
      </c>
      <c r="EC34">
        <f>+Curvefetch!EC34</f>
        <v>-0.14249999999999999</v>
      </c>
      <c r="ED34">
        <f>+Curvefetch!ED34</f>
        <v>-9.5000000000000001E-2</v>
      </c>
      <c r="EE34">
        <f>+Curvefetch!EE34</f>
        <v>-0.08</v>
      </c>
      <c r="EF34">
        <f>+Curvefetch!EF34</f>
        <v>-2.5000000000000001E-2</v>
      </c>
      <c r="EG34">
        <f>+Curvefetch!EG34</f>
        <v>-5.0000000000000001E-3</v>
      </c>
      <c r="EH34">
        <f>+Curvefetch!EH34</f>
        <v>-0.14000000000000001</v>
      </c>
      <c r="EI34">
        <f>+Curvefetch!EI34</f>
        <v>-0.19</v>
      </c>
      <c r="EJ34">
        <f>+Curvefetch!EJ34</f>
        <v>-0.28499999999999998</v>
      </c>
      <c r="EK34">
        <f>+Curvefetch!EK34</f>
        <v>0.96499999999999997</v>
      </c>
      <c r="EL34">
        <f>+Curvefetch!EL34</f>
        <v>7.0000000000000007E-2</v>
      </c>
      <c r="EM34">
        <f>+Curvefetch!EM34</f>
        <v>0.75249999999999995</v>
      </c>
      <c r="EN34">
        <f>+Curvefetch!EN34</f>
        <v>0.27</v>
      </c>
      <c r="EO34">
        <f>+Curvefetch!EO34</f>
        <v>0.47</v>
      </c>
      <c r="EP34">
        <f>+Curvefetch!EP34</f>
        <v>-3.2500000000000001E-2</v>
      </c>
      <c r="EQ34">
        <f>+Curvefetch!EQ34</f>
        <v>-3.2500000000000001E-2</v>
      </c>
      <c r="ER34">
        <f>+Curvefetch!ER34</f>
        <v>-0.06</v>
      </c>
      <c r="ES34">
        <f>+Curvefetch!ES34</f>
        <v>-0.06</v>
      </c>
      <c r="ET34">
        <f>+Curvefetch!ET34</f>
        <v>-7.0000000000000007E-2</v>
      </c>
      <c r="EU34">
        <f>+Curvefetch!EU34</f>
        <v>-0.35</v>
      </c>
      <c r="EV34" s="104">
        <f>+Curvefetch!EV34</f>
        <v>-6.5000000000000002E-2</v>
      </c>
      <c r="EW34">
        <f>+Curvefetch!EW34</f>
        <v>0</v>
      </c>
      <c r="EX34">
        <f>+Curvefetch!EX34</f>
        <v>0</v>
      </c>
      <c r="EY34" s="18">
        <f>+Curvefetch!EY34</f>
        <v>37561</v>
      </c>
      <c r="EZ34">
        <f>+Curvefetch!EZ34</f>
        <v>3.4180000000000001</v>
      </c>
      <c r="FA34">
        <f>+Curvefetch!FA34</f>
        <v>6.0000000000000001E-3</v>
      </c>
      <c r="FB34">
        <f>+Curvefetch!FB34</f>
        <v>0.29249999999999998</v>
      </c>
      <c r="FC34">
        <f>+Curvefetch!FC34</f>
        <v>0</v>
      </c>
      <c r="FD34">
        <f>+Curvefetch!FD34</f>
        <v>9.2499999999999999E-2</v>
      </c>
      <c r="FE34">
        <f>+Curvefetch!FE34</f>
        <v>0.1875</v>
      </c>
      <c r="FF34">
        <f>+Curvefetch!FF34</f>
        <v>0</v>
      </c>
      <c r="FG34">
        <f>+Curvefetch!FG34</f>
        <v>0.26500000000000001</v>
      </c>
      <c r="FH34">
        <f>+Curvefetch!FH34</f>
        <v>-0.125</v>
      </c>
      <c r="FI34">
        <f>+Curvefetch!FI34</f>
        <v>-0.125</v>
      </c>
      <c r="FJ34">
        <f>+Curvefetch!FJ34</f>
        <v>-0.14249999999999999</v>
      </c>
      <c r="FK34">
        <f>+Curvefetch!FK34</f>
        <v>-9.5000000000000001E-2</v>
      </c>
      <c r="FL34">
        <f>+Curvefetch!FL34</f>
        <v>-0.08</v>
      </c>
      <c r="FM34">
        <f>+Curvefetch!FM34</f>
        <v>-2.5000000000000001E-2</v>
      </c>
      <c r="FN34">
        <f>+Curvefetch!FN34</f>
        <v>-5.0000000000000001E-3</v>
      </c>
      <c r="FO34">
        <f>+Curvefetch!FO34</f>
        <v>-0.14000000000000001</v>
      </c>
      <c r="FP34">
        <f>+Curvefetch!FP34</f>
        <v>-0.2</v>
      </c>
      <c r="FQ34">
        <f>+Curvefetch!FQ34</f>
        <v>-0.29499999999999998</v>
      </c>
      <c r="FR34">
        <f>+Curvefetch!FR34</f>
        <v>0.95499999999999996</v>
      </c>
      <c r="FS34">
        <f>+Curvefetch!FS34</f>
        <v>7.0000000000000007E-2</v>
      </c>
      <c r="FT34">
        <f>+Curvefetch!FT34</f>
        <v>0.75249999999999995</v>
      </c>
      <c r="FU34">
        <f>+Curvefetch!FU34</f>
        <v>0.27</v>
      </c>
      <c r="FV34">
        <f>+Curvefetch!FV34</f>
        <v>0.47</v>
      </c>
      <c r="FW34">
        <f>+Curvefetch!FW34</f>
        <v>-3.2500000000000001E-2</v>
      </c>
      <c r="FX34">
        <f>+Curvefetch!FX34</f>
        <v>-3.2500000000000001E-2</v>
      </c>
      <c r="FY34">
        <f>+Curvefetch!FY34</f>
        <v>-0.06</v>
      </c>
      <c r="FZ34">
        <f>+Curvefetch!FZ34</f>
        <v>-0.06</v>
      </c>
      <c r="GA34">
        <f>+Curvefetch!GA34</f>
        <v>-7.0000000000000007E-2</v>
      </c>
      <c r="GB34">
        <f>+Curvefetch!GB34</f>
        <v>-0.36499999999999999</v>
      </c>
      <c r="GC34">
        <f>+Curvefetch!GC34</f>
        <v>-6.5000000000000002E-2</v>
      </c>
      <c r="GD34">
        <f>+Curvefetch!GD34</f>
        <v>0</v>
      </c>
      <c r="GE34">
        <f>+Curvefetch!GE34</f>
        <v>0</v>
      </c>
      <c r="GF34">
        <f>+Curvefetch!GF34</f>
        <v>0</v>
      </c>
      <c r="GG34">
        <f>+Curvefetch!GG34</f>
        <v>0</v>
      </c>
      <c r="GH34">
        <f>+Curvefetch!GH34</f>
        <v>0</v>
      </c>
      <c r="GI34">
        <f>+Curvefetch!GI34</f>
        <v>0</v>
      </c>
      <c r="GJ34">
        <f>+Curvefetch!GJ34</f>
        <v>0</v>
      </c>
      <c r="GK34">
        <f>+Curvefetch!GK34</f>
        <v>0</v>
      </c>
      <c r="GL34">
        <f>+Curvefetch!GL34</f>
        <v>0</v>
      </c>
      <c r="GM34">
        <f>+Curvefetch!GS34</f>
        <v>0</v>
      </c>
      <c r="GN34">
        <f>+Curvefetch!GN34</f>
        <v>0</v>
      </c>
      <c r="GO34">
        <f>+Curvefetch!GO34</f>
        <v>0</v>
      </c>
      <c r="GP34">
        <f>+Curvefetch!GP34</f>
        <v>0</v>
      </c>
      <c r="GQ34">
        <f>+Curvefetch!GQ34</f>
        <v>0</v>
      </c>
      <c r="GR34">
        <f>+Curvefetch!GR34</f>
        <v>0</v>
      </c>
      <c r="GS34">
        <f>+Curvefetch!GS34</f>
        <v>0</v>
      </c>
      <c r="GT34">
        <f>+Curvefetch!GT34</f>
        <v>0</v>
      </c>
      <c r="GU34">
        <f>+Curvefetch!GU34</f>
        <v>0</v>
      </c>
      <c r="GV34">
        <f>+Curvefetch!GV34</f>
        <v>0</v>
      </c>
      <c r="GW34">
        <f>+Curvefetch!GW34</f>
        <v>0</v>
      </c>
      <c r="GX34">
        <f>+Curvefetch!GX34</f>
        <v>0</v>
      </c>
      <c r="GY34">
        <f>+Curvefetch!GY34</f>
        <v>0</v>
      </c>
      <c r="GZ34">
        <f>+Curvefetch!HI34</f>
        <v>0</v>
      </c>
      <c r="HA34">
        <f>+Curvefetch!HJ34</f>
        <v>0</v>
      </c>
      <c r="HB34">
        <f>+Curvefetch!HK34</f>
        <v>0</v>
      </c>
      <c r="HC34">
        <f>+Curvefetch!HL34</f>
        <v>0</v>
      </c>
      <c r="HD34">
        <f>+Curvefetch!HS34</f>
        <v>0</v>
      </c>
      <c r="HE34">
        <f>+Curvefetch!HN34</f>
        <v>0</v>
      </c>
      <c r="HF34">
        <f>+Curvefetch!HO34</f>
        <v>0</v>
      </c>
      <c r="HG34">
        <f>+Curvefetch!HP34</f>
        <v>0</v>
      </c>
      <c r="HH34">
        <f>+Curvefetch!HQ34</f>
        <v>0</v>
      </c>
      <c r="HI34">
        <f>+Curvefetch!HR34</f>
        <v>0</v>
      </c>
      <c r="HJ34">
        <f>+Curvefetch!HS34</f>
        <v>0</v>
      </c>
      <c r="HK34">
        <f>+Curvefetch!HT34</f>
        <v>0</v>
      </c>
      <c r="HL34">
        <f>+Curvefetch!HU34</f>
        <v>0</v>
      </c>
      <c r="HM34">
        <f>+Curvefetch!HV34</f>
        <v>0</v>
      </c>
      <c r="HN34">
        <f>+Curvefetch!HW34</f>
        <v>0</v>
      </c>
      <c r="HO34">
        <f>+Curvefetch!HX34</f>
        <v>0</v>
      </c>
      <c r="HP34">
        <f>+Curvefetch!HY34</f>
        <v>0</v>
      </c>
      <c r="HQ34">
        <f>+Curvefetch!HZ34</f>
        <v>0</v>
      </c>
      <c r="HR34">
        <f>+Curvefetch!IA34</f>
        <v>0</v>
      </c>
      <c r="HS34">
        <f>+Curvefetch!IB34</f>
        <v>0</v>
      </c>
      <c r="HT34">
        <f>+Curvefetch!IC34</f>
        <v>0</v>
      </c>
      <c r="HU34">
        <f>+Curvefetch!ID34</f>
        <v>0</v>
      </c>
      <c r="HV34">
        <f>+Curvefetch!IE34</f>
        <v>0</v>
      </c>
      <c r="HW34">
        <f>+Curvefetch!IF34</f>
        <v>0</v>
      </c>
      <c r="HX34">
        <f>+Curvefetch!IG34</f>
        <v>0</v>
      </c>
      <c r="HY34">
        <f>+Curvefetch!IH34</f>
        <v>0</v>
      </c>
      <c r="HZ34">
        <f>+Curvefetch!II34</f>
        <v>0</v>
      </c>
      <c r="IA34">
        <f>+Curvefetch!IJ34</f>
        <v>0</v>
      </c>
      <c r="IB34">
        <f>+Curvefetch!IK34</f>
        <v>0</v>
      </c>
      <c r="IC34">
        <f>+Curvefetch!IL34</f>
        <v>0</v>
      </c>
      <c r="ID34">
        <f>+Curvefetch!IS34</f>
        <v>0</v>
      </c>
      <c r="IE34">
        <f>+Curvefetch!IN34</f>
        <v>0</v>
      </c>
    </row>
    <row r="35" spans="60:239" x14ac:dyDescent="0.2">
      <c r="BH35" s="18"/>
      <c r="BI35" s="81"/>
      <c r="BJ35" s="81"/>
      <c r="BK35" s="81"/>
      <c r="BL35" s="18">
        <f>+Curvefetch!BL35</f>
        <v>36766</v>
      </c>
      <c r="BM35">
        <f>+Curvefetch!BM35</f>
        <v>4.53</v>
      </c>
      <c r="BN35">
        <f>+Curvefetch!BN35</f>
        <v>4.6849999999999996</v>
      </c>
      <c r="BO35">
        <f>+Curvefetch!BO35</f>
        <v>4.5999999999999996</v>
      </c>
      <c r="BP35">
        <f>+Curvefetch!BP35</f>
        <v>4.66</v>
      </c>
      <c r="BQ35">
        <f>+Curvefetch!BQ35</f>
        <v>0</v>
      </c>
      <c r="BR35">
        <f>+Curvefetch!BR35</f>
        <v>4.6449999999999996</v>
      </c>
      <c r="BS35">
        <f>+Curvefetch!BS35</f>
        <v>4.4349999999999996</v>
      </c>
      <c r="BT35">
        <f>+Curvefetch!BT35</f>
        <v>4.4249999999999998</v>
      </c>
      <c r="BU35">
        <f>+Curvefetch!BU35</f>
        <v>4.4000000000000004</v>
      </c>
      <c r="BV35">
        <f>+Curvefetch!BV35</f>
        <v>4.4649999999999999</v>
      </c>
      <c r="BW35">
        <f>+Curvefetch!BW35</f>
        <v>4.47</v>
      </c>
      <c r="BX35">
        <f>+Curvefetch!BX35</f>
        <v>4.4400000000000004</v>
      </c>
      <c r="BY35">
        <f>+Curvefetch!BY35</f>
        <v>4.4249999999999998</v>
      </c>
      <c r="BZ35">
        <f>+Curvefetch!BZ35</f>
        <v>4.4550000000000001</v>
      </c>
      <c r="CA35">
        <f>+Curvefetch!CA35</f>
        <v>3.1949999999999998</v>
      </c>
      <c r="CB35">
        <f>+Curvefetch!CB35</f>
        <v>3.12</v>
      </c>
      <c r="CC35">
        <f>+Curvefetch!CC35</f>
        <v>6.4749999999999996</v>
      </c>
      <c r="CD35">
        <f>+Curvefetch!CD35</f>
        <v>5.26</v>
      </c>
      <c r="CE35">
        <f>+Curvefetch!CE35</f>
        <v>4.74</v>
      </c>
      <c r="CF35">
        <f>+Curvefetch!CF35</f>
        <v>4.6950000000000003</v>
      </c>
      <c r="CG35">
        <f>+Curvefetch!CG35</f>
        <v>4.8</v>
      </c>
      <c r="CH35">
        <f>+Curvefetch!CH35</f>
        <v>4.5449999999999999</v>
      </c>
      <c r="CI35">
        <f>+Curvefetch!CI35</f>
        <v>4.5350000000000001</v>
      </c>
      <c r="CJ35">
        <f>+Curvefetch!CJ35</f>
        <v>4.42</v>
      </c>
      <c r="CK35">
        <f>+Curvefetch!CK35</f>
        <v>4.47</v>
      </c>
      <c r="CL35">
        <f>+Curvefetch!CL35</f>
        <v>4.4249999999999998</v>
      </c>
      <c r="CM35">
        <f>+Curvefetch!CM35</f>
        <v>4.3949999999999996</v>
      </c>
      <c r="CN35">
        <f>+Curvefetch!CN35</f>
        <v>0</v>
      </c>
      <c r="CO35">
        <f>+Curvefetch!CO35</f>
        <v>36766</v>
      </c>
      <c r="CP35">
        <f>+Curvefetch!CP35</f>
        <v>4.53</v>
      </c>
      <c r="CQ35">
        <f>+Curvefetch!CQ35</f>
        <v>4.6849999999999996</v>
      </c>
      <c r="CR35">
        <f>+Curvefetch!CR35</f>
        <v>4.5999999999999996</v>
      </c>
      <c r="CS35">
        <f>+Curvefetch!CS35</f>
        <v>4.66</v>
      </c>
      <c r="CT35">
        <f>+Curvefetch!CT35</f>
        <v>0</v>
      </c>
      <c r="CU35">
        <f>+Curvefetch!CU35</f>
        <v>4.6449999999999996</v>
      </c>
      <c r="CV35">
        <f>+Curvefetch!CV35</f>
        <v>4.4349999999999996</v>
      </c>
      <c r="CW35">
        <f>+Curvefetch!CW35</f>
        <v>4.4249999999999998</v>
      </c>
      <c r="CX35">
        <f>+Curvefetch!CX35</f>
        <v>4.4000000000000004</v>
      </c>
      <c r="CY35">
        <f>+Curvefetch!CY35</f>
        <v>4.4649999999999999</v>
      </c>
      <c r="CZ35">
        <f>+Curvefetch!CZ35</f>
        <v>4.47</v>
      </c>
      <c r="DA35">
        <f>+Curvefetch!DA35</f>
        <v>4.4400000000000004</v>
      </c>
      <c r="DB35">
        <f>+Curvefetch!DB35</f>
        <v>4.4249999999999998</v>
      </c>
      <c r="DC35">
        <f>+Curvefetch!DC35</f>
        <v>4.4550000000000001</v>
      </c>
      <c r="DD35">
        <f>+Curvefetch!DD35</f>
        <v>3.1949999999999998</v>
      </c>
      <c r="DE35">
        <f>+Curvefetch!DE35</f>
        <v>3.12</v>
      </c>
      <c r="DF35">
        <f>+Curvefetch!DF35</f>
        <v>6.4749999999999996</v>
      </c>
      <c r="DG35">
        <f>+Curvefetch!DG35</f>
        <v>5.26</v>
      </c>
      <c r="DH35">
        <f>+Curvefetch!DH35</f>
        <v>4.74</v>
      </c>
      <c r="DI35">
        <f>+Curvefetch!DI35</f>
        <v>4.6950000000000003</v>
      </c>
      <c r="DJ35">
        <f>+Curvefetch!DJ35</f>
        <v>4.8</v>
      </c>
      <c r="DK35">
        <f>+Curvefetch!DK35</f>
        <v>4.5599999999999996</v>
      </c>
      <c r="DL35">
        <f>+Curvefetch!DL35</f>
        <v>4.5149999999999997</v>
      </c>
      <c r="DM35">
        <f>+Curvefetch!DM35</f>
        <v>4.42</v>
      </c>
      <c r="DN35">
        <f>+Curvefetch!DN35</f>
        <v>4.47</v>
      </c>
      <c r="DO35">
        <f>+Curvefetch!DO35</f>
        <v>4.4249999999999998</v>
      </c>
      <c r="DP35">
        <f>+Curvefetch!DP35</f>
        <v>4.3949999999999996</v>
      </c>
      <c r="DQ35">
        <f>+Curvefetch!DQ35</f>
        <v>0</v>
      </c>
      <c r="DR35" s="18">
        <f>+Curvefetch!DR35</f>
        <v>37591</v>
      </c>
      <c r="DS35">
        <f>+Curvefetch!DS35</f>
        <v>3.524</v>
      </c>
      <c r="DT35">
        <f>+Curvefetch!DT35</f>
        <v>6.0000000000000001E-3</v>
      </c>
      <c r="DU35">
        <f>+Curvefetch!DU35</f>
        <v>0.29499999999999998</v>
      </c>
      <c r="DV35">
        <f>+Curvefetch!DV35</f>
        <v>0</v>
      </c>
      <c r="DW35">
        <f>+Curvefetch!DW35</f>
        <v>0.13</v>
      </c>
      <c r="DX35">
        <f>+Curvefetch!DX35</f>
        <v>0.22500000000000001</v>
      </c>
      <c r="DY35">
        <f>+Curvefetch!DY35</f>
        <v>0</v>
      </c>
      <c r="DZ35">
        <f>+Curvefetch!DZ35</f>
        <v>0.23499999999999999</v>
      </c>
      <c r="EA35">
        <f>+Curvefetch!EA35</f>
        <v>-0.1275</v>
      </c>
      <c r="EB35">
        <f>+Curvefetch!EB35</f>
        <v>-0.1275</v>
      </c>
      <c r="EC35">
        <f>+Curvefetch!EC35</f>
        <v>-0.14499999999999999</v>
      </c>
      <c r="ED35">
        <f>+Curvefetch!ED35</f>
        <v>-9.7500000000000003E-2</v>
      </c>
      <c r="EE35">
        <f>+Curvefetch!EE35</f>
        <v>-0.08</v>
      </c>
      <c r="EF35">
        <f>+Curvefetch!EF35</f>
        <v>-1.7500000000000002E-2</v>
      </c>
      <c r="EG35">
        <f>+Curvefetch!EG35</f>
        <v>2.5000000000000001E-3</v>
      </c>
      <c r="EH35">
        <f>+Curvefetch!EH35</f>
        <v>-0.13500000000000001</v>
      </c>
      <c r="EI35">
        <f>+Curvefetch!EI35</f>
        <v>-0.19</v>
      </c>
      <c r="EJ35">
        <f>+Curvefetch!EJ35</f>
        <v>-0.28499999999999998</v>
      </c>
      <c r="EK35">
        <f>+Curvefetch!EK35</f>
        <v>0.96499999999999997</v>
      </c>
      <c r="EL35">
        <f>+Curvefetch!EL35</f>
        <v>7.0000000000000007E-2</v>
      </c>
      <c r="EM35">
        <f>+Curvefetch!EM35</f>
        <v>1.1599999999999999</v>
      </c>
      <c r="EN35">
        <f>+Curvefetch!EN35</f>
        <v>0.30499999999999999</v>
      </c>
      <c r="EO35">
        <f>+Curvefetch!EO35</f>
        <v>0.81</v>
      </c>
      <c r="EP35">
        <f>+Curvefetch!EP35</f>
        <v>-5.5E-2</v>
      </c>
      <c r="EQ35">
        <f>+Curvefetch!EQ35</f>
        <v>-5.5E-2</v>
      </c>
      <c r="ER35">
        <f>+Curvefetch!ER35</f>
        <v>-0.06</v>
      </c>
      <c r="ES35">
        <f>+Curvefetch!ES35</f>
        <v>-0.06</v>
      </c>
      <c r="ET35">
        <f>+Curvefetch!ET35</f>
        <v>-7.0000000000000007E-2</v>
      </c>
      <c r="EU35">
        <f>+Curvefetch!EU35</f>
        <v>-0.35</v>
      </c>
      <c r="EV35" s="104">
        <f>+Curvefetch!EV35</f>
        <v>-6.5000000000000002E-2</v>
      </c>
      <c r="EW35">
        <f>+Curvefetch!EW35</f>
        <v>0</v>
      </c>
      <c r="EX35">
        <f>+Curvefetch!EX35</f>
        <v>0</v>
      </c>
      <c r="EY35" s="18">
        <f>+Curvefetch!EY35</f>
        <v>37591</v>
      </c>
      <c r="EZ35">
        <f>+Curvefetch!EZ35</f>
        <v>3.504</v>
      </c>
      <c r="FA35">
        <f>+Curvefetch!FA35</f>
        <v>6.0000000000000001E-3</v>
      </c>
      <c r="FB35">
        <f>+Curvefetch!FB35</f>
        <v>0.29499999999999998</v>
      </c>
      <c r="FC35">
        <f>+Curvefetch!FC35</f>
        <v>0</v>
      </c>
      <c r="FD35">
        <f>+Curvefetch!FD35</f>
        <v>0.13250000000000001</v>
      </c>
      <c r="FE35">
        <f>+Curvefetch!FE35</f>
        <v>0.22750000000000001</v>
      </c>
      <c r="FF35">
        <f>+Curvefetch!FF35</f>
        <v>0</v>
      </c>
      <c r="FG35">
        <f>+Curvefetch!FG35</f>
        <v>0.23499999999999999</v>
      </c>
      <c r="FH35">
        <f>+Curvefetch!FH35</f>
        <v>-0.1275</v>
      </c>
      <c r="FI35">
        <f>+Curvefetch!FI35</f>
        <v>-0.1275</v>
      </c>
      <c r="FJ35">
        <f>+Curvefetch!FJ35</f>
        <v>-0.14499999999999999</v>
      </c>
      <c r="FK35">
        <f>+Curvefetch!FK35</f>
        <v>-9.7500000000000003E-2</v>
      </c>
      <c r="FL35">
        <f>+Curvefetch!FL35</f>
        <v>-0.08</v>
      </c>
      <c r="FM35">
        <f>+Curvefetch!FM35</f>
        <v>-1.7500000000000002E-2</v>
      </c>
      <c r="FN35">
        <f>+Curvefetch!FN35</f>
        <v>2.5000000000000001E-3</v>
      </c>
      <c r="FO35">
        <f>+Curvefetch!FO35</f>
        <v>-0.13500000000000001</v>
      </c>
      <c r="FP35">
        <f>+Curvefetch!FP35</f>
        <v>-0.2</v>
      </c>
      <c r="FQ35">
        <f>+Curvefetch!FQ35</f>
        <v>-0.29499999999999998</v>
      </c>
      <c r="FR35">
        <f>+Curvefetch!FR35</f>
        <v>0.95499999999999996</v>
      </c>
      <c r="FS35">
        <f>+Curvefetch!FS35</f>
        <v>7.0000000000000007E-2</v>
      </c>
      <c r="FT35">
        <f>+Curvefetch!FT35</f>
        <v>1.1599999999999999</v>
      </c>
      <c r="FU35">
        <f>+Curvefetch!FU35</f>
        <v>0.30499999999999999</v>
      </c>
      <c r="FV35">
        <f>+Curvefetch!FV35</f>
        <v>0.81</v>
      </c>
      <c r="FW35">
        <f>+Curvefetch!FW35</f>
        <v>-5.5E-2</v>
      </c>
      <c r="FX35">
        <f>+Curvefetch!FX35</f>
        <v>-5.5E-2</v>
      </c>
      <c r="FY35">
        <f>+Curvefetch!FY35</f>
        <v>-0.06</v>
      </c>
      <c r="FZ35">
        <f>+Curvefetch!FZ35</f>
        <v>-0.06</v>
      </c>
      <c r="GA35">
        <f>+Curvefetch!GA35</f>
        <v>-7.0000000000000007E-2</v>
      </c>
      <c r="GB35">
        <f>+Curvefetch!GB35</f>
        <v>-0.36499999999999999</v>
      </c>
      <c r="GC35">
        <f>+Curvefetch!GC35</f>
        <v>-6.5000000000000002E-2</v>
      </c>
      <c r="GD35">
        <f>+Curvefetch!GD35</f>
        <v>0</v>
      </c>
      <c r="GE35">
        <f>+Curvefetch!GE35</f>
        <v>0</v>
      </c>
      <c r="GF35">
        <f>+Curvefetch!GF35</f>
        <v>0</v>
      </c>
      <c r="GG35">
        <f>+Curvefetch!GG35</f>
        <v>0</v>
      </c>
      <c r="GH35">
        <f>+Curvefetch!GH35</f>
        <v>0</v>
      </c>
      <c r="GI35">
        <f>+Curvefetch!GI35</f>
        <v>0</v>
      </c>
      <c r="GJ35">
        <f>+Curvefetch!GJ35</f>
        <v>0</v>
      </c>
      <c r="GK35">
        <f>+Curvefetch!GK35</f>
        <v>0</v>
      </c>
      <c r="GL35">
        <f>+Curvefetch!GL35</f>
        <v>0</v>
      </c>
      <c r="GM35">
        <f>+Curvefetch!GS35</f>
        <v>0</v>
      </c>
      <c r="GN35">
        <f>+Curvefetch!GN35</f>
        <v>0</v>
      </c>
      <c r="GO35">
        <f>+Curvefetch!GO35</f>
        <v>0</v>
      </c>
      <c r="GP35">
        <f>+Curvefetch!GP35</f>
        <v>0</v>
      </c>
      <c r="GQ35">
        <f>+Curvefetch!GQ35</f>
        <v>0</v>
      </c>
      <c r="GR35">
        <f>+Curvefetch!GR35</f>
        <v>0</v>
      </c>
      <c r="GS35">
        <f>+Curvefetch!GS35</f>
        <v>0</v>
      </c>
      <c r="GT35">
        <f>+Curvefetch!GT35</f>
        <v>0</v>
      </c>
      <c r="GU35">
        <f>+Curvefetch!GU35</f>
        <v>0</v>
      </c>
      <c r="GV35">
        <f>+Curvefetch!GV35</f>
        <v>0</v>
      </c>
      <c r="GW35">
        <f>+Curvefetch!GW35</f>
        <v>0</v>
      </c>
      <c r="GX35">
        <f>+Curvefetch!GX35</f>
        <v>0</v>
      </c>
      <c r="GY35">
        <f>+Curvefetch!GY35</f>
        <v>0</v>
      </c>
      <c r="GZ35">
        <f>+Curvefetch!HI35</f>
        <v>0</v>
      </c>
      <c r="HA35">
        <f>+Curvefetch!HJ35</f>
        <v>0</v>
      </c>
      <c r="HB35">
        <f>+Curvefetch!HK35</f>
        <v>0</v>
      </c>
      <c r="HC35">
        <f>+Curvefetch!HL35</f>
        <v>0</v>
      </c>
      <c r="HD35">
        <f>+Curvefetch!HS35</f>
        <v>0</v>
      </c>
      <c r="HE35">
        <f>+Curvefetch!HN35</f>
        <v>0</v>
      </c>
      <c r="HF35">
        <f>+Curvefetch!HO35</f>
        <v>0</v>
      </c>
      <c r="HG35">
        <f>+Curvefetch!HP35</f>
        <v>0</v>
      </c>
      <c r="HH35">
        <f>+Curvefetch!HQ35</f>
        <v>0</v>
      </c>
      <c r="HI35">
        <f>+Curvefetch!HR35</f>
        <v>0</v>
      </c>
      <c r="HJ35">
        <f>+Curvefetch!HS35</f>
        <v>0</v>
      </c>
      <c r="HK35">
        <f>+Curvefetch!HT35</f>
        <v>0</v>
      </c>
      <c r="HL35">
        <f>+Curvefetch!HU35</f>
        <v>0</v>
      </c>
      <c r="HM35">
        <f>+Curvefetch!HV35</f>
        <v>0</v>
      </c>
      <c r="HN35">
        <f>+Curvefetch!HW35</f>
        <v>0</v>
      </c>
      <c r="HO35">
        <f>+Curvefetch!HX35</f>
        <v>0</v>
      </c>
      <c r="HP35">
        <f>+Curvefetch!HY35</f>
        <v>0</v>
      </c>
      <c r="HQ35">
        <f>+Curvefetch!HZ35</f>
        <v>0</v>
      </c>
      <c r="HR35">
        <f>+Curvefetch!IA35</f>
        <v>0</v>
      </c>
      <c r="HS35">
        <f>+Curvefetch!IB35</f>
        <v>0</v>
      </c>
      <c r="HT35">
        <f>+Curvefetch!IC35</f>
        <v>0</v>
      </c>
      <c r="HU35">
        <f>+Curvefetch!ID35</f>
        <v>0</v>
      </c>
      <c r="HV35">
        <f>+Curvefetch!IE35</f>
        <v>0</v>
      </c>
      <c r="HW35">
        <f>+Curvefetch!IF35</f>
        <v>0</v>
      </c>
      <c r="HX35">
        <f>+Curvefetch!IG35</f>
        <v>0</v>
      </c>
      <c r="HY35">
        <f>+Curvefetch!IH35</f>
        <v>0</v>
      </c>
      <c r="HZ35">
        <f>+Curvefetch!II35</f>
        <v>0</v>
      </c>
      <c r="IA35">
        <f>+Curvefetch!IJ35</f>
        <v>0</v>
      </c>
      <c r="IB35">
        <f>+Curvefetch!IK35</f>
        <v>0</v>
      </c>
      <c r="IC35">
        <f>+Curvefetch!IL35</f>
        <v>0</v>
      </c>
      <c r="ID35">
        <f>+Curvefetch!IS35</f>
        <v>0</v>
      </c>
      <c r="IE35">
        <f>+Curvefetch!IN35</f>
        <v>0</v>
      </c>
    </row>
    <row r="36" spans="60:239" x14ac:dyDescent="0.2">
      <c r="BH36" s="18"/>
      <c r="BI36" s="81"/>
      <c r="BJ36" s="81"/>
      <c r="BK36" s="81"/>
      <c r="BL36" s="18">
        <f>+Curvefetch!BL36</f>
        <v>36767</v>
      </c>
      <c r="BM36">
        <f>+Curvefetch!BM36</f>
        <v>4.6150000000000002</v>
      </c>
      <c r="BN36">
        <f>+Curvefetch!BN36</f>
        <v>4.79</v>
      </c>
      <c r="BO36">
        <f>+Curvefetch!BO36</f>
        <v>4.7</v>
      </c>
      <c r="BP36">
        <f>+Curvefetch!BP36</f>
        <v>4.7699999999999996</v>
      </c>
      <c r="BQ36">
        <f>+Curvefetch!BQ36</f>
        <v>0</v>
      </c>
      <c r="BR36">
        <f>+Curvefetch!BR36</f>
        <v>4.7</v>
      </c>
      <c r="BS36">
        <f>+Curvefetch!BS36</f>
        <v>4.51</v>
      </c>
      <c r="BT36">
        <f>+Curvefetch!BT36</f>
        <v>4.51</v>
      </c>
      <c r="BU36">
        <f>+Curvefetch!BU36</f>
        <v>4.4749999999999996</v>
      </c>
      <c r="BV36">
        <f>+Curvefetch!BV36</f>
        <v>4.55</v>
      </c>
      <c r="BW36">
        <f>+Curvefetch!BW36</f>
        <v>4.5549999999999997</v>
      </c>
      <c r="BX36">
        <f>+Curvefetch!BX36</f>
        <v>4.4950000000000001</v>
      </c>
      <c r="BY36">
        <f>+Curvefetch!BY36</f>
        <v>4.4850000000000003</v>
      </c>
      <c r="BZ36">
        <f>+Curvefetch!BZ36</f>
        <v>4.5199999999999996</v>
      </c>
      <c r="CA36">
        <f>+Curvefetch!CA36</f>
        <v>3.335</v>
      </c>
      <c r="CB36">
        <f>+Curvefetch!CB36</f>
        <v>3.2349999999999999</v>
      </c>
      <c r="CC36">
        <f>+Curvefetch!CC36</f>
        <v>6.9249999999999998</v>
      </c>
      <c r="CD36">
        <f>+Curvefetch!CD36</f>
        <v>5.51</v>
      </c>
      <c r="CE36">
        <f>+Curvefetch!CE36</f>
        <v>4.97</v>
      </c>
      <c r="CF36">
        <f>+Curvefetch!CF36</f>
        <v>4.7949999999999999</v>
      </c>
      <c r="CG36">
        <f>+Curvefetch!CG36</f>
        <v>4.9349999999999996</v>
      </c>
      <c r="CH36">
        <f>+Curvefetch!CH36</f>
        <v>4.63</v>
      </c>
      <c r="CI36">
        <f>+Curvefetch!CI36</f>
        <v>4.625</v>
      </c>
      <c r="CJ36">
        <f>+Curvefetch!CJ36</f>
        <v>4.5549999999999997</v>
      </c>
      <c r="CK36">
        <f>+Curvefetch!CK36</f>
        <v>4.57</v>
      </c>
      <c r="CL36">
        <f>+Curvefetch!CL36</f>
        <v>4.5350000000000001</v>
      </c>
      <c r="CM36">
        <f>+Curvefetch!CM36</f>
        <v>4.49</v>
      </c>
      <c r="CN36">
        <f>+Curvefetch!CN36</f>
        <v>0</v>
      </c>
      <c r="CO36">
        <f>+Curvefetch!CO36</f>
        <v>36767</v>
      </c>
      <c r="CP36">
        <f>+Curvefetch!CP36</f>
        <v>4.62</v>
      </c>
      <c r="CQ36">
        <f>+Curvefetch!CQ36</f>
        <v>4.75</v>
      </c>
      <c r="CR36">
        <f>+Curvefetch!CR36</f>
        <v>4.7</v>
      </c>
      <c r="CS36">
        <f>+Curvefetch!CS36</f>
        <v>4.74</v>
      </c>
      <c r="CT36">
        <f>+Curvefetch!CT36</f>
        <v>0</v>
      </c>
      <c r="CU36">
        <f>+Curvefetch!CU36</f>
        <v>4.7</v>
      </c>
      <c r="CV36">
        <f>+Curvefetch!CV36</f>
        <v>4.49</v>
      </c>
      <c r="CW36">
        <f>+Curvefetch!CW36</f>
        <v>4.5</v>
      </c>
      <c r="CX36">
        <f>+Curvefetch!CX36</f>
        <v>4.46</v>
      </c>
      <c r="CY36">
        <f>+Curvefetch!CY36</f>
        <v>4.49</v>
      </c>
      <c r="CZ36">
        <f>+Curvefetch!CZ36</f>
        <v>4.5199999999999996</v>
      </c>
      <c r="DA36">
        <f>+Curvefetch!DA36</f>
        <v>4.49</v>
      </c>
      <c r="DB36">
        <f>+Curvefetch!DB36</f>
        <v>4.4800000000000004</v>
      </c>
      <c r="DC36">
        <f>+Curvefetch!DC36</f>
        <v>4.42</v>
      </c>
      <c r="DD36">
        <f>+Curvefetch!DD36</f>
        <v>3.29</v>
      </c>
      <c r="DE36">
        <f>+Curvefetch!DE36</f>
        <v>3.25</v>
      </c>
      <c r="DF36">
        <f>+Curvefetch!DF36</f>
        <v>6.94</v>
      </c>
      <c r="DG36">
        <f>+Curvefetch!DG36</f>
        <v>5.46</v>
      </c>
      <c r="DH36">
        <f>+Curvefetch!DH36</f>
        <v>4.97</v>
      </c>
      <c r="DI36">
        <f>+Curvefetch!DI36</f>
        <v>4.79</v>
      </c>
      <c r="DJ36">
        <f>+Curvefetch!DJ36</f>
        <v>4.9249999999999998</v>
      </c>
      <c r="DK36">
        <f>+Curvefetch!DK36</f>
        <v>4.6399999999999997</v>
      </c>
      <c r="DL36">
        <f>+Curvefetch!DL36</f>
        <v>4.6100000000000003</v>
      </c>
      <c r="DM36">
        <f>+Curvefetch!DM36</f>
        <v>4.58</v>
      </c>
      <c r="DN36">
        <f>+Curvefetch!DN36</f>
        <v>4.55</v>
      </c>
      <c r="DO36">
        <f>+Curvefetch!DO36</f>
        <v>4.53</v>
      </c>
      <c r="DP36">
        <f>+Curvefetch!DP36</f>
        <v>4.49</v>
      </c>
      <c r="DQ36">
        <f>+Curvefetch!DQ36</f>
        <v>0</v>
      </c>
      <c r="DR36" s="18">
        <f>+Curvefetch!DR36</f>
        <v>37622</v>
      </c>
      <c r="DS36">
        <f>+Curvefetch!DS36</f>
        <v>3.5169999999999999</v>
      </c>
      <c r="DT36">
        <f>+Curvefetch!DT36</f>
        <v>5.0000000000000001E-3</v>
      </c>
      <c r="DU36">
        <f>+Curvefetch!DU36</f>
        <v>0.28249999999999997</v>
      </c>
      <c r="DV36">
        <f>+Curvefetch!DV36</f>
        <v>0</v>
      </c>
      <c r="DW36">
        <f>+Curvefetch!DW36</f>
        <v>0.14249999999999999</v>
      </c>
      <c r="DX36">
        <f>+Curvefetch!DX36</f>
        <v>0.23749999999999999</v>
      </c>
      <c r="DY36">
        <f>+Curvefetch!DY36</f>
        <v>0</v>
      </c>
      <c r="DZ36">
        <f>+Curvefetch!DZ36</f>
        <v>0.27</v>
      </c>
      <c r="EA36">
        <f>+Curvefetch!EA36</f>
        <v>-0.13</v>
      </c>
      <c r="EB36">
        <f>+Curvefetch!EB36</f>
        <v>-0.13</v>
      </c>
      <c r="EC36">
        <f>+Curvefetch!EC36</f>
        <v>-0.14749999999999999</v>
      </c>
      <c r="ED36">
        <f>+Curvefetch!ED36</f>
        <v>-0.1</v>
      </c>
      <c r="EE36">
        <f>+Curvefetch!EE36</f>
        <v>-0.08</v>
      </c>
      <c r="EF36">
        <f>+Curvefetch!EF36</f>
        <v>-2.5000000000000001E-3</v>
      </c>
      <c r="EG36">
        <f>+Curvefetch!EG36</f>
        <v>1.7500000000000002E-2</v>
      </c>
      <c r="EH36">
        <f>+Curvefetch!EH36</f>
        <v>-0.13500000000000001</v>
      </c>
      <c r="EI36">
        <f>+Curvefetch!EI36</f>
        <v>-0.19</v>
      </c>
      <c r="EJ36">
        <f>+Curvefetch!EJ36</f>
        <v>-0.28499999999999998</v>
      </c>
      <c r="EK36">
        <f>+Curvefetch!EK36</f>
        <v>-0.42499999999999999</v>
      </c>
      <c r="EL36">
        <f>+Curvefetch!EL36</f>
        <v>7.0000000000000007E-2</v>
      </c>
      <c r="EM36">
        <f>+Curvefetch!EM36</f>
        <v>1.48</v>
      </c>
      <c r="EN36">
        <f>+Curvefetch!EN36</f>
        <v>0.30499999999999999</v>
      </c>
      <c r="EO36">
        <f>+Curvefetch!EO36</f>
        <v>0.97</v>
      </c>
      <c r="EP36">
        <f>+Curvefetch!EP36</f>
        <v>-5.7500000000000002E-2</v>
      </c>
      <c r="EQ36">
        <f>+Curvefetch!EQ36</f>
        <v>-5.7500000000000002E-2</v>
      </c>
      <c r="ER36">
        <f>+Curvefetch!ER36</f>
        <v>-0.06</v>
      </c>
      <c r="ES36">
        <f>+Curvefetch!ES36</f>
        <v>-0.06</v>
      </c>
      <c r="ET36">
        <f>+Curvefetch!ET36</f>
        <v>-7.0000000000000007E-2</v>
      </c>
      <c r="EU36">
        <f>+Curvefetch!EU36</f>
        <v>-0.35</v>
      </c>
      <c r="EV36" s="104">
        <f>+Curvefetch!EV36</f>
        <v>-6.5000000000000002E-2</v>
      </c>
      <c r="EW36">
        <f>+Curvefetch!EW36</f>
        <v>0</v>
      </c>
      <c r="EX36">
        <f>+Curvefetch!EX36</f>
        <v>0</v>
      </c>
      <c r="EY36" s="18">
        <f>+Curvefetch!EY36</f>
        <v>37622</v>
      </c>
      <c r="EZ36">
        <f>+Curvefetch!EZ36</f>
        <v>3.4969999999999999</v>
      </c>
      <c r="FA36">
        <f>+Curvefetch!FA36</f>
        <v>5.0000000000000001E-3</v>
      </c>
      <c r="FB36">
        <f>+Curvefetch!FB36</f>
        <v>0.28249999999999997</v>
      </c>
      <c r="FC36">
        <f>+Curvefetch!FC36</f>
        <v>0</v>
      </c>
      <c r="FD36">
        <f>+Curvefetch!FD36</f>
        <v>0.14499999999999999</v>
      </c>
      <c r="FE36">
        <f>+Curvefetch!FE36</f>
        <v>0.24</v>
      </c>
      <c r="FF36">
        <f>+Curvefetch!FF36</f>
        <v>0</v>
      </c>
      <c r="FG36">
        <f>+Curvefetch!FG36</f>
        <v>0.27</v>
      </c>
      <c r="FH36">
        <f>+Curvefetch!FH36</f>
        <v>-0.13</v>
      </c>
      <c r="FI36">
        <f>+Curvefetch!FI36</f>
        <v>-0.13</v>
      </c>
      <c r="FJ36">
        <f>+Curvefetch!FJ36</f>
        <v>-0.14749999999999999</v>
      </c>
      <c r="FK36">
        <f>+Curvefetch!FK36</f>
        <v>-0.1</v>
      </c>
      <c r="FL36">
        <f>+Curvefetch!FL36</f>
        <v>-0.08</v>
      </c>
      <c r="FM36">
        <f>+Curvefetch!FM36</f>
        <v>-2.5000000000000001E-3</v>
      </c>
      <c r="FN36">
        <f>+Curvefetch!FN36</f>
        <v>1.7500000000000002E-2</v>
      </c>
      <c r="FO36">
        <f>+Curvefetch!FO36</f>
        <v>-0.13500000000000001</v>
      </c>
      <c r="FP36">
        <f>+Curvefetch!FP36</f>
        <v>-0.2</v>
      </c>
      <c r="FQ36">
        <f>+Curvefetch!FQ36</f>
        <v>-0.29499999999999998</v>
      </c>
      <c r="FR36">
        <f>+Curvefetch!FR36</f>
        <v>-0.435</v>
      </c>
      <c r="FS36">
        <f>+Curvefetch!FS36</f>
        <v>7.0000000000000007E-2</v>
      </c>
      <c r="FT36">
        <f>+Curvefetch!FT36</f>
        <v>1.48</v>
      </c>
      <c r="FU36">
        <f>+Curvefetch!FU36</f>
        <v>0.30499999999999999</v>
      </c>
      <c r="FV36">
        <f>+Curvefetch!FV36</f>
        <v>0.97</v>
      </c>
      <c r="FW36">
        <f>+Curvefetch!FW36</f>
        <v>-5.7500000000000002E-2</v>
      </c>
      <c r="FX36">
        <f>+Curvefetch!FX36</f>
        <v>-5.7500000000000002E-2</v>
      </c>
      <c r="FY36">
        <f>+Curvefetch!FY36</f>
        <v>-0.06</v>
      </c>
      <c r="FZ36">
        <f>+Curvefetch!FZ36</f>
        <v>-0.06</v>
      </c>
      <c r="GA36">
        <f>+Curvefetch!GA36</f>
        <v>-7.0000000000000007E-2</v>
      </c>
      <c r="GB36">
        <f>+Curvefetch!GB36</f>
        <v>-0.36499999999999999</v>
      </c>
      <c r="GC36">
        <f>+Curvefetch!GC36</f>
        <v>-6.5000000000000002E-2</v>
      </c>
      <c r="GD36">
        <f>+Curvefetch!GD36</f>
        <v>0</v>
      </c>
      <c r="GE36">
        <f>+Curvefetch!GE36</f>
        <v>0</v>
      </c>
      <c r="GF36">
        <f>+Curvefetch!GF36</f>
        <v>0</v>
      </c>
      <c r="GG36">
        <f>+Curvefetch!GG36</f>
        <v>0</v>
      </c>
      <c r="GH36">
        <f>+Curvefetch!GH36</f>
        <v>0</v>
      </c>
      <c r="GI36">
        <f>+Curvefetch!GI36</f>
        <v>0</v>
      </c>
      <c r="GJ36">
        <f>+Curvefetch!GJ36</f>
        <v>0</v>
      </c>
      <c r="GK36">
        <f>+Curvefetch!GK36</f>
        <v>0</v>
      </c>
      <c r="GL36">
        <f>+Curvefetch!GL36</f>
        <v>0</v>
      </c>
      <c r="GM36">
        <f>+Curvefetch!GS36</f>
        <v>0</v>
      </c>
      <c r="GN36">
        <f>+Curvefetch!GN36</f>
        <v>0</v>
      </c>
      <c r="GO36">
        <f>+Curvefetch!GO36</f>
        <v>0</v>
      </c>
      <c r="GP36">
        <f>+Curvefetch!GP36</f>
        <v>0</v>
      </c>
      <c r="GQ36">
        <f>+Curvefetch!GQ36</f>
        <v>0</v>
      </c>
      <c r="GR36">
        <f>+Curvefetch!GR36</f>
        <v>0</v>
      </c>
      <c r="GS36">
        <f>+Curvefetch!GS36</f>
        <v>0</v>
      </c>
      <c r="GT36">
        <f>+Curvefetch!GT36</f>
        <v>0</v>
      </c>
      <c r="GU36">
        <f>+Curvefetch!GU36</f>
        <v>0</v>
      </c>
      <c r="GV36">
        <f>+Curvefetch!GV36</f>
        <v>0</v>
      </c>
      <c r="GW36">
        <f>+Curvefetch!GW36</f>
        <v>0</v>
      </c>
      <c r="GX36">
        <f>+Curvefetch!GX36</f>
        <v>0</v>
      </c>
      <c r="GY36">
        <f>+Curvefetch!GY36</f>
        <v>0</v>
      </c>
      <c r="GZ36">
        <f>+Curvefetch!HI36</f>
        <v>0</v>
      </c>
      <c r="HA36">
        <f>+Curvefetch!HJ36</f>
        <v>0</v>
      </c>
      <c r="HB36">
        <f>+Curvefetch!HK36</f>
        <v>0</v>
      </c>
      <c r="HC36">
        <f>+Curvefetch!HL36</f>
        <v>0</v>
      </c>
      <c r="HD36">
        <f>+Curvefetch!HS36</f>
        <v>0</v>
      </c>
      <c r="HE36">
        <f>+Curvefetch!HN36</f>
        <v>0</v>
      </c>
      <c r="HF36">
        <f>+Curvefetch!HO36</f>
        <v>0</v>
      </c>
      <c r="HG36">
        <f>+Curvefetch!HP36</f>
        <v>0</v>
      </c>
      <c r="HH36">
        <f>+Curvefetch!HQ36</f>
        <v>0</v>
      </c>
      <c r="HI36">
        <f>+Curvefetch!HR36</f>
        <v>0</v>
      </c>
      <c r="HJ36">
        <f>+Curvefetch!HS36</f>
        <v>0</v>
      </c>
      <c r="HK36">
        <f>+Curvefetch!HT36</f>
        <v>0</v>
      </c>
      <c r="HL36">
        <f>+Curvefetch!HU36</f>
        <v>0</v>
      </c>
      <c r="HM36">
        <f>+Curvefetch!HV36</f>
        <v>0</v>
      </c>
      <c r="HN36">
        <f>+Curvefetch!HW36</f>
        <v>0</v>
      </c>
      <c r="HO36">
        <f>+Curvefetch!HX36</f>
        <v>0</v>
      </c>
      <c r="HP36">
        <f>+Curvefetch!HY36</f>
        <v>0</v>
      </c>
      <c r="HQ36">
        <f>+Curvefetch!HZ36</f>
        <v>0</v>
      </c>
      <c r="HR36">
        <f>+Curvefetch!IA36</f>
        <v>0</v>
      </c>
      <c r="HS36">
        <f>+Curvefetch!IB36</f>
        <v>0</v>
      </c>
      <c r="HT36">
        <f>+Curvefetch!IC36</f>
        <v>0</v>
      </c>
      <c r="HU36">
        <f>+Curvefetch!ID36</f>
        <v>0</v>
      </c>
      <c r="HV36">
        <f>+Curvefetch!IE36</f>
        <v>0</v>
      </c>
      <c r="HW36">
        <f>+Curvefetch!IF36</f>
        <v>0</v>
      </c>
      <c r="HX36">
        <f>+Curvefetch!IG36</f>
        <v>0</v>
      </c>
      <c r="HY36">
        <f>+Curvefetch!IH36</f>
        <v>0</v>
      </c>
      <c r="HZ36">
        <f>+Curvefetch!II36</f>
        <v>0</v>
      </c>
      <c r="IA36">
        <f>+Curvefetch!IJ36</f>
        <v>0</v>
      </c>
      <c r="IB36">
        <f>+Curvefetch!IK36</f>
        <v>0</v>
      </c>
      <c r="IC36">
        <f>+Curvefetch!IL36</f>
        <v>0</v>
      </c>
      <c r="ID36">
        <f>+Curvefetch!IS36</f>
        <v>0</v>
      </c>
      <c r="IE36">
        <f>+Curvefetch!IN36</f>
        <v>0</v>
      </c>
    </row>
    <row r="37" spans="60:239" x14ac:dyDescent="0.2">
      <c r="BH37" s="18"/>
      <c r="BI37" s="81"/>
      <c r="BJ37" s="81"/>
      <c r="BK37" s="81"/>
      <c r="BL37" s="18">
        <f>+Curvefetch!BL37</f>
        <v>36768</v>
      </c>
      <c r="BM37">
        <f>+Curvefetch!BM37</f>
        <v>4.62</v>
      </c>
      <c r="BN37">
        <f>+Curvefetch!BN37</f>
        <v>4.83</v>
      </c>
      <c r="BO37">
        <f>+Curvefetch!BO37</f>
        <v>4.7699999999999996</v>
      </c>
      <c r="BP37">
        <f>+Curvefetch!BP37</f>
        <v>4.82</v>
      </c>
      <c r="BQ37">
        <f>+Curvefetch!BQ37</f>
        <v>0</v>
      </c>
      <c r="BR37">
        <f>+Curvefetch!BR37</f>
        <v>4.74</v>
      </c>
      <c r="BS37">
        <f>+Curvefetch!BS37</f>
        <v>4.62</v>
      </c>
      <c r="BT37">
        <f>+Curvefetch!BT37</f>
        <v>4.6100000000000003</v>
      </c>
      <c r="BU37">
        <f>+Curvefetch!BU37</f>
        <v>4.59</v>
      </c>
      <c r="BV37">
        <f>+Curvefetch!BV37</f>
        <v>4.6500000000000004</v>
      </c>
      <c r="BW37">
        <f>+Curvefetch!BW37</f>
        <v>4.57</v>
      </c>
      <c r="BX37">
        <f>+Curvefetch!BX37</f>
        <v>4.6100000000000003</v>
      </c>
      <c r="BY37">
        <f>+Curvefetch!BY37</f>
        <v>4.5999999999999996</v>
      </c>
      <c r="BZ37">
        <f>+Curvefetch!BZ37</f>
        <v>4.4400000000000004</v>
      </c>
      <c r="CA37">
        <f>+Curvefetch!CA37</f>
        <v>3.34</v>
      </c>
      <c r="CB37">
        <f>+Curvefetch!CB37</f>
        <v>3.38</v>
      </c>
      <c r="CC37">
        <f>+Curvefetch!CC37</f>
        <v>7.29</v>
      </c>
      <c r="CD37">
        <f>+Curvefetch!CD37</f>
        <v>6.29</v>
      </c>
      <c r="CE37">
        <f>+Curvefetch!CE37</f>
        <v>4.96</v>
      </c>
      <c r="CF37">
        <f>+Curvefetch!CF37</f>
        <v>4.82</v>
      </c>
      <c r="CG37">
        <f>+Curvefetch!CG37</f>
        <v>4.97</v>
      </c>
      <c r="CH37">
        <f>+Curvefetch!CH37</f>
        <v>4.6449999999999996</v>
      </c>
      <c r="CI37">
        <f>+Curvefetch!CI37</f>
        <v>4.71</v>
      </c>
      <c r="CJ37">
        <f>+Curvefetch!CJ37</f>
        <v>4.63</v>
      </c>
      <c r="CK37">
        <f>+Curvefetch!CK37</f>
        <v>4.63</v>
      </c>
      <c r="CL37">
        <f>+Curvefetch!CL37</f>
        <v>4.6100000000000003</v>
      </c>
      <c r="CM37">
        <f>+Curvefetch!CM37</f>
        <v>4.5</v>
      </c>
      <c r="CN37">
        <f>+Curvefetch!CN37</f>
        <v>0</v>
      </c>
      <c r="CO37">
        <f>+Curvefetch!CO37</f>
        <v>36768</v>
      </c>
      <c r="CP37">
        <f>+Curvefetch!CP37</f>
        <v>4.6900000000000004</v>
      </c>
      <c r="CQ37">
        <f>+Curvefetch!CQ37</f>
        <v>4.83</v>
      </c>
      <c r="CR37">
        <f>+Curvefetch!CR37</f>
        <v>4.7699999999999996</v>
      </c>
      <c r="CS37">
        <f>+Curvefetch!CS37</f>
        <v>4.82</v>
      </c>
      <c r="CT37">
        <f>+Curvefetch!CT37</f>
        <v>0</v>
      </c>
      <c r="CU37">
        <f>+Curvefetch!CU37</f>
        <v>4.8</v>
      </c>
      <c r="CV37">
        <f>+Curvefetch!CV37</f>
        <v>4.62</v>
      </c>
      <c r="CW37">
        <f>+Curvefetch!CW37</f>
        <v>4.6100000000000003</v>
      </c>
      <c r="CX37">
        <f>+Curvefetch!CX37</f>
        <v>4.59</v>
      </c>
      <c r="CY37">
        <f>+Curvefetch!CY37</f>
        <v>4.6500000000000004</v>
      </c>
      <c r="CZ37">
        <f>+Curvefetch!CZ37</f>
        <v>4.62</v>
      </c>
      <c r="DA37">
        <f>+Curvefetch!DA37</f>
        <v>4.6100000000000003</v>
      </c>
      <c r="DB37">
        <f>+Curvefetch!DB37</f>
        <v>4.5999999999999996</v>
      </c>
      <c r="DC37">
        <f>+Curvefetch!DC37</f>
        <v>4.54</v>
      </c>
      <c r="DD37">
        <f>+Curvefetch!DD37</f>
        <v>3.34</v>
      </c>
      <c r="DE37">
        <f>+Curvefetch!DE37</f>
        <v>3.24</v>
      </c>
      <c r="DF37">
        <f>+Curvefetch!DF37</f>
        <v>7.24</v>
      </c>
      <c r="DG37">
        <f>+Curvefetch!DG37</f>
        <v>5.54</v>
      </c>
      <c r="DH37">
        <f>+Curvefetch!DH37</f>
        <v>5.01</v>
      </c>
      <c r="DI37">
        <f>+Curvefetch!DI37</f>
        <v>4.875</v>
      </c>
      <c r="DJ37">
        <f>+Curvefetch!DJ37</f>
        <v>4.97</v>
      </c>
      <c r="DK37">
        <f>+Curvefetch!DK37</f>
        <v>4.7</v>
      </c>
      <c r="DL37">
        <f>+Curvefetch!DL37</f>
        <v>4.6500000000000004</v>
      </c>
      <c r="DM37">
        <f>+Curvefetch!DM37</f>
        <v>4.63</v>
      </c>
      <c r="DN37">
        <f>+Curvefetch!DN37</f>
        <v>4.63</v>
      </c>
      <c r="DO37">
        <f>+Curvefetch!DO37</f>
        <v>4.6100000000000003</v>
      </c>
      <c r="DP37">
        <f>+Curvefetch!DP37</f>
        <v>4.5599999999999996</v>
      </c>
      <c r="DQ37">
        <f>+Curvefetch!DQ37</f>
        <v>0</v>
      </c>
      <c r="DR37" s="18">
        <f>+Curvefetch!DR37</f>
        <v>37653</v>
      </c>
      <c r="DS37">
        <f>+Curvefetch!DS37</f>
        <v>3.375</v>
      </c>
      <c r="DT37">
        <f>+Curvefetch!DT37</f>
        <v>5.0000000000000001E-3</v>
      </c>
      <c r="DU37">
        <f>+Curvefetch!DU37</f>
        <v>0.28249999999999997</v>
      </c>
      <c r="DV37">
        <f>+Curvefetch!DV37</f>
        <v>0</v>
      </c>
      <c r="DW37">
        <f>+Curvefetch!DW37</f>
        <v>0.12</v>
      </c>
      <c r="DX37">
        <f>+Curvefetch!DX37</f>
        <v>0.215</v>
      </c>
      <c r="DY37">
        <f>+Curvefetch!DY37</f>
        <v>0</v>
      </c>
      <c r="DZ37">
        <f>+Curvefetch!DZ37</f>
        <v>0.32</v>
      </c>
      <c r="EA37">
        <f>+Curvefetch!EA37</f>
        <v>-0.13250000000000001</v>
      </c>
      <c r="EB37">
        <f>+Curvefetch!EB37</f>
        <v>-0.13250000000000001</v>
      </c>
      <c r="EC37">
        <f>+Curvefetch!EC37</f>
        <v>-0.15</v>
      </c>
      <c r="ED37">
        <f>+Curvefetch!ED37</f>
        <v>-0.10249999999999999</v>
      </c>
      <c r="EE37">
        <f>+Curvefetch!EE37</f>
        <v>-0.08</v>
      </c>
      <c r="EF37">
        <f>+Curvefetch!EF37</f>
        <v>-2.5000000000000001E-3</v>
      </c>
      <c r="EG37">
        <f>+Curvefetch!EG37</f>
        <v>1.7500000000000002E-2</v>
      </c>
      <c r="EH37">
        <f>+Curvefetch!EH37</f>
        <v>-0.13500000000000001</v>
      </c>
      <c r="EI37">
        <f>+Curvefetch!EI37</f>
        <v>-0.19</v>
      </c>
      <c r="EJ37">
        <f>+Curvefetch!EJ37</f>
        <v>-0.28499999999999998</v>
      </c>
      <c r="EK37">
        <f>+Curvefetch!EK37</f>
        <v>-0.42499999999999999</v>
      </c>
      <c r="EL37">
        <f>+Curvefetch!EL37</f>
        <v>7.0000000000000007E-2</v>
      </c>
      <c r="EM37">
        <f>+Curvefetch!EM37</f>
        <v>1.41</v>
      </c>
      <c r="EN37">
        <f>+Curvefetch!EN37</f>
        <v>0.30499999999999999</v>
      </c>
      <c r="EO37">
        <f>+Curvefetch!EO37</f>
        <v>0.97</v>
      </c>
      <c r="EP37">
        <f>+Curvefetch!EP37</f>
        <v>-0.04</v>
      </c>
      <c r="EQ37">
        <f>+Curvefetch!EQ37</f>
        <v>-0.04</v>
      </c>
      <c r="ER37">
        <f>+Curvefetch!ER37</f>
        <v>-0.06</v>
      </c>
      <c r="ES37">
        <f>+Curvefetch!ES37</f>
        <v>-0.06</v>
      </c>
      <c r="ET37">
        <f>+Curvefetch!ET37</f>
        <v>-7.0000000000000007E-2</v>
      </c>
      <c r="EU37">
        <f>+Curvefetch!EU37</f>
        <v>-0.35</v>
      </c>
      <c r="EV37" s="104">
        <f>+Curvefetch!EV37</f>
        <v>-6.5000000000000002E-2</v>
      </c>
      <c r="EW37">
        <f>+Curvefetch!EW37</f>
        <v>0</v>
      </c>
      <c r="EX37">
        <f>+Curvefetch!EX37</f>
        <v>0</v>
      </c>
      <c r="EY37" s="18">
        <f>+Curvefetch!EY37</f>
        <v>37653</v>
      </c>
      <c r="EZ37">
        <f>+Curvefetch!EZ37</f>
        <v>3.355</v>
      </c>
      <c r="FA37">
        <f>+Curvefetch!FA37</f>
        <v>5.0000000000000001E-3</v>
      </c>
      <c r="FB37">
        <f>+Curvefetch!FB37</f>
        <v>0.28249999999999997</v>
      </c>
      <c r="FC37">
        <f>+Curvefetch!FC37</f>
        <v>0</v>
      </c>
      <c r="FD37">
        <f>+Curvefetch!FD37</f>
        <v>0.1225</v>
      </c>
      <c r="FE37">
        <f>+Curvefetch!FE37</f>
        <v>0.2175</v>
      </c>
      <c r="FF37">
        <f>+Curvefetch!FF37</f>
        <v>0</v>
      </c>
      <c r="FG37">
        <f>+Curvefetch!FG37</f>
        <v>0.32</v>
      </c>
      <c r="FH37">
        <f>+Curvefetch!FH37</f>
        <v>-0.13250000000000001</v>
      </c>
      <c r="FI37">
        <f>+Curvefetch!FI37</f>
        <v>-0.13250000000000001</v>
      </c>
      <c r="FJ37">
        <f>+Curvefetch!FJ37</f>
        <v>-0.15</v>
      </c>
      <c r="FK37">
        <f>+Curvefetch!FK37</f>
        <v>-0.10249999999999999</v>
      </c>
      <c r="FL37">
        <f>+Curvefetch!FL37</f>
        <v>-0.08</v>
      </c>
      <c r="FM37">
        <f>+Curvefetch!FM37</f>
        <v>-2.5000000000000001E-3</v>
      </c>
      <c r="FN37">
        <f>+Curvefetch!FN37</f>
        <v>1.7500000000000002E-2</v>
      </c>
      <c r="FO37">
        <f>+Curvefetch!FO37</f>
        <v>-0.13500000000000001</v>
      </c>
      <c r="FP37">
        <f>+Curvefetch!FP37</f>
        <v>-0.2</v>
      </c>
      <c r="FQ37">
        <f>+Curvefetch!FQ37</f>
        <v>-0.29499999999999998</v>
      </c>
      <c r="FR37">
        <f>+Curvefetch!FR37</f>
        <v>-0.435</v>
      </c>
      <c r="FS37">
        <f>+Curvefetch!FS37</f>
        <v>7.0000000000000007E-2</v>
      </c>
      <c r="FT37">
        <f>+Curvefetch!FT37</f>
        <v>1.41</v>
      </c>
      <c r="FU37">
        <f>+Curvefetch!FU37</f>
        <v>0.30499999999999999</v>
      </c>
      <c r="FV37">
        <f>+Curvefetch!FV37</f>
        <v>0.97</v>
      </c>
      <c r="FW37">
        <f>+Curvefetch!FW37</f>
        <v>-0.04</v>
      </c>
      <c r="FX37">
        <f>+Curvefetch!FX37</f>
        <v>-0.04</v>
      </c>
      <c r="FY37">
        <f>+Curvefetch!FY37</f>
        <v>-0.06</v>
      </c>
      <c r="FZ37">
        <f>+Curvefetch!FZ37</f>
        <v>-0.06</v>
      </c>
      <c r="GA37">
        <f>+Curvefetch!GA37</f>
        <v>-7.0000000000000007E-2</v>
      </c>
      <c r="GB37">
        <f>+Curvefetch!GB37</f>
        <v>-0.36499999999999999</v>
      </c>
      <c r="GC37">
        <f>+Curvefetch!GC37</f>
        <v>-6.5000000000000002E-2</v>
      </c>
      <c r="GD37">
        <f>+Curvefetch!GD37</f>
        <v>0</v>
      </c>
      <c r="GE37">
        <f>+Curvefetch!GE37</f>
        <v>0</v>
      </c>
      <c r="GF37">
        <f>+Curvefetch!GF37</f>
        <v>0</v>
      </c>
      <c r="GG37">
        <f>+Curvefetch!GG37</f>
        <v>0</v>
      </c>
      <c r="GH37">
        <f>+Curvefetch!GH37</f>
        <v>0</v>
      </c>
      <c r="GI37">
        <f>+Curvefetch!GI37</f>
        <v>0</v>
      </c>
      <c r="GJ37">
        <f>+Curvefetch!GJ37</f>
        <v>0</v>
      </c>
      <c r="GK37">
        <f>+Curvefetch!GK37</f>
        <v>0</v>
      </c>
      <c r="GL37">
        <f>+Curvefetch!GL37</f>
        <v>0</v>
      </c>
      <c r="GM37">
        <f>+Curvefetch!GS37</f>
        <v>0</v>
      </c>
      <c r="GN37">
        <f>+Curvefetch!GN37</f>
        <v>0</v>
      </c>
      <c r="GO37">
        <f>+Curvefetch!GO37</f>
        <v>0</v>
      </c>
      <c r="GP37">
        <f>+Curvefetch!GP37</f>
        <v>0</v>
      </c>
      <c r="GQ37">
        <f>+Curvefetch!GQ37</f>
        <v>0</v>
      </c>
      <c r="GR37">
        <f>+Curvefetch!GR37</f>
        <v>0</v>
      </c>
      <c r="GS37">
        <f>+Curvefetch!GS37</f>
        <v>0</v>
      </c>
      <c r="GT37">
        <f>+Curvefetch!GT37</f>
        <v>0</v>
      </c>
      <c r="GU37">
        <f>+Curvefetch!GU37</f>
        <v>0</v>
      </c>
      <c r="GV37">
        <f>+Curvefetch!GV37</f>
        <v>0</v>
      </c>
      <c r="GW37">
        <f>+Curvefetch!GW37</f>
        <v>0</v>
      </c>
      <c r="GX37">
        <f>+Curvefetch!GX37</f>
        <v>0</v>
      </c>
      <c r="GY37">
        <f>+Curvefetch!GY37</f>
        <v>0</v>
      </c>
      <c r="GZ37">
        <f>+Curvefetch!HI37</f>
        <v>0</v>
      </c>
      <c r="HA37">
        <f>+Curvefetch!HJ37</f>
        <v>0</v>
      </c>
      <c r="HB37">
        <f>+Curvefetch!HK37</f>
        <v>0</v>
      </c>
      <c r="HC37">
        <f>+Curvefetch!HL37</f>
        <v>0</v>
      </c>
      <c r="HD37">
        <f>+Curvefetch!HS37</f>
        <v>0</v>
      </c>
      <c r="HE37">
        <f>+Curvefetch!HN37</f>
        <v>0</v>
      </c>
      <c r="HF37">
        <f>+Curvefetch!HO37</f>
        <v>0</v>
      </c>
      <c r="HG37">
        <f>+Curvefetch!HP37</f>
        <v>0</v>
      </c>
      <c r="HH37">
        <f>+Curvefetch!HQ37</f>
        <v>0</v>
      </c>
      <c r="HI37">
        <f>+Curvefetch!HR37</f>
        <v>0</v>
      </c>
      <c r="HJ37">
        <f>+Curvefetch!HS37</f>
        <v>0</v>
      </c>
      <c r="HK37">
        <f>+Curvefetch!HT37</f>
        <v>0</v>
      </c>
      <c r="HL37">
        <f>+Curvefetch!HU37</f>
        <v>0</v>
      </c>
      <c r="HM37">
        <f>+Curvefetch!HV37</f>
        <v>0</v>
      </c>
      <c r="HN37">
        <f>+Curvefetch!HW37</f>
        <v>0</v>
      </c>
      <c r="HO37">
        <f>+Curvefetch!HX37</f>
        <v>0</v>
      </c>
      <c r="HP37">
        <f>+Curvefetch!HY37</f>
        <v>0</v>
      </c>
      <c r="HQ37">
        <f>+Curvefetch!HZ37</f>
        <v>0</v>
      </c>
      <c r="HR37">
        <f>+Curvefetch!IA37</f>
        <v>0</v>
      </c>
      <c r="HS37">
        <f>+Curvefetch!IB37</f>
        <v>0</v>
      </c>
      <c r="HT37">
        <f>+Curvefetch!IC37</f>
        <v>0</v>
      </c>
      <c r="HU37">
        <f>+Curvefetch!ID37</f>
        <v>0</v>
      </c>
      <c r="HV37">
        <f>+Curvefetch!IE37</f>
        <v>0</v>
      </c>
      <c r="HW37">
        <f>+Curvefetch!IF37</f>
        <v>0</v>
      </c>
      <c r="HX37">
        <f>+Curvefetch!IG37</f>
        <v>0</v>
      </c>
      <c r="HY37">
        <f>+Curvefetch!IH37</f>
        <v>0</v>
      </c>
      <c r="HZ37">
        <f>+Curvefetch!II37</f>
        <v>0</v>
      </c>
      <c r="IA37">
        <f>+Curvefetch!IJ37</f>
        <v>0</v>
      </c>
      <c r="IB37">
        <f>+Curvefetch!IK37</f>
        <v>0</v>
      </c>
      <c r="IC37">
        <f>+Curvefetch!IL37</f>
        <v>0</v>
      </c>
      <c r="ID37">
        <f>+Curvefetch!IS37</f>
        <v>0</v>
      </c>
      <c r="IE37">
        <f>+Curvefetch!IN37</f>
        <v>0</v>
      </c>
    </row>
    <row r="38" spans="60:239" x14ac:dyDescent="0.2">
      <c r="BH38" s="18"/>
      <c r="BI38" s="81"/>
      <c r="BJ38" s="81"/>
      <c r="BK38" s="81"/>
      <c r="BL38" s="18">
        <f>+Curvefetch!BL38</f>
        <v>36769</v>
      </c>
      <c r="BM38">
        <f>+Curvefetch!BM38</f>
        <v>4.59</v>
      </c>
      <c r="BN38">
        <f>+Curvefetch!BN38</f>
        <v>4.7300000000000004</v>
      </c>
      <c r="BO38">
        <f>+Curvefetch!BO38</f>
        <v>4.67</v>
      </c>
      <c r="BP38">
        <f>+Curvefetch!BP38</f>
        <v>4.72</v>
      </c>
      <c r="BQ38">
        <f>+Curvefetch!BQ38</f>
        <v>0</v>
      </c>
      <c r="BR38">
        <f>+Curvefetch!BR38</f>
        <v>4.7</v>
      </c>
      <c r="BS38">
        <f>+Curvefetch!BS38</f>
        <v>4.5199999999999996</v>
      </c>
      <c r="BT38">
        <f>+Curvefetch!BT38</f>
        <v>4.51</v>
      </c>
      <c r="BU38">
        <f>+Curvefetch!BU38</f>
        <v>4.49</v>
      </c>
      <c r="BV38">
        <f>+Curvefetch!BV38</f>
        <v>4.55</v>
      </c>
      <c r="BW38">
        <f>+Curvefetch!BW38</f>
        <v>4.5199999999999996</v>
      </c>
      <c r="BX38">
        <f>+Curvefetch!BX38</f>
        <v>4.51</v>
      </c>
      <c r="BY38">
        <f>+Curvefetch!BY38</f>
        <v>4.5</v>
      </c>
      <c r="BZ38">
        <f>+Curvefetch!BZ38</f>
        <v>4.4400000000000004</v>
      </c>
      <c r="CA38">
        <f>+Curvefetch!CA38</f>
        <v>3.24</v>
      </c>
      <c r="CB38">
        <f>+Curvefetch!CB38</f>
        <v>3.14</v>
      </c>
      <c r="CC38">
        <f>+Curvefetch!CC38</f>
        <v>7.44</v>
      </c>
      <c r="CD38">
        <f>+Curvefetch!CD38</f>
        <v>6.19</v>
      </c>
      <c r="CE38">
        <f>+Curvefetch!CE38</f>
        <v>4.93</v>
      </c>
      <c r="CF38">
        <f>+Curvefetch!CF38</f>
        <v>4.8</v>
      </c>
      <c r="CG38">
        <f>+Curvefetch!CG38</f>
        <v>4.93</v>
      </c>
      <c r="CH38">
        <f>+Curvefetch!CH38</f>
        <v>4.5999999999999996</v>
      </c>
      <c r="CI38">
        <f>+Curvefetch!CI38</f>
        <v>4.59</v>
      </c>
      <c r="CJ38">
        <f>+Curvefetch!CJ38</f>
        <v>4.53</v>
      </c>
      <c r="CK38">
        <f>+Curvefetch!CK38</f>
        <v>4.53</v>
      </c>
      <c r="CL38">
        <f>+Curvefetch!CL38</f>
        <v>4.51</v>
      </c>
      <c r="CM38">
        <f>+Curvefetch!CM38</f>
        <v>4.47</v>
      </c>
      <c r="CN38">
        <f>+Curvefetch!CN38</f>
        <v>0</v>
      </c>
      <c r="CO38">
        <f>+Curvefetch!CO38</f>
        <v>36769</v>
      </c>
      <c r="CP38">
        <f>+Curvefetch!CP38</f>
        <v>4.6900000000000004</v>
      </c>
      <c r="CQ38">
        <f>+Curvefetch!CQ38</f>
        <v>4.83</v>
      </c>
      <c r="CR38">
        <f>+Curvefetch!CR38</f>
        <v>4.7699999999999996</v>
      </c>
      <c r="CS38">
        <f>+Curvefetch!CS38</f>
        <v>4.82</v>
      </c>
      <c r="CT38">
        <f>+Curvefetch!CT38</f>
        <v>0</v>
      </c>
      <c r="CU38">
        <f>+Curvefetch!CU38</f>
        <v>4.8</v>
      </c>
      <c r="CV38">
        <f>+Curvefetch!CV38</f>
        <v>4.62</v>
      </c>
      <c r="CW38">
        <f>+Curvefetch!CW38</f>
        <v>4.6100000000000003</v>
      </c>
      <c r="CX38">
        <f>+Curvefetch!CX38</f>
        <v>4.59</v>
      </c>
      <c r="CY38">
        <f>+Curvefetch!CY38</f>
        <v>4.6500000000000004</v>
      </c>
      <c r="CZ38">
        <f>+Curvefetch!CZ38</f>
        <v>4.62</v>
      </c>
      <c r="DA38">
        <f>+Curvefetch!DA38</f>
        <v>4.6100000000000003</v>
      </c>
      <c r="DB38">
        <f>+Curvefetch!DB38</f>
        <v>4.5999999999999996</v>
      </c>
      <c r="DC38">
        <f>+Curvefetch!DC38</f>
        <v>4.54</v>
      </c>
      <c r="DD38">
        <f>+Curvefetch!DD38</f>
        <v>3.34</v>
      </c>
      <c r="DE38">
        <f>+Curvefetch!DE38</f>
        <v>3.24</v>
      </c>
      <c r="DF38">
        <f>+Curvefetch!DF38</f>
        <v>7.24</v>
      </c>
      <c r="DG38">
        <f>+Curvefetch!DG38</f>
        <v>5.54</v>
      </c>
      <c r="DH38">
        <f>+Curvefetch!DH38</f>
        <v>5.01</v>
      </c>
      <c r="DI38">
        <f>+Curvefetch!DI38</f>
        <v>4.875</v>
      </c>
      <c r="DJ38">
        <f>+Curvefetch!DJ38</f>
        <v>4.97</v>
      </c>
      <c r="DK38">
        <f>+Curvefetch!DK38</f>
        <v>4.7</v>
      </c>
      <c r="DL38">
        <f>+Curvefetch!DL38</f>
        <v>4.6500000000000004</v>
      </c>
      <c r="DM38">
        <f>+Curvefetch!DM38</f>
        <v>4.63</v>
      </c>
      <c r="DN38">
        <f>+Curvefetch!DN38</f>
        <v>4.63</v>
      </c>
      <c r="DO38">
        <f>+Curvefetch!DO38</f>
        <v>4.6100000000000003</v>
      </c>
      <c r="DP38">
        <f>+Curvefetch!DP38</f>
        <v>4.5599999999999996</v>
      </c>
      <c r="DQ38">
        <f>+Curvefetch!DQ38</f>
        <v>0</v>
      </c>
      <c r="DR38" s="18">
        <f>+Curvefetch!DR38</f>
        <v>37681</v>
      </c>
      <c r="DS38">
        <f>+Curvefetch!DS38</f>
        <v>3.2050000000000001</v>
      </c>
      <c r="DT38">
        <f>+Curvefetch!DT38</f>
        <v>5.0000000000000001E-3</v>
      </c>
      <c r="DU38">
        <f>+Curvefetch!DU38</f>
        <v>0.27250000000000002</v>
      </c>
      <c r="DV38">
        <f>+Curvefetch!DV38</f>
        <v>0</v>
      </c>
      <c r="DW38">
        <f>+Curvefetch!DW38</f>
        <v>0.11749999999999999</v>
      </c>
      <c r="DX38">
        <f>+Curvefetch!DX38</f>
        <v>0.21249999999999999</v>
      </c>
      <c r="DY38">
        <f>+Curvefetch!DY38</f>
        <v>0</v>
      </c>
      <c r="DZ38">
        <f>+Curvefetch!DZ38</f>
        <v>0.31</v>
      </c>
      <c r="EA38">
        <f>+Curvefetch!EA38</f>
        <v>-0.13500000000000001</v>
      </c>
      <c r="EB38">
        <f>+Curvefetch!EB38</f>
        <v>-0.13500000000000001</v>
      </c>
      <c r="EC38">
        <f>+Curvefetch!EC38</f>
        <v>-0.1525</v>
      </c>
      <c r="ED38">
        <f>+Curvefetch!ED38</f>
        <v>-0.105</v>
      </c>
      <c r="EE38">
        <f>+Curvefetch!EE38</f>
        <v>-0.08</v>
      </c>
      <c r="EF38">
        <f>+Curvefetch!EF38</f>
        <v>-2.5000000000000001E-3</v>
      </c>
      <c r="EG38">
        <f>+Curvefetch!EG38</f>
        <v>1.7500000000000002E-2</v>
      </c>
      <c r="EH38">
        <f>+Curvefetch!EH38</f>
        <v>-0.14000000000000001</v>
      </c>
      <c r="EI38">
        <f>+Curvefetch!EI38</f>
        <v>-0.19</v>
      </c>
      <c r="EJ38">
        <f>+Curvefetch!EJ38</f>
        <v>-0.28499999999999998</v>
      </c>
      <c r="EK38">
        <f>+Curvefetch!EK38</f>
        <v>-0.42499999999999999</v>
      </c>
      <c r="EL38">
        <f>+Curvefetch!EL38</f>
        <v>7.0000000000000007E-2</v>
      </c>
      <c r="EM38">
        <f>+Curvefetch!EM38</f>
        <v>0.82</v>
      </c>
      <c r="EN38">
        <f>+Curvefetch!EN38</f>
        <v>0.26500000000000001</v>
      </c>
      <c r="EO38">
        <f>+Curvefetch!EO38</f>
        <v>0.63249999999999995</v>
      </c>
      <c r="EP38">
        <f>+Curvefetch!EP38</f>
        <v>-2.75E-2</v>
      </c>
      <c r="EQ38">
        <f>+Curvefetch!EQ38</f>
        <v>-2.75E-2</v>
      </c>
      <c r="ER38">
        <f>+Curvefetch!ER38</f>
        <v>-0.06</v>
      </c>
      <c r="ES38">
        <f>+Curvefetch!ES38</f>
        <v>-0.06</v>
      </c>
      <c r="ET38">
        <f>+Curvefetch!ET38</f>
        <v>-7.0000000000000007E-2</v>
      </c>
      <c r="EU38">
        <f>+Curvefetch!EU38</f>
        <v>-0.35</v>
      </c>
      <c r="EV38" s="104">
        <f>+Curvefetch!EV38</f>
        <v>-6.5000000000000002E-2</v>
      </c>
      <c r="EW38">
        <f>+Curvefetch!EW38</f>
        <v>0</v>
      </c>
      <c r="EX38">
        <f>+Curvefetch!EX38</f>
        <v>0</v>
      </c>
      <c r="EY38" s="18">
        <f>+Curvefetch!EY38</f>
        <v>37681</v>
      </c>
      <c r="EZ38">
        <f>+Curvefetch!EZ38</f>
        <v>3.1850000000000001</v>
      </c>
      <c r="FA38">
        <f>+Curvefetch!FA38</f>
        <v>5.0000000000000001E-3</v>
      </c>
      <c r="FB38">
        <f>+Curvefetch!FB38</f>
        <v>0.27250000000000002</v>
      </c>
      <c r="FC38">
        <f>+Curvefetch!FC38</f>
        <v>0</v>
      </c>
      <c r="FD38">
        <f>+Curvefetch!FD38</f>
        <v>0.12</v>
      </c>
      <c r="FE38">
        <f>+Curvefetch!FE38</f>
        <v>0.215</v>
      </c>
      <c r="FF38">
        <f>+Curvefetch!FF38</f>
        <v>0</v>
      </c>
      <c r="FG38">
        <f>+Curvefetch!FG38</f>
        <v>0.31</v>
      </c>
      <c r="FH38">
        <f>+Curvefetch!FH38</f>
        <v>-0.13500000000000001</v>
      </c>
      <c r="FI38">
        <f>+Curvefetch!FI38</f>
        <v>-0.13500000000000001</v>
      </c>
      <c r="FJ38">
        <f>+Curvefetch!FJ38</f>
        <v>-0.1525</v>
      </c>
      <c r="FK38">
        <f>+Curvefetch!FK38</f>
        <v>-0.105</v>
      </c>
      <c r="FL38">
        <f>+Curvefetch!FL38</f>
        <v>-0.08</v>
      </c>
      <c r="FM38">
        <f>+Curvefetch!FM38</f>
        <v>-2.5000000000000001E-3</v>
      </c>
      <c r="FN38">
        <f>+Curvefetch!FN38</f>
        <v>1.7500000000000002E-2</v>
      </c>
      <c r="FO38">
        <f>+Curvefetch!FO38</f>
        <v>-0.14000000000000001</v>
      </c>
      <c r="FP38">
        <f>+Curvefetch!FP38</f>
        <v>-0.2</v>
      </c>
      <c r="FQ38">
        <f>+Curvefetch!FQ38</f>
        <v>-0.29499999999999998</v>
      </c>
      <c r="FR38">
        <f>+Curvefetch!FR38</f>
        <v>-0.435</v>
      </c>
      <c r="FS38">
        <f>+Curvefetch!FS38</f>
        <v>7.0000000000000007E-2</v>
      </c>
      <c r="FT38">
        <f>+Curvefetch!FT38</f>
        <v>0.82</v>
      </c>
      <c r="FU38">
        <f>+Curvefetch!FU38</f>
        <v>0.26500000000000001</v>
      </c>
      <c r="FV38">
        <f>+Curvefetch!FV38</f>
        <v>0.63249999999999995</v>
      </c>
      <c r="FW38">
        <f>+Curvefetch!FW38</f>
        <v>-2.75E-2</v>
      </c>
      <c r="FX38">
        <f>+Curvefetch!FX38</f>
        <v>-2.75E-2</v>
      </c>
      <c r="FY38">
        <f>+Curvefetch!FY38</f>
        <v>-0.06</v>
      </c>
      <c r="FZ38">
        <f>+Curvefetch!FZ38</f>
        <v>-0.06</v>
      </c>
      <c r="GA38">
        <f>+Curvefetch!GA38</f>
        <v>-7.0000000000000007E-2</v>
      </c>
      <c r="GB38">
        <f>+Curvefetch!GB38</f>
        <v>-0.36499999999999999</v>
      </c>
      <c r="GC38">
        <f>+Curvefetch!GC38</f>
        <v>-6.5000000000000002E-2</v>
      </c>
      <c r="GD38">
        <f>+Curvefetch!GD38</f>
        <v>0</v>
      </c>
      <c r="GE38">
        <f>+Curvefetch!GE38</f>
        <v>0</v>
      </c>
      <c r="GF38">
        <f>+Curvefetch!GF38</f>
        <v>0</v>
      </c>
      <c r="GG38">
        <f>+Curvefetch!GG38</f>
        <v>0</v>
      </c>
      <c r="GH38">
        <f>+Curvefetch!GH38</f>
        <v>0</v>
      </c>
      <c r="GI38">
        <f>+Curvefetch!GI38</f>
        <v>0</v>
      </c>
      <c r="GJ38">
        <f>+Curvefetch!GJ38</f>
        <v>0</v>
      </c>
      <c r="GK38">
        <f>+Curvefetch!GK38</f>
        <v>0</v>
      </c>
      <c r="GL38">
        <f>+Curvefetch!GL38</f>
        <v>0</v>
      </c>
      <c r="GM38">
        <f>+Curvefetch!GS38</f>
        <v>0</v>
      </c>
      <c r="GN38">
        <f>+Curvefetch!GN38</f>
        <v>0</v>
      </c>
      <c r="GO38">
        <f>+Curvefetch!GO38</f>
        <v>0</v>
      </c>
      <c r="GP38">
        <f>+Curvefetch!GP38</f>
        <v>0</v>
      </c>
      <c r="GQ38">
        <f>+Curvefetch!GQ38</f>
        <v>0</v>
      </c>
      <c r="GR38">
        <f>+Curvefetch!GR38</f>
        <v>0</v>
      </c>
      <c r="GS38">
        <f>+Curvefetch!GS38</f>
        <v>0</v>
      </c>
      <c r="GT38">
        <f>+Curvefetch!GT38</f>
        <v>0</v>
      </c>
      <c r="GU38">
        <f>+Curvefetch!GU38</f>
        <v>0</v>
      </c>
      <c r="GV38">
        <f>+Curvefetch!GV38</f>
        <v>0</v>
      </c>
      <c r="GW38">
        <f>+Curvefetch!GW38</f>
        <v>0</v>
      </c>
      <c r="GX38">
        <f>+Curvefetch!GX38</f>
        <v>0</v>
      </c>
      <c r="GY38">
        <f>+Curvefetch!GY38</f>
        <v>0</v>
      </c>
    </row>
    <row r="39" spans="60:239" x14ac:dyDescent="0.2">
      <c r="BH39" s="18"/>
      <c r="BI39" s="81"/>
      <c r="BJ39" s="81"/>
      <c r="BK39" s="81"/>
      <c r="BL39" s="18">
        <f>+Curvefetch!BL39</f>
        <v>0</v>
      </c>
      <c r="BM39">
        <f>+Curvefetch!BM39</f>
        <v>0</v>
      </c>
      <c r="BN39">
        <f>+Curvefetch!BN39</f>
        <v>0</v>
      </c>
      <c r="BO39">
        <f>+Curvefetch!BO39</f>
        <v>0</v>
      </c>
      <c r="BP39">
        <f>+Curvefetch!BP39</f>
        <v>0</v>
      </c>
      <c r="BQ39">
        <f>+Curvefetch!BQ39</f>
        <v>0</v>
      </c>
      <c r="BR39">
        <f>+Curvefetch!BR39</f>
        <v>0</v>
      </c>
      <c r="BS39">
        <f>+Curvefetch!BS39</f>
        <v>0</v>
      </c>
      <c r="BT39">
        <f>+Curvefetch!BT39</f>
        <v>0</v>
      </c>
      <c r="BU39">
        <f>+Curvefetch!BU39</f>
        <v>0</v>
      </c>
      <c r="BV39">
        <f>+Curvefetch!BV39</f>
        <v>0</v>
      </c>
      <c r="BW39">
        <f>+Curvefetch!BW39</f>
        <v>0</v>
      </c>
      <c r="BX39">
        <f>+Curvefetch!BX39</f>
        <v>0</v>
      </c>
      <c r="BY39">
        <f>+Curvefetch!BY39</f>
        <v>0</v>
      </c>
      <c r="BZ39">
        <f>+Curvefetch!BZ39</f>
        <v>0</v>
      </c>
      <c r="CA39">
        <f>+Curvefetch!CA39</f>
        <v>0</v>
      </c>
      <c r="CB39">
        <f>+Curvefetch!CB39</f>
        <v>0</v>
      </c>
      <c r="CC39">
        <f>+Curvefetch!CC39</f>
        <v>0</v>
      </c>
      <c r="CD39">
        <f>+Curvefetch!CD39</f>
        <v>0</v>
      </c>
      <c r="CE39">
        <f>+Curvefetch!CE39</f>
        <v>0</v>
      </c>
      <c r="CF39">
        <f>+Curvefetch!CF39</f>
        <v>0</v>
      </c>
      <c r="CG39">
        <f>+Curvefetch!CG39</f>
        <v>0</v>
      </c>
      <c r="CH39">
        <f>+Curvefetch!CH39</f>
        <v>0</v>
      </c>
      <c r="CI39">
        <f>+Curvefetch!CI39</f>
        <v>0</v>
      </c>
      <c r="CJ39">
        <f>+Curvefetch!CJ39</f>
        <v>0</v>
      </c>
      <c r="CK39">
        <f>+Curvefetch!CK39</f>
        <v>0</v>
      </c>
      <c r="CL39">
        <f>+Curvefetch!CL39</f>
        <v>0</v>
      </c>
      <c r="CM39">
        <f>+Curvefetch!CM39</f>
        <v>0</v>
      </c>
      <c r="CO39">
        <f>+Curvefetch!CO39</f>
        <v>0</v>
      </c>
      <c r="CP39">
        <f>+Curvefetch!CP39</f>
        <v>0</v>
      </c>
      <c r="CQ39">
        <f>+Curvefetch!CQ39</f>
        <v>0</v>
      </c>
      <c r="CR39">
        <f>+Curvefetch!CR39</f>
        <v>0</v>
      </c>
      <c r="CS39">
        <f>+Curvefetch!CS39</f>
        <v>0</v>
      </c>
      <c r="CT39">
        <f>+Curvefetch!CT39</f>
        <v>0</v>
      </c>
      <c r="CU39">
        <f>+Curvefetch!CU39</f>
        <v>0</v>
      </c>
      <c r="CV39">
        <f>+Curvefetch!CV39</f>
        <v>0</v>
      </c>
      <c r="CW39">
        <f>+Curvefetch!CW39</f>
        <v>0</v>
      </c>
      <c r="CX39">
        <f>+Curvefetch!CX39</f>
        <v>0</v>
      </c>
      <c r="CY39">
        <f>+Curvefetch!CY39</f>
        <v>0</v>
      </c>
      <c r="CZ39">
        <f>+Curvefetch!CZ39</f>
        <v>0</v>
      </c>
      <c r="DA39">
        <f>+Curvefetch!DA39</f>
        <v>1.4999999999999999E-2</v>
      </c>
      <c r="DB39">
        <f>+Curvefetch!DB39</f>
        <v>0</v>
      </c>
      <c r="DC39">
        <f>+Curvefetch!DC39</f>
        <v>0</v>
      </c>
      <c r="DD39">
        <f>+Curvefetch!DD39</f>
        <v>0</v>
      </c>
      <c r="DE39">
        <f>+Curvefetch!DE39</f>
        <v>0</v>
      </c>
      <c r="DF39">
        <f>+Curvefetch!DF39</f>
        <v>0</v>
      </c>
      <c r="DG39">
        <f>+Curvefetch!DG39</f>
        <v>0</v>
      </c>
      <c r="DH39">
        <f>+Curvefetch!DH39</f>
        <v>0.01</v>
      </c>
      <c r="DI39">
        <f>+Curvefetch!DI39</f>
        <v>2.5000000000000001E-3</v>
      </c>
      <c r="DJ39">
        <f>+Curvefetch!DJ39</f>
        <v>0</v>
      </c>
      <c r="DK39">
        <f>+Curvefetch!DK39</f>
        <v>0</v>
      </c>
      <c r="DL39">
        <f>+Curvefetch!DL39</f>
        <v>0</v>
      </c>
      <c r="DM39">
        <f>+Curvefetch!DM39</f>
        <v>0</v>
      </c>
      <c r="DN39">
        <f>+Curvefetch!DN39</f>
        <v>0</v>
      </c>
      <c r="DO39">
        <f>+Curvefetch!DO39</f>
        <v>0</v>
      </c>
      <c r="DP39">
        <f>+Curvefetch!DP39</f>
        <v>0</v>
      </c>
      <c r="DR39" s="18"/>
      <c r="EV39" s="104"/>
      <c r="EY39" s="18"/>
    </row>
    <row r="40" spans="60:239" x14ac:dyDescent="0.2">
      <c r="BH40" s="18"/>
      <c r="BI40" s="81"/>
      <c r="BJ40" s="81"/>
      <c r="BK40" s="81"/>
      <c r="BL40" s="18">
        <f>+Curvefetch!BL40</f>
        <v>0</v>
      </c>
      <c r="BM40">
        <f>+Curvefetch!BM40</f>
        <v>0</v>
      </c>
      <c r="BN40">
        <f>+Curvefetch!BN40</f>
        <v>0</v>
      </c>
      <c r="BO40">
        <f>+Curvefetch!BO40</f>
        <v>0</v>
      </c>
      <c r="BP40">
        <f>+Curvefetch!BP40</f>
        <v>0</v>
      </c>
      <c r="BQ40">
        <f>+Curvefetch!BQ40</f>
        <v>0</v>
      </c>
      <c r="BR40">
        <f>+Curvefetch!BR40</f>
        <v>0</v>
      </c>
      <c r="BS40">
        <f>+Curvefetch!BS40</f>
        <v>0</v>
      </c>
      <c r="BT40">
        <f>+Curvefetch!BT40</f>
        <v>0</v>
      </c>
      <c r="BU40">
        <f>+Curvefetch!BU40</f>
        <v>0</v>
      </c>
      <c r="BV40">
        <f>+Curvefetch!BV40</f>
        <v>0</v>
      </c>
      <c r="BW40">
        <f>+Curvefetch!BW40</f>
        <v>0</v>
      </c>
      <c r="BX40">
        <f>+Curvefetch!BX40</f>
        <v>0</v>
      </c>
      <c r="BY40">
        <f>+Curvefetch!BY40</f>
        <v>0</v>
      </c>
      <c r="BZ40">
        <f>+Curvefetch!BZ40</f>
        <v>0</v>
      </c>
      <c r="CA40">
        <f>+Curvefetch!CA40</f>
        <v>0</v>
      </c>
      <c r="CB40">
        <f>+Curvefetch!CB40</f>
        <v>0</v>
      </c>
      <c r="CC40">
        <f>+Curvefetch!CC40</f>
        <v>0</v>
      </c>
      <c r="CD40">
        <f>+Curvefetch!CD40</f>
        <v>0</v>
      </c>
      <c r="CE40">
        <f>+Curvefetch!CE40</f>
        <v>0</v>
      </c>
      <c r="CF40">
        <f>+Curvefetch!CF40</f>
        <v>0</v>
      </c>
      <c r="CG40">
        <f>+Curvefetch!CG40</f>
        <v>0</v>
      </c>
      <c r="CH40">
        <f>+Curvefetch!CH40</f>
        <v>0</v>
      </c>
      <c r="CI40">
        <f>+Curvefetch!CI40</f>
        <v>0</v>
      </c>
      <c r="CJ40">
        <f>+Curvefetch!CJ40</f>
        <v>0</v>
      </c>
      <c r="CK40">
        <f>+Curvefetch!CK40</f>
        <v>0</v>
      </c>
      <c r="CL40">
        <f>+Curvefetch!CL40</f>
        <v>0</v>
      </c>
      <c r="CM40">
        <f>+Curvefetch!CM40</f>
        <v>0</v>
      </c>
      <c r="CO40">
        <f>+Curvefetch!CO40</f>
        <v>0</v>
      </c>
      <c r="CP40">
        <f>+Curvefetch!CP40</f>
        <v>0</v>
      </c>
      <c r="CQ40">
        <f>+Curvefetch!CQ40</f>
        <v>0</v>
      </c>
      <c r="CR40">
        <f>+Curvefetch!CR40</f>
        <v>0</v>
      </c>
      <c r="CS40">
        <f>+Curvefetch!CS40</f>
        <v>0</v>
      </c>
      <c r="CT40">
        <f>+Curvefetch!CT40</f>
        <v>0</v>
      </c>
      <c r="CU40">
        <f>+Curvefetch!CU40</f>
        <v>0</v>
      </c>
      <c r="CV40">
        <f>+Curvefetch!CV40</f>
        <v>0</v>
      </c>
      <c r="CW40">
        <f>+Curvefetch!CW40</f>
        <v>0</v>
      </c>
      <c r="CX40">
        <f>+Curvefetch!CX40</f>
        <v>0</v>
      </c>
      <c r="CY40">
        <f>+Curvefetch!CY40</f>
        <v>0</v>
      </c>
      <c r="CZ40">
        <f>+Curvefetch!CZ40</f>
        <v>0</v>
      </c>
      <c r="DA40">
        <f>+Curvefetch!DA40</f>
        <v>1.4999999999999999E-2</v>
      </c>
      <c r="DB40">
        <f>+Curvefetch!DB40</f>
        <v>0</v>
      </c>
      <c r="DC40">
        <f>+Curvefetch!DC40</f>
        <v>0</v>
      </c>
      <c r="DD40">
        <f>+Curvefetch!DD40</f>
        <v>0</v>
      </c>
      <c r="DE40">
        <f>+Curvefetch!DE40</f>
        <v>0</v>
      </c>
      <c r="DF40">
        <f>+Curvefetch!DF40</f>
        <v>0</v>
      </c>
      <c r="DG40">
        <f>+Curvefetch!DG40</f>
        <v>0</v>
      </c>
      <c r="DH40">
        <f>+Curvefetch!DH40</f>
        <v>3.5000000000000003E-2</v>
      </c>
      <c r="DI40">
        <f>+Curvefetch!DI40</f>
        <v>5.0000000000000001E-3</v>
      </c>
      <c r="DJ40">
        <f>+Curvefetch!DJ40</f>
        <v>7.4999999999999997E-3</v>
      </c>
      <c r="DK40">
        <f>+Curvefetch!DK40</f>
        <v>0</v>
      </c>
      <c r="DL40">
        <f>+Curvefetch!DL40</f>
        <v>0</v>
      </c>
      <c r="DM40">
        <f>+Curvefetch!DM40</f>
        <v>5.0000000000000001E-3</v>
      </c>
      <c r="DN40">
        <f>+Curvefetch!DN40</f>
        <v>0</v>
      </c>
      <c r="DO40">
        <f>+Curvefetch!DO40</f>
        <v>0</v>
      </c>
      <c r="DP40">
        <f>+Curvefetch!DP40</f>
        <v>0</v>
      </c>
      <c r="DR40" s="18"/>
      <c r="EV40" s="104"/>
      <c r="EY40" s="18"/>
    </row>
    <row r="41" spans="60:239" x14ac:dyDescent="0.2">
      <c r="BH41" s="18"/>
      <c r="BI41" s="81"/>
      <c r="BJ41" s="81"/>
      <c r="BK41" s="81"/>
      <c r="BL41" s="18">
        <f>+Curvefetch!BL41</f>
        <v>0</v>
      </c>
      <c r="BM41">
        <f>+Curvefetch!BM41</f>
        <v>0</v>
      </c>
      <c r="BN41">
        <f>+Curvefetch!BN41</f>
        <v>0</v>
      </c>
      <c r="BO41">
        <f>+Curvefetch!BO41</f>
        <v>0</v>
      </c>
      <c r="BP41">
        <f>+Curvefetch!BP41</f>
        <v>0</v>
      </c>
      <c r="BQ41">
        <f>+Curvefetch!BQ41</f>
        <v>0</v>
      </c>
      <c r="BR41">
        <f>+Curvefetch!BR41</f>
        <v>0</v>
      </c>
      <c r="BS41">
        <f>+Curvefetch!BS41</f>
        <v>0</v>
      </c>
      <c r="BT41">
        <f>+Curvefetch!BT41</f>
        <v>0</v>
      </c>
      <c r="BU41">
        <f>+Curvefetch!BU41</f>
        <v>0</v>
      </c>
      <c r="BV41">
        <f>+Curvefetch!BV41</f>
        <v>0</v>
      </c>
      <c r="BW41">
        <f>+Curvefetch!BW41</f>
        <v>0</v>
      </c>
      <c r="BX41">
        <f>+Curvefetch!BX41</f>
        <v>0</v>
      </c>
      <c r="BY41">
        <f>+Curvefetch!BY41</f>
        <v>0</v>
      </c>
      <c r="BZ41">
        <f>+Curvefetch!BZ41</f>
        <v>0</v>
      </c>
      <c r="CA41">
        <f>+Curvefetch!CA41</f>
        <v>0</v>
      </c>
      <c r="CB41">
        <f>+Curvefetch!CB41</f>
        <v>0</v>
      </c>
      <c r="CC41">
        <f>+Curvefetch!CC41</f>
        <v>0</v>
      </c>
      <c r="CD41">
        <f>+Curvefetch!CD41</f>
        <v>0</v>
      </c>
      <c r="CE41">
        <f>+Curvefetch!CE41</f>
        <v>0</v>
      </c>
      <c r="CF41">
        <f>+Curvefetch!CF41</f>
        <v>0</v>
      </c>
      <c r="CG41">
        <f>+Curvefetch!CG41</f>
        <v>0</v>
      </c>
      <c r="CH41">
        <f>+Curvefetch!CH41</f>
        <v>0</v>
      </c>
      <c r="CI41">
        <f>+Curvefetch!CI41</f>
        <v>0</v>
      </c>
      <c r="CJ41">
        <f>+Curvefetch!CJ41</f>
        <v>0</v>
      </c>
      <c r="CK41">
        <f>+Curvefetch!CK41</f>
        <v>0</v>
      </c>
      <c r="CL41">
        <f>+Curvefetch!CL41</f>
        <v>0</v>
      </c>
      <c r="CM41">
        <f>+Curvefetch!CM41</f>
        <v>0</v>
      </c>
      <c r="CO41">
        <f>+Curvefetch!CO41</f>
        <v>0</v>
      </c>
      <c r="CP41">
        <f>+Curvefetch!CP41</f>
        <v>0</v>
      </c>
      <c r="CQ41">
        <f>+Curvefetch!CQ41</f>
        <v>0</v>
      </c>
      <c r="CR41">
        <f>+Curvefetch!CR41</f>
        <v>0</v>
      </c>
      <c r="CS41">
        <f>+Curvefetch!CS41</f>
        <v>0</v>
      </c>
      <c r="CT41">
        <f>+Curvefetch!CT41</f>
        <v>0</v>
      </c>
      <c r="CU41">
        <f>+Curvefetch!CU41</f>
        <v>0</v>
      </c>
      <c r="CV41">
        <f>+Curvefetch!CV41</f>
        <v>0</v>
      </c>
      <c r="CW41">
        <f>+Curvefetch!CW41</f>
        <v>0</v>
      </c>
      <c r="CX41">
        <f>+Curvefetch!CX41</f>
        <v>0</v>
      </c>
      <c r="CY41">
        <f>+Curvefetch!CY41</f>
        <v>0</v>
      </c>
      <c r="CZ41">
        <f>+Curvefetch!CZ41</f>
        <v>0</v>
      </c>
      <c r="DA41">
        <f>+Curvefetch!DA41</f>
        <v>2.5000000000000001E-2</v>
      </c>
      <c r="DB41">
        <f>+Curvefetch!DB41</f>
        <v>2.5000000000000001E-2</v>
      </c>
      <c r="DC41">
        <f>+Curvefetch!DC41</f>
        <v>0</v>
      </c>
      <c r="DD41">
        <f>+Curvefetch!DD41</f>
        <v>0</v>
      </c>
      <c r="DE41">
        <f>+Curvefetch!DE41</f>
        <v>0</v>
      </c>
      <c r="DF41">
        <f>+Curvefetch!DF41</f>
        <v>0</v>
      </c>
      <c r="DG41">
        <f>+Curvefetch!DG41</f>
        <v>0</v>
      </c>
      <c r="DH41">
        <f>+Curvefetch!DH41</f>
        <v>0.2</v>
      </c>
      <c r="DI41">
        <f>+Curvefetch!DI41</f>
        <v>2.5000000000000001E-2</v>
      </c>
      <c r="DJ41">
        <f>+Curvefetch!DJ41</f>
        <v>0.03</v>
      </c>
      <c r="DK41">
        <f>+Curvefetch!DK41</f>
        <v>0</v>
      </c>
      <c r="DL41">
        <f>+Curvefetch!DL41</f>
        <v>0</v>
      </c>
      <c r="DM41">
        <f>+Curvefetch!DM41</f>
        <v>0</v>
      </c>
      <c r="DN41">
        <f>+Curvefetch!DN41</f>
        <v>0</v>
      </c>
      <c r="DO41">
        <f>+Curvefetch!DO41</f>
        <v>0</v>
      </c>
      <c r="DP41">
        <f>+Curvefetch!DP41</f>
        <v>0.01</v>
      </c>
      <c r="DR41" s="18"/>
      <c r="EV41" s="104"/>
      <c r="EY41" s="18"/>
    </row>
    <row r="42" spans="60:239" x14ac:dyDescent="0.2">
      <c r="BH42" s="18"/>
      <c r="BI42" s="81"/>
      <c r="BJ42" s="81"/>
      <c r="BK42" s="81"/>
      <c r="BL42" s="18">
        <f>+Curvefetch!BL42</f>
        <v>0</v>
      </c>
      <c r="BM42">
        <f>+Curvefetch!BM42</f>
        <v>0</v>
      </c>
      <c r="BN42">
        <f>+Curvefetch!BN42</f>
        <v>0</v>
      </c>
      <c r="BO42">
        <f>+Curvefetch!BO42</f>
        <v>0</v>
      </c>
      <c r="BP42">
        <f>+Curvefetch!BP42</f>
        <v>0</v>
      </c>
      <c r="BQ42">
        <f>+Curvefetch!BQ42</f>
        <v>0</v>
      </c>
      <c r="BR42">
        <f>+Curvefetch!BR42</f>
        <v>0</v>
      </c>
      <c r="BS42">
        <f>+Curvefetch!BS42</f>
        <v>0</v>
      </c>
      <c r="BT42">
        <f>+Curvefetch!BT42</f>
        <v>0</v>
      </c>
      <c r="BU42">
        <f>+Curvefetch!BU42</f>
        <v>0</v>
      </c>
      <c r="BV42">
        <f>+Curvefetch!BV42</f>
        <v>0</v>
      </c>
      <c r="BW42">
        <f>+Curvefetch!BW42</f>
        <v>0</v>
      </c>
      <c r="BX42">
        <f>+Curvefetch!BX42</f>
        <v>0</v>
      </c>
      <c r="BY42">
        <f>+Curvefetch!BY42</f>
        <v>0</v>
      </c>
      <c r="BZ42">
        <f>+Curvefetch!BZ42</f>
        <v>0</v>
      </c>
      <c r="CA42">
        <f>+Curvefetch!CA42</f>
        <v>0</v>
      </c>
      <c r="CB42">
        <f>+Curvefetch!CB42</f>
        <v>0</v>
      </c>
      <c r="CC42">
        <f>+Curvefetch!CC42</f>
        <v>0</v>
      </c>
      <c r="CD42">
        <f>+Curvefetch!CD42</f>
        <v>0</v>
      </c>
      <c r="CE42">
        <f>+Curvefetch!CE42</f>
        <v>0</v>
      </c>
      <c r="CF42">
        <f>+Curvefetch!CF42</f>
        <v>0</v>
      </c>
      <c r="CG42">
        <f>+Curvefetch!CG42</f>
        <v>0</v>
      </c>
      <c r="CH42">
        <f>+Curvefetch!CH42</f>
        <v>0</v>
      </c>
      <c r="CI42">
        <f>+Curvefetch!CI42</f>
        <v>0</v>
      </c>
      <c r="CJ42">
        <f>+Curvefetch!CJ42</f>
        <v>0</v>
      </c>
      <c r="CK42">
        <f>+Curvefetch!CK42</f>
        <v>0</v>
      </c>
      <c r="CL42">
        <f>+Curvefetch!CL42</f>
        <v>0</v>
      </c>
      <c r="CM42">
        <f>+Curvefetch!CM42</f>
        <v>0</v>
      </c>
      <c r="CO42">
        <f>+Curvefetch!CO42</f>
        <v>0</v>
      </c>
      <c r="CP42">
        <f>+Curvefetch!CP42</f>
        <v>0</v>
      </c>
      <c r="CQ42">
        <f>+Curvefetch!CQ42</f>
        <v>0</v>
      </c>
      <c r="CR42">
        <f>+Curvefetch!CR42</f>
        <v>0</v>
      </c>
      <c r="CS42">
        <f>+Curvefetch!CS42</f>
        <v>0</v>
      </c>
      <c r="CT42">
        <f>+Curvefetch!CT42</f>
        <v>0</v>
      </c>
      <c r="CU42">
        <f>+Curvefetch!CU42</f>
        <v>0</v>
      </c>
      <c r="CV42">
        <f>+Curvefetch!CV42</f>
        <v>0</v>
      </c>
      <c r="CW42">
        <f>+Curvefetch!CW42</f>
        <v>0</v>
      </c>
      <c r="CX42">
        <f>+Curvefetch!CX42</f>
        <v>0</v>
      </c>
      <c r="CY42">
        <f>+Curvefetch!CY42</f>
        <v>0</v>
      </c>
      <c r="CZ42">
        <f>+Curvefetch!CZ42</f>
        <v>0</v>
      </c>
      <c r="DA42">
        <f>+Curvefetch!DA42</f>
        <v>2.5000000000000001E-2</v>
      </c>
      <c r="DB42">
        <f>+Curvefetch!DB42</f>
        <v>2.5000000000000001E-2</v>
      </c>
      <c r="DC42">
        <f>+Curvefetch!DC42</f>
        <v>0</v>
      </c>
      <c r="DD42">
        <f>+Curvefetch!DD42</f>
        <v>0</v>
      </c>
      <c r="DE42">
        <f>+Curvefetch!DE42</f>
        <v>0</v>
      </c>
      <c r="DF42">
        <f>+Curvefetch!DF42</f>
        <v>0</v>
      </c>
      <c r="DG42">
        <f>+Curvefetch!DG42</f>
        <v>0</v>
      </c>
      <c r="DH42">
        <f>+Curvefetch!DH42</f>
        <v>0.26</v>
      </c>
      <c r="DI42">
        <f>+Curvefetch!DI42</f>
        <v>2.5000000000000001E-2</v>
      </c>
      <c r="DJ42">
        <f>+Curvefetch!DJ42</f>
        <v>0.03</v>
      </c>
      <c r="DK42">
        <f>+Curvefetch!DK42</f>
        <v>0</v>
      </c>
      <c r="DL42">
        <f>+Curvefetch!DL42</f>
        <v>0</v>
      </c>
      <c r="DM42">
        <f>+Curvefetch!DM42</f>
        <v>0</v>
      </c>
      <c r="DN42">
        <f>+Curvefetch!DN42</f>
        <v>0</v>
      </c>
      <c r="DO42">
        <f>+Curvefetch!DO42</f>
        <v>0</v>
      </c>
      <c r="DP42">
        <f>+Curvefetch!DP42</f>
        <v>0.01</v>
      </c>
      <c r="DR42" s="18"/>
      <c r="EV42" s="104"/>
      <c r="EY42" s="18"/>
    </row>
    <row r="43" spans="60:239" x14ac:dyDescent="0.2">
      <c r="BH43" s="18"/>
      <c r="BI43" s="81"/>
      <c r="BJ43" s="81"/>
      <c r="BK43" s="81"/>
      <c r="BL43" s="18">
        <f>+Curvefetch!BL43</f>
        <v>0</v>
      </c>
      <c r="BM43">
        <f>+Curvefetch!BM43</f>
        <v>0</v>
      </c>
      <c r="BN43">
        <f>+Curvefetch!BN43</f>
        <v>0</v>
      </c>
      <c r="BO43">
        <f>+Curvefetch!BO43</f>
        <v>0</v>
      </c>
      <c r="BP43">
        <f>+Curvefetch!BP43</f>
        <v>0</v>
      </c>
      <c r="BQ43">
        <f>+Curvefetch!BQ43</f>
        <v>0</v>
      </c>
      <c r="BR43">
        <f>+Curvefetch!BR43</f>
        <v>0</v>
      </c>
      <c r="BS43">
        <f>+Curvefetch!BS43</f>
        <v>0</v>
      </c>
      <c r="BT43">
        <f>+Curvefetch!BT43</f>
        <v>0</v>
      </c>
      <c r="BU43">
        <f>+Curvefetch!BU43</f>
        <v>0</v>
      </c>
      <c r="BV43">
        <f>+Curvefetch!BV43</f>
        <v>0</v>
      </c>
      <c r="BW43">
        <f>+Curvefetch!BW43</f>
        <v>0</v>
      </c>
      <c r="BX43">
        <f>+Curvefetch!BX43</f>
        <v>0</v>
      </c>
      <c r="BY43">
        <f>+Curvefetch!BY43</f>
        <v>0</v>
      </c>
      <c r="BZ43">
        <f>+Curvefetch!BZ43</f>
        <v>0</v>
      </c>
      <c r="CA43">
        <f>+Curvefetch!CA43</f>
        <v>0</v>
      </c>
      <c r="CB43">
        <f>+Curvefetch!CB43</f>
        <v>0</v>
      </c>
      <c r="CC43">
        <f>+Curvefetch!CC43</f>
        <v>0</v>
      </c>
      <c r="CD43">
        <f>+Curvefetch!CD43</f>
        <v>0</v>
      </c>
      <c r="CE43">
        <f>+Curvefetch!CE43</f>
        <v>0</v>
      </c>
      <c r="CF43">
        <f>+Curvefetch!CF43</f>
        <v>0</v>
      </c>
      <c r="CG43">
        <f>+Curvefetch!CG43</f>
        <v>0</v>
      </c>
      <c r="CH43">
        <f>+Curvefetch!CH43</f>
        <v>0</v>
      </c>
      <c r="CI43">
        <f>+Curvefetch!CI43</f>
        <v>0</v>
      </c>
      <c r="CJ43">
        <f>+Curvefetch!CJ43</f>
        <v>0</v>
      </c>
      <c r="CK43">
        <f>+Curvefetch!CK43</f>
        <v>0</v>
      </c>
      <c r="CL43">
        <f>+Curvefetch!CL43</f>
        <v>0</v>
      </c>
      <c r="CM43">
        <f>+Curvefetch!CM43</f>
        <v>0</v>
      </c>
      <c r="CO43">
        <f>+Curvefetch!CO43</f>
        <v>0</v>
      </c>
      <c r="CP43">
        <f>+Curvefetch!CP43</f>
        <v>0</v>
      </c>
      <c r="CQ43">
        <f>+Curvefetch!CQ43</f>
        <v>0</v>
      </c>
      <c r="CR43">
        <f>+Curvefetch!CR43</f>
        <v>0</v>
      </c>
      <c r="CS43">
        <f>+Curvefetch!CS43</f>
        <v>0</v>
      </c>
      <c r="CT43">
        <f>+Curvefetch!CT43</f>
        <v>0</v>
      </c>
      <c r="CU43">
        <f>+Curvefetch!CU43</f>
        <v>0</v>
      </c>
      <c r="CV43">
        <f>+Curvefetch!CV43</f>
        <v>0</v>
      </c>
      <c r="CW43">
        <f>+Curvefetch!CW43</f>
        <v>0</v>
      </c>
      <c r="CX43">
        <f>+Curvefetch!CX43</f>
        <v>0</v>
      </c>
      <c r="CY43">
        <f>+Curvefetch!CY43</f>
        <v>0</v>
      </c>
      <c r="CZ43">
        <f>+Curvefetch!CZ43</f>
        <v>0</v>
      </c>
      <c r="DA43">
        <f>+Curvefetch!DA43</f>
        <v>2.5000000000000001E-2</v>
      </c>
      <c r="DB43">
        <f>+Curvefetch!DB43</f>
        <v>2.5000000000000001E-2</v>
      </c>
      <c r="DC43">
        <f>+Curvefetch!DC43</f>
        <v>0</v>
      </c>
      <c r="DD43">
        <f>+Curvefetch!DD43</f>
        <v>0</v>
      </c>
      <c r="DE43">
        <f>+Curvefetch!DE43</f>
        <v>0</v>
      </c>
      <c r="DF43">
        <f>+Curvefetch!DF43</f>
        <v>0</v>
      </c>
      <c r="DG43">
        <f>+Curvefetch!DG43</f>
        <v>0</v>
      </c>
      <c r="DH43">
        <f>+Curvefetch!DH43</f>
        <v>0.28000000000000003</v>
      </c>
      <c r="DI43">
        <f>+Curvefetch!DI43</f>
        <v>2.5000000000000001E-2</v>
      </c>
      <c r="DJ43">
        <f>+Curvefetch!DJ43</f>
        <v>0.03</v>
      </c>
      <c r="DK43">
        <f>+Curvefetch!DK43</f>
        <v>0</v>
      </c>
      <c r="DL43">
        <f>+Curvefetch!DL43</f>
        <v>0</v>
      </c>
      <c r="DM43">
        <f>+Curvefetch!DM43</f>
        <v>0</v>
      </c>
      <c r="DN43">
        <f>+Curvefetch!DN43</f>
        <v>0</v>
      </c>
      <c r="DO43">
        <f>+Curvefetch!DO43</f>
        <v>0</v>
      </c>
      <c r="DP43">
        <f>+Curvefetch!DP43</f>
        <v>0.01</v>
      </c>
      <c r="DR43" s="18"/>
      <c r="EV43" s="104"/>
      <c r="EY43" s="18"/>
    </row>
    <row r="44" spans="60:239" x14ac:dyDescent="0.2">
      <c r="BH44" s="18"/>
      <c r="BI44" s="81"/>
      <c r="BJ44" s="81"/>
      <c r="BK44" s="81"/>
      <c r="BL44" s="18">
        <f>+Curvefetch!BL44</f>
        <v>0</v>
      </c>
      <c r="BM44">
        <f>+Curvefetch!BM44</f>
        <v>0</v>
      </c>
      <c r="BN44">
        <f>+Curvefetch!BN44</f>
        <v>0</v>
      </c>
      <c r="BO44">
        <f>+Curvefetch!BO44</f>
        <v>0</v>
      </c>
      <c r="BP44">
        <f>+Curvefetch!BP44</f>
        <v>0</v>
      </c>
      <c r="BQ44">
        <f>+Curvefetch!BQ44</f>
        <v>0</v>
      </c>
      <c r="BR44">
        <f>+Curvefetch!BR44</f>
        <v>0</v>
      </c>
      <c r="BS44">
        <f>+Curvefetch!BS44</f>
        <v>0</v>
      </c>
      <c r="BT44">
        <f>+Curvefetch!BT44</f>
        <v>0</v>
      </c>
      <c r="BU44">
        <f>+Curvefetch!BU44</f>
        <v>0</v>
      </c>
      <c r="BV44">
        <f>+Curvefetch!BV44</f>
        <v>0</v>
      </c>
      <c r="BW44">
        <f>+Curvefetch!BW44</f>
        <v>0</v>
      </c>
      <c r="BX44">
        <f>+Curvefetch!BX44</f>
        <v>0</v>
      </c>
      <c r="BY44">
        <f>+Curvefetch!BY44</f>
        <v>0</v>
      </c>
      <c r="BZ44">
        <f>+Curvefetch!BZ44</f>
        <v>0</v>
      </c>
      <c r="CA44">
        <f>+Curvefetch!CA44</f>
        <v>0</v>
      </c>
      <c r="CB44">
        <f>+Curvefetch!CB44</f>
        <v>0</v>
      </c>
      <c r="CC44">
        <f>+Curvefetch!CC44</f>
        <v>0</v>
      </c>
      <c r="CD44">
        <f>+Curvefetch!CD44</f>
        <v>0</v>
      </c>
      <c r="CE44">
        <f>+Curvefetch!CE44</f>
        <v>0</v>
      </c>
      <c r="CF44">
        <f>+Curvefetch!CF44</f>
        <v>0</v>
      </c>
      <c r="CG44">
        <f>+Curvefetch!CG44</f>
        <v>0</v>
      </c>
      <c r="CH44">
        <f>+Curvefetch!CH44</f>
        <v>0</v>
      </c>
      <c r="CI44">
        <f>+Curvefetch!CI44</f>
        <v>0</v>
      </c>
      <c r="CJ44">
        <f>+Curvefetch!CJ44</f>
        <v>0</v>
      </c>
      <c r="CK44">
        <f>+Curvefetch!CK44</f>
        <v>0</v>
      </c>
      <c r="CL44">
        <f>+Curvefetch!CL44</f>
        <v>0</v>
      </c>
      <c r="CM44">
        <f>+Curvefetch!CM44</f>
        <v>0</v>
      </c>
      <c r="CO44">
        <f>+Curvefetch!CO44</f>
        <v>0</v>
      </c>
      <c r="CP44">
        <f>+Curvefetch!CP44</f>
        <v>0</v>
      </c>
      <c r="CQ44">
        <f>+Curvefetch!CQ44</f>
        <v>0</v>
      </c>
      <c r="CR44">
        <f>+Curvefetch!CR44</f>
        <v>0</v>
      </c>
      <c r="CS44">
        <f>+Curvefetch!CS44</f>
        <v>0</v>
      </c>
      <c r="CT44">
        <f>+Curvefetch!CT44</f>
        <v>0</v>
      </c>
      <c r="CU44">
        <f>+Curvefetch!CU44</f>
        <v>0</v>
      </c>
      <c r="CV44">
        <f>+Curvefetch!CV44</f>
        <v>0</v>
      </c>
      <c r="CW44">
        <f>+Curvefetch!CW44</f>
        <v>0</v>
      </c>
      <c r="CX44">
        <f>+Curvefetch!CX44</f>
        <v>0</v>
      </c>
      <c r="CY44">
        <f>+Curvefetch!CY44</f>
        <v>0</v>
      </c>
      <c r="CZ44">
        <f>+Curvefetch!CZ44</f>
        <v>0</v>
      </c>
      <c r="DA44">
        <f>+Curvefetch!DA44</f>
        <v>2.5000000000000001E-2</v>
      </c>
      <c r="DB44">
        <f>+Curvefetch!DB44</f>
        <v>2.5000000000000001E-2</v>
      </c>
      <c r="DC44">
        <f>+Curvefetch!DC44</f>
        <v>0</v>
      </c>
      <c r="DD44">
        <f>+Curvefetch!DD44</f>
        <v>0</v>
      </c>
      <c r="DE44">
        <f>+Curvefetch!DE44</f>
        <v>0</v>
      </c>
      <c r="DF44">
        <f>+Curvefetch!DF44</f>
        <v>0</v>
      </c>
      <c r="DG44">
        <f>+Curvefetch!DG44</f>
        <v>0</v>
      </c>
      <c r="DH44">
        <f>+Curvefetch!DH44</f>
        <v>0.26</v>
      </c>
      <c r="DI44">
        <f>+Curvefetch!DI44</f>
        <v>2.5000000000000001E-2</v>
      </c>
      <c r="DJ44">
        <f>+Curvefetch!DJ44</f>
        <v>0.03</v>
      </c>
      <c r="DK44">
        <f>+Curvefetch!DK44</f>
        <v>0</v>
      </c>
      <c r="DL44">
        <f>+Curvefetch!DL44</f>
        <v>0</v>
      </c>
      <c r="DM44">
        <f>+Curvefetch!DM44</f>
        <v>0</v>
      </c>
      <c r="DN44">
        <f>+Curvefetch!DN44</f>
        <v>0</v>
      </c>
      <c r="DO44">
        <f>+Curvefetch!DO44</f>
        <v>0</v>
      </c>
      <c r="DP44">
        <f>+Curvefetch!DP44</f>
        <v>0.01</v>
      </c>
      <c r="DR44" s="18"/>
      <c r="EV44" s="104"/>
      <c r="EY44" s="18"/>
    </row>
    <row r="45" spans="60:239" x14ac:dyDescent="0.2">
      <c r="BH45" s="18"/>
      <c r="BI45" s="81"/>
      <c r="BJ45" s="81"/>
      <c r="BK45" s="81"/>
      <c r="BL45" s="18">
        <f>+Curvefetch!BL45</f>
        <v>0</v>
      </c>
      <c r="BM45">
        <f>+Curvefetch!BM45</f>
        <v>0</v>
      </c>
      <c r="BN45">
        <f>+Curvefetch!BN45</f>
        <v>0</v>
      </c>
      <c r="BO45">
        <f>+Curvefetch!BO45</f>
        <v>0</v>
      </c>
      <c r="BP45">
        <f>+Curvefetch!BP45</f>
        <v>0</v>
      </c>
      <c r="BQ45">
        <f>+Curvefetch!BQ45</f>
        <v>0</v>
      </c>
      <c r="BR45">
        <f>+Curvefetch!BR45</f>
        <v>0</v>
      </c>
      <c r="BS45">
        <f>+Curvefetch!BS45</f>
        <v>0</v>
      </c>
      <c r="BT45">
        <f>+Curvefetch!BT45</f>
        <v>0</v>
      </c>
      <c r="BU45">
        <f>+Curvefetch!BU45</f>
        <v>0</v>
      </c>
      <c r="BV45">
        <f>+Curvefetch!BV45</f>
        <v>0</v>
      </c>
      <c r="BW45">
        <f>+Curvefetch!BW45</f>
        <v>0</v>
      </c>
      <c r="BX45">
        <f>+Curvefetch!BX45</f>
        <v>0</v>
      </c>
      <c r="BY45">
        <f>+Curvefetch!BY45</f>
        <v>0</v>
      </c>
      <c r="BZ45">
        <f>+Curvefetch!BZ45</f>
        <v>0</v>
      </c>
      <c r="CA45">
        <f>+Curvefetch!CA45</f>
        <v>0</v>
      </c>
      <c r="CB45">
        <f>+Curvefetch!CB45</f>
        <v>0</v>
      </c>
      <c r="CC45">
        <f>+Curvefetch!CC45</f>
        <v>0</v>
      </c>
      <c r="CD45">
        <f>+Curvefetch!CD45</f>
        <v>0</v>
      </c>
      <c r="CE45">
        <f>+Curvefetch!CE45</f>
        <v>0</v>
      </c>
      <c r="CF45">
        <f>+Curvefetch!CF45</f>
        <v>0</v>
      </c>
      <c r="CG45">
        <f>+Curvefetch!CG45</f>
        <v>0</v>
      </c>
      <c r="CH45">
        <f>+Curvefetch!CH45</f>
        <v>0</v>
      </c>
      <c r="CI45">
        <f>+Curvefetch!CI45</f>
        <v>0</v>
      </c>
      <c r="CJ45">
        <f>+Curvefetch!CJ45</f>
        <v>0</v>
      </c>
      <c r="CK45">
        <f>+Curvefetch!CK45</f>
        <v>0</v>
      </c>
      <c r="CL45">
        <f>+Curvefetch!CL45</f>
        <v>0</v>
      </c>
      <c r="CM45">
        <f>+Curvefetch!CM45</f>
        <v>0</v>
      </c>
      <c r="CO45">
        <f>+Curvefetch!CO45</f>
        <v>0</v>
      </c>
      <c r="CP45">
        <f>+Curvefetch!CP45</f>
        <v>0</v>
      </c>
      <c r="CQ45">
        <f>+Curvefetch!CQ45</f>
        <v>0</v>
      </c>
      <c r="CR45">
        <f>+Curvefetch!CR45</f>
        <v>0</v>
      </c>
      <c r="CS45">
        <f>+Curvefetch!CS45</f>
        <v>0</v>
      </c>
      <c r="CT45">
        <f>+Curvefetch!CT45</f>
        <v>0</v>
      </c>
      <c r="CU45">
        <f>+Curvefetch!CU45</f>
        <v>0</v>
      </c>
      <c r="CV45">
        <f>+Curvefetch!CV45</f>
        <v>0</v>
      </c>
      <c r="CW45">
        <f>+Curvefetch!CW45</f>
        <v>0</v>
      </c>
      <c r="CX45">
        <f>+Curvefetch!CX45</f>
        <v>0</v>
      </c>
      <c r="CY45">
        <f>+Curvefetch!CY45</f>
        <v>0</v>
      </c>
      <c r="CZ45">
        <f>+Curvefetch!CZ45</f>
        <v>0</v>
      </c>
      <c r="DA45">
        <f>+Curvefetch!DA45</f>
        <v>2.5000000000000001E-2</v>
      </c>
      <c r="DB45">
        <f>+Curvefetch!DB45</f>
        <v>2.5000000000000001E-2</v>
      </c>
      <c r="DC45">
        <f>+Curvefetch!DC45</f>
        <v>0</v>
      </c>
      <c r="DD45">
        <f>+Curvefetch!DD45</f>
        <v>0</v>
      </c>
      <c r="DE45">
        <f>+Curvefetch!DE45</f>
        <v>0</v>
      </c>
      <c r="DF45">
        <f>+Curvefetch!DF45</f>
        <v>0</v>
      </c>
      <c r="DG45">
        <f>+Curvefetch!DG45</f>
        <v>0</v>
      </c>
      <c r="DH45">
        <f>+Curvefetch!DH45</f>
        <v>0.2</v>
      </c>
      <c r="DI45">
        <f>+Curvefetch!DI45</f>
        <v>2.5000000000000001E-2</v>
      </c>
      <c r="DJ45">
        <f>+Curvefetch!DJ45</f>
        <v>0.03</v>
      </c>
      <c r="DK45">
        <f>+Curvefetch!DK45</f>
        <v>0</v>
      </c>
      <c r="DL45">
        <f>+Curvefetch!DL45</f>
        <v>0</v>
      </c>
      <c r="DM45">
        <f>+Curvefetch!DM45</f>
        <v>0</v>
      </c>
      <c r="DN45">
        <f>+Curvefetch!DN45</f>
        <v>0</v>
      </c>
      <c r="DO45">
        <f>+Curvefetch!DO45</f>
        <v>0</v>
      </c>
      <c r="DP45">
        <f>+Curvefetch!DP45</f>
        <v>0.01</v>
      </c>
      <c r="DR45" s="18"/>
      <c r="EV45" s="104"/>
      <c r="EY45" s="18"/>
    </row>
    <row r="46" spans="60:239" x14ac:dyDescent="0.2">
      <c r="BH46" s="18"/>
      <c r="BI46" s="81"/>
      <c r="BJ46" s="81"/>
      <c r="BK46" s="81"/>
      <c r="BL46" s="18">
        <f>+Curvefetch!BL46</f>
        <v>0</v>
      </c>
      <c r="BM46">
        <f>+Curvefetch!BM46</f>
        <v>0</v>
      </c>
      <c r="BN46">
        <f>+Curvefetch!BN46</f>
        <v>0</v>
      </c>
      <c r="BO46">
        <f>+Curvefetch!BO46</f>
        <v>0</v>
      </c>
      <c r="BP46">
        <f>+Curvefetch!BP46</f>
        <v>0</v>
      </c>
      <c r="BQ46">
        <f>+Curvefetch!BQ46</f>
        <v>0</v>
      </c>
      <c r="BR46">
        <f>+Curvefetch!BR46</f>
        <v>0</v>
      </c>
      <c r="BS46">
        <f>+Curvefetch!BS46</f>
        <v>0</v>
      </c>
      <c r="BT46">
        <f>+Curvefetch!BT46</f>
        <v>0</v>
      </c>
      <c r="BU46">
        <f>+Curvefetch!BU46</f>
        <v>0</v>
      </c>
      <c r="BV46">
        <f>+Curvefetch!BV46</f>
        <v>0</v>
      </c>
      <c r="BW46">
        <f>+Curvefetch!BW46</f>
        <v>0</v>
      </c>
      <c r="BX46">
        <f>+Curvefetch!BX46</f>
        <v>0</v>
      </c>
      <c r="BY46">
        <f>+Curvefetch!BY46</f>
        <v>0</v>
      </c>
      <c r="BZ46">
        <f>+Curvefetch!BZ46</f>
        <v>0</v>
      </c>
      <c r="CA46">
        <f>+Curvefetch!CA46</f>
        <v>0</v>
      </c>
      <c r="CB46">
        <f>+Curvefetch!CB46</f>
        <v>0</v>
      </c>
      <c r="CC46">
        <f>+Curvefetch!CC46</f>
        <v>0</v>
      </c>
      <c r="CD46">
        <f>+Curvefetch!CD46</f>
        <v>0</v>
      </c>
      <c r="CE46">
        <f>+Curvefetch!CE46</f>
        <v>0</v>
      </c>
      <c r="CF46">
        <f>+Curvefetch!CF46</f>
        <v>0</v>
      </c>
      <c r="CG46">
        <f>+Curvefetch!CG46</f>
        <v>0</v>
      </c>
      <c r="CH46">
        <f>+Curvefetch!CH46</f>
        <v>0</v>
      </c>
      <c r="CI46">
        <f>+Curvefetch!CI46</f>
        <v>0</v>
      </c>
      <c r="CJ46">
        <f>+Curvefetch!CJ46</f>
        <v>0</v>
      </c>
      <c r="CK46">
        <f>+Curvefetch!CK46</f>
        <v>0</v>
      </c>
      <c r="CL46">
        <f>+Curvefetch!CL46</f>
        <v>0</v>
      </c>
      <c r="CM46">
        <f>+Curvefetch!CM46</f>
        <v>0</v>
      </c>
      <c r="CO46">
        <f>+Curvefetch!CO46</f>
        <v>0</v>
      </c>
      <c r="CP46">
        <f>+Curvefetch!CP46</f>
        <v>0</v>
      </c>
      <c r="CQ46">
        <f>+Curvefetch!CQ46</f>
        <v>0</v>
      </c>
      <c r="CR46">
        <f>+Curvefetch!CR46</f>
        <v>0</v>
      </c>
      <c r="CS46">
        <f>+Curvefetch!CS46</f>
        <v>0</v>
      </c>
      <c r="CT46">
        <f>+Curvefetch!CT46</f>
        <v>0</v>
      </c>
      <c r="CU46">
        <f>+Curvefetch!CU46</f>
        <v>0</v>
      </c>
      <c r="CV46">
        <f>+Curvefetch!CV46</f>
        <v>0</v>
      </c>
      <c r="CW46">
        <f>+Curvefetch!CW46</f>
        <v>0</v>
      </c>
      <c r="CX46">
        <f>+Curvefetch!CX46</f>
        <v>0</v>
      </c>
      <c r="CY46">
        <f>+Curvefetch!CY46</f>
        <v>0</v>
      </c>
      <c r="CZ46">
        <f>+Curvefetch!CZ46</f>
        <v>0</v>
      </c>
      <c r="DA46">
        <f>+Curvefetch!DA46</f>
        <v>0</v>
      </c>
      <c r="DB46">
        <f>+Curvefetch!DB46</f>
        <v>0</v>
      </c>
      <c r="DC46">
        <f>+Curvefetch!DC46</f>
        <v>0</v>
      </c>
      <c r="DD46">
        <f>+Curvefetch!DD46</f>
        <v>0</v>
      </c>
      <c r="DE46">
        <f>+Curvefetch!DE46</f>
        <v>0</v>
      </c>
      <c r="DF46">
        <f>+Curvefetch!DF46</f>
        <v>0</v>
      </c>
      <c r="DG46">
        <f>+Curvefetch!DG46</f>
        <v>0</v>
      </c>
      <c r="DH46">
        <f>+Curvefetch!DH46</f>
        <v>0</v>
      </c>
      <c r="DI46">
        <f>+Curvefetch!DI46</f>
        <v>0</v>
      </c>
      <c r="DJ46">
        <f>+Curvefetch!DJ46</f>
        <v>0</v>
      </c>
      <c r="DK46">
        <f>+Curvefetch!DK46</f>
        <v>0</v>
      </c>
      <c r="DL46">
        <f>+Curvefetch!DL46</f>
        <v>0</v>
      </c>
      <c r="DM46">
        <f>+Curvefetch!DM46</f>
        <v>0</v>
      </c>
      <c r="DN46">
        <f>+Curvefetch!DN46</f>
        <v>0</v>
      </c>
      <c r="DO46">
        <f>+Curvefetch!DO46</f>
        <v>0</v>
      </c>
      <c r="DP46">
        <f>+Curvefetch!DP46</f>
        <v>0</v>
      </c>
      <c r="DR46" s="18"/>
      <c r="EV46" s="104"/>
      <c r="EY46" s="18"/>
    </row>
    <row r="47" spans="60:239" x14ac:dyDescent="0.2">
      <c r="BH47" s="18"/>
      <c r="BI47" s="81"/>
      <c r="BJ47" s="81"/>
      <c r="BK47" s="81"/>
      <c r="BL47" s="18">
        <f>+Curvefetch!BL47</f>
        <v>0</v>
      </c>
      <c r="BM47">
        <f>+Curvefetch!BM47</f>
        <v>0</v>
      </c>
      <c r="BN47">
        <f>+Curvefetch!BN47</f>
        <v>0</v>
      </c>
      <c r="BO47">
        <f>+Curvefetch!BO47</f>
        <v>0</v>
      </c>
      <c r="BP47">
        <f>+Curvefetch!BP47</f>
        <v>0</v>
      </c>
      <c r="BQ47">
        <f>+Curvefetch!BQ47</f>
        <v>0</v>
      </c>
      <c r="BR47">
        <f>+Curvefetch!BR47</f>
        <v>0</v>
      </c>
      <c r="BS47">
        <f>+Curvefetch!BS47</f>
        <v>0</v>
      </c>
      <c r="BT47">
        <f>+Curvefetch!BT47</f>
        <v>0</v>
      </c>
      <c r="BU47">
        <f>+Curvefetch!BU47</f>
        <v>0</v>
      </c>
      <c r="BV47">
        <f>+Curvefetch!BV47</f>
        <v>0</v>
      </c>
      <c r="BW47">
        <f>+Curvefetch!BW47</f>
        <v>0</v>
      </c>
      <c r="BX47">
        <f>+Curvefetch!BX47</f>
        <v>0</v>
      </c>
      <c r="BY47">
        <f>+Curvefetch!BY47</f>
        <v>0</v>
      </c>
      <c r="BZ47">
        <f>+Curvefetch!BZ47</f>
        <v>0</v>
      </c>
      <c r="CA47">
        <f>+Curvefetch!CA47</f>
        <v>0</v>
      </c>
      <c r="CB47">
        <f>+Curvefetch!CB47</f>
        <v>0</v>
      </c>
      <c r="CC47">
        <f>+Curvefetch!CC47</f>
        <v>0</v>
      </c>
      <c r="CD47">
        <f>+Curvefetch!CD47</f>
        <v>0</v>
      </c>
      <c r="CE47">
        <f>+Curvefetch!CE47</f>
        <v>0</v>
      </c>
      <c r="CF47">
        <f>+Curvefetch!CF47</f>
        <v>0</v>
      </c>
      <c r="CG47">
        <f>+Curvefetch!CG47</f>
        <v>0</v>
      </c>
      <c r="CH47">
        <f>+Curvefetch!CH47</f>
        <v>0</v>
      </c>
      <c r="CI47">
        <f>+Curvefetch!CI47</f>
        <v>0</v>
      </c>
      <c r="CJ47">
        <f>+Curvefetch!CJ47</f>
        <v>0</v>
      </c>
      <c r="CK47">
        <f>+Curvefetch!CK47</f>
        <v>0</v>
      </c>
      <c r="CL47">
        <f>+Curvefetch!CL47</f>
        <v>0</v>
      </c>
      <c r="CM47">
        <f>+Curvefetch!CM47</f>
        <v>0</v>
      </c>
      <c r="CO47">
        <f>+Curvefetch!CO47</f>
        <v>0</v>
      </c>
      <c r="CP47">
        <f>+Curvefetch!CP47</f>
        <v>0</v>
      </c>
      <c r="CQ47">
        <f>+Curvefetch!CQ47</f>
        <v>0</v>
      </c>
      <c r="CR47">
        <f>+Curvefetch!CR47</f>
        <v>0</v>
      </c>
      <c r="CS47">
        <f>+Curvefetch!CS47</f>
        <v>0</v>
      </c>
      <c r="CT47">
        <f>+Curvefetch!CT47</f>
        <v>0</v>
      </c>
      <c r="CU47">
        <f>+Curvefetch!CU47</f>
        <v>0</v>
      </c>
      <c r="CV47">
        <f>+Curvefetch!CV47</f>
        <v>0</v>
      </c>
      <c r="CW47">
        <f>+Curvefetch!CW47</f>
        <v>0</v>
      </c>
      <c r="CX47">
        <f>+Curvefetch!CX47</f>
        <v>0</v>
      </c>
      <c r="CY47">
        <f>+Curvefetch!CY47</f>
        <v>0</v>
      </c>
      <c r="CZ47">
        <f>+Curvefetch!CZ47</f>
        <v>0</v>
      </c>
      <c r="DA47">
        <f>+Curvefetch!DA47</f>
        <v>0</v>
      </c>
      <c r="DB47">
        <f>+Curvefetch!DB47</f>
        <v>0</v>
      </c>
      <c r="DC47">
        <f>+Curvefetch!DC47</f>
        <v>0</v>
      </c>
      <c r="DD47">
        <f>+Curvefetch!DD47</f>
        <v>0</v>
      </c>
      <c r="DE47">
        <f>+Curvefetch!DE47</f>
        <v>0</v>
      </c>
      <c r="DF47">
        <f>+Curvefetch!DF47</f>
        <v>0</v>
      </c>
      <c r="DG47">
        <f>+Curvefetch!DG47</f>
        <v>0</v>
      </c>
      <c r="DH47">
        <f>+Curvefetch!DH47</f>
        <v>0</v>
      </c>
      <c r="DI47">
        <f>+Curvefetch!DI47</f>
        <v>0</v>
      </c>
      <c r="DJ47">
        <f>+Curvefetch!DJ47</f>
        <v>0</v>
      </c>
      <c r="DK47">
        <f>+Curvefetch!DK47</f>
        <v>0</v>
      </c>
      <c r="DL47">
        <f>+Curvefetch!DL47</f>
        <v>0</v>
      </c>
      <c r="DM47">
        <f>+Curvefetch!DM47</f>
        <v>0</v>
      </c>
      <c r="DN47">
        <f>+Curvefetch!DN47</f>
        <v>0</v>
      </c>
      <c r="DO47">
        <f>+Curvefetch!DO47</f>
        <v>0</v>
      </c>
      <c r="DP47">
        <f>+Curvefetch!DP47</f>
        <v>0</v>
      </c>
      <c r="DR47" s="18"/>
      <c r="EV47" s="104"/>
      <c r="EY47" s="18"/>
    </row>
    <row r="48" spans="60:239" x14ac:dyDescent="0.2">
      <c r="BH48" s="18"/>
      <c r="BI48" s="81"/>
      <c r="BJ48" s="81"/>
      <c r="BK48" s="81"/>
      <c r="BL48" s="18">
        <f>+Curvefetch!BL48</f>
        <v>0</v>
      </c>
      <c r="BM48">
        <f>+Curvefetch!BM48</f>
        <v>0</v>
      </c>
      <c r="BN48">
        <f>+Curvefetch!BN48</f>
        <v>0</v>
      </c>
      <c r="BO48">
        <f>+Curvefetch!BO48</f>
        <v>0</v>
      </c>
      <c r="BP48">
        <f>+Curvefetch!BP48</f>
        <v>0</v>
      </c>
      <c r="BQ48">
        <f>+Curvefetch!BQ48</f>
        <v>0</v>
      </c>
      <c r="BR48">
        <f>+Curvefetch!BR48</f>
        <v>0</v>
      </c>
      <c r="BS48">
        <f>+Curvefetch!BS48</f>
        <v>0</v>
      </c>
      <c r="BT48">
        <f>+Curvefetch!BT48</f>
        <v>0</v>
      </c>
      <c r="BU48">
        <f>+Curvefetch!BU48</f>
        <v>0</v>
      </c>
      <c r="BV48">
        <f>+Curvefetch!BV48</f>
        <v>0</v>
      </c>
      <c r="BW48">
        <f>+Curvefetch!BW48</f>
        <v>0</v>
      </c>
      <c r="BX48">
        <f>+Curvefetch!BX48</f>
        <v>0</v>
      </c>
      <c r="BY48">
        <f>+Curvefetch!BY48</f>
        <v>0</v>
      </c>
      <c r="BZ48">
        <f>+Curvefetch!BZ48</f>
        <v>0</v>
      </c>
      <c r="CA48">
        <f>+Curvefetch!CA48</f>
        <v>0</v>
      </c>
      <c r="CB48">
        <f>+Curvefetch!CB48</f>
        <v>0</v>
      </c>
      <c r="CC48">
        <f>+Curvefetch!CC48</f>
        <v>0</v>
      </c>
      <c r="CD48">
        <f>+Curvefetch!CD48</f>
        <v>0</v>
      </c>
      <c r="CE48">
        <f>+Curvefetch!CE48</f>
        <v>0</v>
      </c>
      <c r="CF48">
        <f>+Curvefetch!CF48</f>
        <v>0</v>
      </c>
      <c r="CG48">
        <f>+Curvefetch!CG48</f>
        <v>0</v>
      </c>
      <c r="CH48">
        <f>+Curvefetch!CH48</f>
        <v>0</v>
      </c>
      <c r="CI48">
        <f>+Curvefetch!CI48</f>
        <v>0</v>
      </c>
      <c r="CJ48">
        <f>+Curvefetch!CJ48</f>
        <v>0</v>
      </c>
      <c r="CK48">
        <f>+Curvefetch!CK48</f>
        <v>0</v>
      </c>
      <c r="CL48">
        <f>+Curvefetch!CL48</f>
        <v>0</v>
      </c>
      <c r="CM48">
        <f>+Curvefetch!CM48</f>
        <v>0</v>
      </c>
      <c r="CO48">
        <f>+Curvefetch!CO48</f>
        <v>0</v>
      </c>
      <c r="CP48">
        <f>+Curvefetch!CP48</f>
        <v>0</v>
      </c>
      <c r="CQ48">
        <f>+Curvefetch!CQ48</f>
        <v>0</v>
      </c>
      <c r="CR48">
        <f>+Curvefetch!CR48</f>
        <v>0</v>
      </c>
      <c r="CS48">
        <f>+Curvefetch!CS48</f>
        <v>0</v>
      </c>
      <c r="CT48">
        <f>+Curvefetch!CT48</f>
        <v>0</v>
      </c>
      <c r="CU48">
        <f>+Curvefetch!CU48</f>
        <v>0</v>
      </c>
      <c r="CV48">
        <f>+Curvefetch!CV48</f>
        <v>0</v>
      </c>
      <c r="CW48">
        <f>+Curvefetch!CW48</f>
        <v>0</v>
      </c>
      <c r="CX48">
        <f>+Curvefetch!CX48</f>
        <v>0</v>
      </c>
      <c r="CY48">
        <f>+Curvefetch!CY48</f>
        <v>0</v>
      </c>
      <c r="CZ48">
        <f>+Curvefetch!CZ48</f>
        <v>0</v>
      </c>
      <c r="DA48">
        <f>+Curvefetch!DA48</f>
        <v>0</v>
      </c>
      <c r="DB48">
        <f>+Curvefetch!DB48</f>
        <v>0</v>
      </c>
      <c r="DC48">
        <f>+Curvefetch!DC48</f>
        <v>0</v>
      </c>
      <c r="DD48">
        <f>+Curvefetch!DD48</f>
        <v>0</v>
      </c>
      <c r="DE48">
        <f>+Curvefetch!DE48</f>
        <v>0</v>
      </c>
      <c r="DF48">
        <f>+Curvefetch!DF48</f>
        <v>0</v>
      </c>
      <c r="DG48">
        <f>+Curvefetch!DG48</f>
        <v>0</v>
      </c>
      <c r="DH48">
        <f>+Curvefetch!DH48</f>
        <v>0</v>
      </c>
      <c r="DI48">
        <f>+Curvefetch!DI48</f>
        <v>0</v>
      </c>
      <c r="DJ48">
        <f>+Curvefetch!DJ48</f>
        <v>0</v>
      </c>
      <c r="DK48">
        <f>+Curvefetch!DK48</f>
        <v>0</v>
      </c>
      <c r="DL48">
        <f>+Curvefetch!DL48</f>
        <v>0</v>
      </c>
      <c r="DM48">
        <f>+Curvefetch!DM48</f>
        <v>0</v>
      </c>
      <c r="DN48">
        <f>+Curvefetch!DN48</f>
        <v>0</v>
      </c>
      <c r="DO48">
        <f>+Curvefetch!DO48</f>
        <v>0</v>
      </c>
      <c r="DP48">
        <f>+Curvefetch!DP48</f>
        <v>0</v>
      </c>
      <c r="DR48" s="18"/>
      <c r="EV48" s="104"/>
      <c r="EY48" s="18"/>
    </row>
    <row r="49" spans="60:155" x14ac:dyDescent="0.2">
      <c r="BH49" s="18"/>
      <c r="BI49" s="81"/>
      <c r="BJ49" s="81"/>
      <c r="BK49" s="81"/>
      <c r="BL49" s="18">
        <f>+Curvefetch!BL49</f>
        <v>0</v>
      </c>
      <c r="BM49">
        <f>+Curvefetch!BM49</f>
        <v>0</v>
      </c>
      <c r="BN49">
        <f>+Curvefetch!BN49</f>
        <v>0</v>
      </c>
      <c r="BO49">
        <f>+Curvefetch!BO49</f>
        <v>0</v>
      </c>
      <c r="BP49">
        <f>+Curvefetch!BP49</f>
        <v>0</v>
      </c>
      <c r="BQ49">
        <f>+Curvefetch!BQ49</f>
        <v>0</v>
      </c>
      <c r="BR49">
        <f>+Curvefetch!BR49</f>
        <v>0</v>
      </c>
      <c r="BS49">
        <f>+Curvefetch!BS49</f>
        <v>0</v>
      </c>
      <c r="BT49">
        <f>+Curvefetch!BT49</f>
        <v>0</v>
      </c>
      <c r="BU49">
        <f>+Curvefetch!BU49</f>
        <v>0</v>
      </c>
      <c r="BV49">
        <f>+Curvefetch!BV49</f>
        <v>0</v>
      </c>
      <c r="BW49">
        <f>+Curvefetch!BW49</f>
        <v>0</v>
      </c>
      <c r="BX49">
        <f>+Curvefetch!BX49</f>
        <v>0</v>
      </c>
      <c r="BY49">
        <f>+Curvefetch!BY49</f>
        <v>0</v>
      </c>
      <c r="BZ49">
        <f>+Curvefetch!BZ49</f>
        <v>0</v>
      </c>
      <c r="CA49">
        <f>+Curvefetch!CA49</f>
        <v>0</v>
      </c>
      <c r="CB49">
        <f>+Curvefetch!CB49</f>
        <v>0</v>
      </c>
      <c r="CC49">
        <f>+Curvefetch!CC49</f>
        <v>0</v>
      </c>
      <c r="CD49">
        <f>+Curvefetch!CD49</f>
        <v>0</v>
      </c>
      <c r="CE49">
        <f>+Curvefetch!CE49</f>
        <v>0</v>
      </c>
      <c r="CF49">
        <f>+Curvefetch!CF49</f>
        <v>0</v>
      </c>
      <c r="CG49">
        <f>+Curvefetch!CG49</f>
        <v>0</v>
      </c>
      <c r="CH49">
        <f>+Curvefetch!CH49</f>
        <v>0</v>
      </c>
      <c r="CI49">
        <f>+Curvefetch!CI49</f>
        <v>0</v>
      </c>
      <c r="CJ49">
        <f>+Curvefetch!CJ49</f>
        <v>0</v>
      </c>
      <c r="CK49">
        <f>+Curvefetch!CK49</f>
        <v>0</v>
      </c>
      <c r="CL49">
        <f>+Curvefetch!CL49</f>
        <v>0</v>
      </c>
      <c r="CM49">
        <f>+Curvefetch!CM49</f>
        <v>0</v>
      </c>
      <c r="CO49">
        <f>+Curvefetch!CO49</f>
        <v>0</v>
      </c>
      <c r="CP49">
        <f>+Curvefetch!CP49</f>
        <v>0</v>
      </c>
      <c r="CQ49">
        <f>+Curvefetch!CQ49</f>
        <v>0</v>
      </c>
      <c r="CR49">
        <f>+Curvefetch!CR49</f>
        <v>0</v>
      </c>
      <c r="CS49">
        <f>+Curvefetch!CS49</f>
        <v>0</v>
      </c>
      <c r="CT49">
        <f>+Curvefetch!CT49</f>
        <v>0</v>
      </c>
      <c r="CU49">
        <f>+Curvefetch!CU49</f>
        <v>0</v>
      </c>
      <c r="CV49">
        <f>+Curvefetch!CV49</f>
        <v>0</v>
      </c>
      <c r="CW49">
        <f>+Curvefetch!CW49</f>
        <v>0</v>
      </c>
      <c r="CX49">
        <f>+Curvefetch!CX49</f>
        <v>0</v>
      </c>
      <c r="CY49">
        <f>+Curvefetch!CY49</f>
        <v>0</v>
      </c>
      <c r="CZ49">
        <f>+Curvefetch!CZ49</f>
        <v>0</v>
      </c>
      <c r="DA49">
        <f>+Curvefetch!DA49</f>
        <v>0</v>
      </c>
      <c r="DB49">
        <f>+Curvefetch!DB49</f>
        <v>0</v>
      </c>
      <c r="DC49">
        <f>+Curvefetch!DC49</f>
        <v>0</v>
      </c>
      <c r="DD49">
        <f>+Curvefetch!DD49</f>
        <v>0</v>
      </c>
      <c r="DE49">
        <f>+Curvefetch!DE49</f>
        <v>0</v>
      </c>
      <c r="DF49">
        <f>+Curvefetch!DF49</f>
        <v>0</v>
      </c>
      <c r="DG49">
        <f>+Curvefetch!DG49</f>
        <v>0</v>
      </c>
      <c r="DH49">
        <f>+Curvefetch!DH49</f>
        <v>0</v>
      </c>
      <c r="DI49">
        <f>+Curvefetch!DI49</f>
        <v>0</v>
      </c>
      <c r="DJ49">
        <f>+Curvefetch!DJ49</f>
        <v>0</v>
      </c>
      <c r="DK49">
        <f>+Curvefetch!DK49</f>
        <v>0</v>
      </c>
      <c r="DL49">
        <f>+Curvefetch!DL49</f>
        <v>0</v>
      </c>
      <c r="DM49">
        <f>+Curvefetch!DM49</f>
        <v>0</v>
      </c>
      <c r="DN49">
        <f>+Curvefetch!DN49</f>
        <v>0</v>
      </c>
      <c r="DO49">
        <f>+Curvefetch!DO49</f>
        <v>0</v>
      </c>
      <c r="DP49">
        <f>+Curvefetch!DP49</f>
        <v>0</v>
      </c>
      <c r="DR49" s="18"/>
      <c r="EV49" s="104"/>
      <c r="EY49" s="18"/>
    </row>
    <row r="50" spans="60:155" x14ac:dyDescent="0.2">
      <c r="BH50" s="18"/>
      <c r="BI50" s="81"/>
      <c r="BJ50" s="81"/>
      <c r="BK50" s="81"/>
      <c r="BL50" s="18">
        <f>+Curvefetch!BL50</f>
        <v>0</v>
      </c>
      <c r="BM50">
        <f>+Curvefetch!BM50</f>
        <v>0</v>
      </c>
      <c r="BN50">
        <f>+Curvefetch!BN50</f>
        <v>0</v>
      </c>
      <c r="BO50">
        <f>+Curvefetch!BO50</f>
        <v>0</v>
      </c>
      <c r="BP50">
        <f>+Curvefetch!BP50</f>
        <v>0</v>
      </c>
      <c r="BQ50">
        <f>+Curvefetch!BQ50</f>
        <v>0</v>
      </c>
      <c r="BR50">
        <f>+Curvefetch!BR50</f>
        <v>0</v>
      </c>
      <c r="BS50">
        <f>+Curvefetch!BS50</f>
        <v>0</v>
      </c>
      <c r="BT50">
        <f>+Curvefetch!BT50</f>
        <v>0</v>
      </c>
      <c r="BU50">
        <f>+Curvefetch!BU50</f>
        <v>0</v>
      </c>
      <c r="BV50">
        <f>+Curvefetch!BV50</f>
        <v>0</v>
      </c>
      <c r="BW50">
        <f>+Curvefetch!BW50</f>
        <v>0</v>
      </c>
      <c r="BX50">
        <f>+Curvefetch!BX50</f>
        <v>0</v>
      </c>
      <c r="BY50">
        <f>+Curvefetch!BY50</f>
        <v>0</v>
      </c>
      <c r="BZ50">
        <f>+Curvefetch!BZ50</f>
        <v>0</v>
      </c>
      <c r="CA50">
        <f>+Curvefetch!CA50</f>
        <v>0</v>
      </c>
      <c r="CB50">
        <f>+Curvefetch!CB50</f>
        <v>0</v>
      </c>
      <c r="CC50">
        <f>+Curvefetch!CC50</f>
        <v>0</v>
      </c>
      <c r="CD50">
        <f>+Curvefetch!CD50</f>
        <v>0</v>
      </c>
      <c r="CE50">
        <f>+Curvefetch!CE50</f>
        <v>0</v>
      </c>
      <c r="CF50">
        <f>+Curvefetch!CF50</f>
        <v>0</v>
      </c>
      <c r="CG50">
        <f>+Curvefetch!CG50</f>
        <v>0</v>
      </c>
      <c r="CH50">
        <f>+Curvefetch!CH50</f>
        <v>0</v>
      </c>
      <c r="CI50">
        <f>+Curvefetch!CI50</f>
        <v>0</v>
      </c>
      <c r="CJ50">
        <f>+Curvefetch!CJ50</f>
        <v>0</v>
      </c>
      <c r="CK50">
        <f>+Curvefetch!CK50</f>
        <v>0</v>
      </c>
      <c r="CL50">
        <f>+Curvefetch!CL50</f>
        <v>0</v>
      </c>
      <c r="CM50">
        <f>+Curvefetch!CM50</f>
        <v>0</v>
      </c>
      <c r="CO50">
        <f>+Curvefetch!CO50</f>
        <v>0</v>
      </c>
      <c r="CP50">
        <f>+Curvefetch!CP50</f>
        <v>0</v>
      </c>
      <c r="CQ50">
        <f>+Curvefetch!CQ50</f>
        <v>0</v>
      </c>
      <c r="CR50">
        <f>+Curvefetch!CR50</f>
        <v>0</v>
      </c>
      <c r="CS50">
        <f>+Curvefetch!CS50</f>
        <v>0</v>
      </c>
      <c r="CT50">
        <f>+Curvefetch!CT50</f>
        <v>0</v>
      </c>
      <c r="CU50">
        <f>+Curvefetch!CU50</f>
        <v>0</v>
      </c>
      <c r="CV50">
        <f>+Curvefetch!CV50</f>
        <v>0</v>
      </c>
      <c r="CW50">
        <f>+Curvefetch!CW50</f>
        <v>0</v>
      </c>
      <c r="CX50">
        <f>+Curvefetch!CX50</f>
        <v>0</v>
      </c>
      <c r="CY50">
        <f>+Curvefetch!CY50</f>
        <v>0</v>
      </c>
      <c r="CZ50">
        <f>+Curvefetch!CZ50</f>
        <v>0</v>
      </c>
      <c r="DA50">
        <f>+Curvefetch!DA50</f>
        <v>0</v>
      </c>
      <c r="DB50">
        <f>+Curvefetch!DB50</f>
        <v>0</v>
      </c>
      <c r="DC50">
        <f>+Curvefetch!DC50</f>
        <v>0</v>
      </c>
      <c r="DD50">
        <f>+Curvefetch!DD50</f>
        <v>0</v>
      </c>
      <c r="DE50">
        <f>+Curvefetch!DE50</f>
        <v>0</v>
      </c>
      <c r="DF50">
        <f>+Curvefetch!DF50</f>
        <v>0</v>
      </c>
      <c r="DG50">
        <f>+Curvefetch!DG50</f>
        <v>0</v>
      </c>
      <c r="DH50">
        <f>+Curvefetch!DH50</f>
        <v>0</v>
      </c>
      <c r="DI50">
        <f>+Curvefetch!DI50</f>
        <v>0</v>
      </c>
      <c r="DJ50">
        <f>+Curvefetch!DJ50</f>
        <v>0</v>
      </c>
      <c r="DK50">
        <f>+Curvefetch!DK50</f>
        <v>0</v>
      </c>
      <c r="DL50">
        <f>+Curvefetch!DL50</f>
        <v>0</v>
      </c>
      <c r="DM50">
        <f>+Curvefetch!DM50</f>
        <v>0</v>
      </c>
      <c r="DN50">
        <f>+Curvefetch!DN50</f>
        <v>0</v>
      </c>
      <c r="DO50">
        <f>+Curvefetch!DO50</f>
        <v>0</v>
      </c>
      <c r="DP50">
        <f>+Curvefetch!DP50</f>
        <v>0</v>
      </c>
      <c r="DR50" s="18"/>
      <c r="EV50" s="104"/>
      <c r="EY50" s="18"/>
    </row>
    <row r="51" spans="60:155" x14ac:dyDescent="0.2">
      <c r="BH51" s="18"/>
      <c r="BI51" s="81"/>
      <c r="BJ51" s="81"/>
      <c r="BK51" s="81"/>
      <c r="BL51" s="18">
        <f>+Curvefetch!BL51</f>
        <v>0</v>
      </c>
      <c r="BM51">
        <f>+Curvefetch!BM51</f>
        <v>0</v>
      </c>
      <c r="BN51">
        <f>+Curvefetch!BN51</f>
        <v>0</v>
      </c>
      <c r="BO51">
        <f>+Curvefetch!BO51</f>
        <v>0</v>
      </c>
      <c r="BP51">
        <f>+Curvefetch!BP51</f>
        <v>0</v>
      </c>
      <c r="BQ51">
        <f>+Curvefetch!BQ51</f>
        <v>0</v>
      </c>
      <c r="BR51">
        <f>+Curvefetch!BR51</f>
        <v>0</v>
      </c>
      <c r="BS51">
        <f>+Curvefetch!BS51</f>
        <v>0</v>
      </c>
      <c r="BT51">
        <f>+Curvefetch!BT51</f>
        <v>0</v>
      </c>
      <c r="BU51">
        <f>+Curvefetch!BU51</f>
        <v>0</v>
      </c>
      <c r="BV51">
        <f>+Curvefetch!BV51</f>
        <v>0</v>
      </c>
      <c r="BW51">
        <f>+Curvefetch!BW51</f>
        <v>0</v>
      </c>
      <c r="BX51">
        <f>+Curvefetch!BX51</f>
        <v>0</v>
      </c>
      <c r="BY51">
        <f>+Curvefetch!BY51</f>
        <v>0</v>
      </c>
      <c r="BZ51">
        <f>+Curvefetch!BZ51</f>
        <v>0</v>
      </c>
      <c r="CA51">
        <f>+Curvefetch!CA51</f>
        <v>0</v>
      </c>
      <c r="CB51">
        <f>+Curvefetch!CB51</f>
        <v>0</v>
      </c>
      <c r="CC51">
        <f>+Curvefetch!CC51</f>
        <v>0</v>
      </c>
      <c r="CD51">
        <f>+Curvefetch!CD51</f>
        <v>0</v>
      </c>
      <c r="CE51">
        <f>+Curvefetch!CE51</f>
        <v>0</v>
      </c>
      <c r="CF51">
        <f>+Curvefetch!CF51</f>
        <v>0</v>
      </c>
      <c r="CG51">
        <f>+Curvefetch!CG51</f>
        <v>0</v>
      </c>
      <c r="CH51">
        <f>+Curvefetch!CH51</f>
        <v>0</v>
      </c>
      <c r="CI51">
        <f>+Curvefetch!CI51</f>
        <v>0</v>
      </c>
      <c r="CJ51">
        <f>+Curvefetch!CJ51</f>
        <v>0</v>
      </c>
      <c r="CK51">
        <f>+Curvefetch!CK51</f>
        <v>0</v>
      </c>
      <c r="CL51">
        <f>+Curvefetch!CL51</f>
        <v>0</v>
      </c>
      <c r="CM51">
        <f>+Curvefetch!CM51</f>
        <v>0</v>
      </c>
      <c r="CO51">
        <f>+Curvefetch!CO51</f>
        <v>0</v>
      </c>
      <c r="CP51">
        <f>+Curvefetch!CP51</f>
        <v>0</v>
      </c>
      <c r="CQ51">
        <f>+Curvefetch!CQ51</f>
        <v>0</v>
      </c>
      <c r="CR51">
        <f>+Curvefetch!CR51</f>
        <v>0</v>
      </c>
      <c r="CS51">
        <f>+Curvefetch!CS51</f>
        <v>0</v>
      </c>
      <c r="CT51">
        <f>+Curvefetch!CT51</f>
        <v>0</v>
      </c>
      <c r="CU51">
        <f>+Curvefetch!CU51</f>
        <v>0</v>
      </c>
      <c r="CV51">
        <f>+Curvefetch!CV51</f>
        <v>0</v>
      </c>
      <c r="CW51">
        <f>+Curvefetch!CW51</f>
        <v>0</v>
      </c>
      <c r="CX51">
        <f>+Curvefetch!CX51</f>
        <v>0</v>
      </c>
      <c r="CY51">
        <f>+Curvefetch!CY51</f>
        <v>0</v>
      </c>
      <c r="CZ51">
        <f>+Curvefetch!CZ51</f>
        <v>0</v>
      </c>
      <c r="DA51">
        <f>+Curvefetch!DA51</f>
        <v>0</v>
      </c>
      <c r="DB51">
        <f>+Curvefetch!DB51</f>
        <v>0</v>
      </c>
      <c r="DC51">
        <f>+Curvefetch!DC51</f>
        <v>0</v>
      </c>
      <c r="DD51">
        <f>+Curvefetch!DD51</f>
        <v>0</v>
      </c>
      <c r="DE51">
        <f>+Curvefetch!DE51</f>
        <v>0</v>
      </c>
      <c r="DF51">
        <f>+Curvefetch!DF51</f>
        <v>0</v>
      </c>
      <c r="DG51">
        <f>+Curvefetch!DG51</f>
        <v>0</v>
      </c>
      <c r="DH51">
        <f>+Curvefetch!DH51</f>
        <v>0</v>
      </c>
      <c r="DI51">
        <f>+Curvefetch!DI51</f>
        <v>0</v>
      </c>
      <c r="DJ51">
        <f>+Curvefetch!DJ51</f>
        <v>0</v>
      </c>
      <c r="DK51">
        <f>+Curvefetch!DK51</f>
        <v>0</v>
      </c>
      <c r="DL51">
        <f>+Curvefetch!DL51</f>
        <v>0</v>
      </c>
      <c r="DM51">
        <f>+Curvefetch!DM51</f>
        <v>0</v>
      </c>
      <c r="DN51">
        <f>+Curvefetch!DN51</f>
        <v>0</v>
      </c>
      <c r="DO51">
        <f>+Curvefetch!DO51</f>
        <v>0</v>
      </c>
      <c r="DP51">
        <f>+Curvefetch!DP51</f>
        <v>0</v>
      </c>
      <c r="DR51" s="18"/>
      <c r="EV51" s="104"/>
      <c r="EY51" s="18"/>
    </row>
    <row r="52" spans="60:155" x14ac:dyDescent="0.2">
      <c r="BH52" s="18"/>
      <c r="BI52" s="81"/>
      <c r="BJ52" s="81"/>
      <c r="BK52" s="81"/>
      <c r="BL52" s="18">
        <f>+Curvefetch!BL52</f>
        <v>0</v>
      </c>
      <c r="BM52">
        <f>+Curvefetch!BM52</f>
        <v>0</v>
      </c>
      <c r="BN52">
        <f>+Curvefetch!BN52</f>
        <v>0</v>
      </c>
      <c r="BO52">
        <f>+Curvefetch!BO52</f>
        <v>0</v>
      </c>
      <c r="BP52">
        <f>+Curvefetch!BP52</f>
        <v>0</v>
      </c>
      <c r="BQ52">
        <f>+Curvefetch!BQ52</f>
        <v>0</v>
      </c>
      <c r="BR52">
        <f>+Curvefetch!BR52</f>
        <v>0</v>
      </c>
      <c r="BS52">
        <f>+Curvefetch!BS52</f>
        <v>0</v>
      </c>
      <c r="BT52">
        <f>+Curvefetch!BT52</f>
        <v>0</v>
      </c>
      <c r="BU52">
        <f>+Curvefetch!BU52</f>
        <v>0</v>
      </c>
      <c r="BV52">
        <f>+Curvefetch!BV52</f>
        <v>0</v>
      </c>
      <c r="BW52">
        <f>+Curvefetch!BW52</f>
        <v>0</v>
      </c>
      <c r="BX52">
        <f>+Curvefetch!BX52</f>
        <v>0</v>
      </c>
      <c r="BY52">
        <f>+Curvefetch!BY52</f>
        <v>0</v>
      </c>
      <c r="BZ52">
        <f>+Curvefetch!BZ52</f>
        <v>0</v>
      </c>
      <c r="CA52">
        <f>+Curvefetch!CA52</f>
        <v>0</v>
      </c>
      <c r="CB52">
        <f>+Curvefetch!CB52</f>
        <v>0</v>
      </c>
      <c r="CC52">
        <f>+Curvefetch!CC52</f>
        <v>0</v>
      </c>
      <c r="CD52">
        <f>+Curvefetch!CD52</f>
        <v>0</v>
      </c>
      <c r="CE52">
        <f>+Curvefetch!CE52</f>
        <v>0</v>
      </c>
      <c r="CF52">
        <f>+Curvefetch!CF52</f>
        <v>0</v>
      </c>
      <c r="CG52">
        <f>+Curvefetch!CG52</f>
        <v>0</v>
      </c>
      <c r="CH52">
        <f>+Curvefetch!CH52</f>
        <v>0</v>
      </c>
      <c r="CI52">
        <f>+Curvefetch!CI52</f>
        <v>0</v>
      </c>
      <c r="CJ52">
        <f>+Curvefetch!CJ52</f>
        <v>0</v>
      </c>
      <c r="CK52">
        <f>+Curvefetch!CK52</f>
        <v>0</v>
      </c>
      <c r="CL52">
        <f>+Curvefetch!CL52</f>
        <v>0</v>
      </c>
      <c r="CM52">
        <f>+Curvefetch!CM52</f>
        <v>0</v>
      </c>
      <c r="CO52">
        <f>+Curvefetch!CO52</f>
        <v>0</v>
      </c>
      <c r="CP52">
        <f>+Curvefetch!CP52</f>
        <v>0</v>
      </c>
      <c r="CQ52">
        <f>+Curvefetch!CQ52</f>
        <v>0</v>
      </c>
      <c r="CR52">
        <f>+Curvefetch!CR52</f>
        <v>0</v>
      </c>
      <c r="CS52">
        <f>+Curvefetch!CS52</f>
        <v>0</v>
      </c>
      <c r="CT52">
        <f>+Curvefetch!CT52</f>
        <v>0</v>
      </c>
      <c r="CU52">
        <f>+Curvefetch!CU52</f>
        <v>0</v>
      </c>
      <c r="CV52">
        <f>+Curvefetch!CV52</f>
        <v>0</v>
      </c>
      <c r="CW52">
        <f>+Curvefetch!CW52</f>
        <v>0</v>
      </c>
      <c r="CX52">
        <f>+Curvefetch!CX52</f>
        <v>0</v>
      </c>
      <c r="CY52">
        <f>+Curvefetch!CY52</f>
        <v>0</v>
      </c>
      <c r="CZ52">
        <f>+Curvefetch!CZ52</f>
        <v>0</v>
      </c>
      <c r="DA52">
        <f>+Curvefetch!DA52</f>
        <v>0</v>
      </c>
      <c r="DB52">
        <f>+Curvefetch!DB52</f>
        <v>0</v>
      </c>
      <c r="DC52">
        <f>+Curvefetch!DC52</f>
        <v>0</v>
      </c>
      <c r="DD52">
        <f>+Curvefetch!DD52</f>
        <v>0</v>
      </c>
      <c r="DE52">
        <f>+Curvefetch!DE52</f>
        <v>0</v>
      </c>
      <c r="DF52">
        <f>+Curvefetch!DF52</f>
        <v>0</v>
      </c>
      <c r="DG52">
        <f>+Curvefetch!DG52</f>
        <v>0</v>
      </c>
      <c r="DH52">
        <f>+Curvefetch!DH52</f>
        <v>0</v>
      </c>
      <c r="DI52">
        <f>+Curvefetch!DI52</f>
        <v>0</v>
      </c>
      <c r="DJ52">
        <f>+Curvefetch!DJ52</f>
        <v>0</v>
      </c>
      <c r="DK52">
        <f>+Curvefetch!DK52</f>
        <v>0</v>
      </c>
      <c r="DL52">
        <f>+Curvefetch!DL52</f>
        <v>0</v>
      </c>
      <c r="DM52">
        <f>+Curvefetch!DM52</f>
        <v>0</v>
      </c>
      <c r="DN52">
        <f>+Curvefetch!DN52</f>
        <v>0</v>
      </c>
      <c r="DO52">
        <f>+Curvefetch!DO52</f>
        <v>0</v>
      </c>
      <c r="DP52">
        <f>+Curvefetch!DP52</f>
        <v>0</v>
      </c>
      <c r="DR52" s="18"/>
      <c r="EV52" s="104"/>
      <c r="EY52" s="18"/>
    </row>
    <row r="53" spans="60:155" x14ac:dyDescent="0.2">
      <c r="BH53" s="18"/>
      <c r="BI53" s="81"/>
      <c r="BJ53" s="81"/>
      <c r="BK53" s="81"/>
      <c r="BL53" s="18">
        <f>+Curvefetch!BL53</f>
        <v>0</v>
      </c>
      <c r="BM53">
        <f>+Curvefetch!BM53</f>
        <v>0</v>
      </c>
      <c r="BN53">
        <f>+Curvefetch!BN53</f>
        <v>0</v>
      </c>
      <c r="BO53">
        <f>+Curvefetch!BO53</f>
        <v>0</v>
      </c>
      <c r="BP53">
        <f>+Curvefetch!BP53</f>
        <v>0</v>
      </c>
      <c r="BQ53">
        <f>+Curvefetch!BQ53</f>
        <v>0</v>
      </c>
      <c r="BR53">
        <f>+Curvefetch!BR53</f>
        <v>0</v>
      </c>
      <c r="BS53">
        <f>+Curvefetch!BS53</f>
        <v>0</v>
      </c>
      <c r="BT53">
        <f>+Curvefetch!BT53</f>
        <v>0</v>
      </c>
      <c r="BU53">
        <f>+Curvefetch!BU53</f>
        <v>0</v>
      </c>
      <c r="BV53">
        <f>+Curvefetch!BV53</f>
        <v>0</v>
      </c>
      <c r="BW53">
        <f>+Curvefetch!BW53</f>
        <v>0</v>
      </c>
      <c r="BX53">
        <f>+Curvefetch!BX53</f>
        <v>0</v>
      </c>
      <c r="BY53">
        <f>+Curvefetch!BY53</f>
        <v>0</v>
      </c>
      <c r="BZ53">
        <f>+Curvefetch!BZ53</f>
        <v>0</v>
      </c>
      <c r="CA53">
        <f>+Curvefetch!CA53</f>
        <v>0</v>
      </c>
      <c r="CB53">
        <f>+Curvefetch!CB53</f>
        <v>0</v>
      </c>
      <c r="CC53">
        <f>+Curvefetch!CC53</f>
        <v>0</v>
      </c>
      <c r="CD53">
        <f>+Curvefetch!CD53</f>
        <v>0</v>
      </c>
      <c r="CE53">
        <f>+Curvefetch!CE53</f>
        <v>0</v>
      </c>
      <c r="CF53">
        <f>+Curvefetch!CF53</f>
        <v>0</v>
      </c>
      <c r="CG53">
        <f>+Curvefetch!CG53</f>
        <v>0</v>
      </c>
      <c r="CH53">
        <f>+Curvefetch!CH53</f>
        <v>0</v>
      </c>
      <c r="CI53">
        <f>+Curvefetch!CI53</f>
        <v>0</v>
      </c>
      <c r="CJ53">
        <f>+Curvefetch!CJ53</f>
        <v>0</v>
      </c>
      <c r="CK53">
        <f>+Curvefetch!CK53</f>
        <v>0</v>
      </c>
      <c r="CL53">
        <f>+Curvefetch!CL53</f>
        <v>0</v>
      </c>
      <c r="CM53">
        <f>+Curvefetch!CM53</f>
        <v>0</v>
      </c>
      <c r="CO53">
        <f>+Curvefetch!CO53</f>
        <v>0</v>
      </c>
      <c r="CP53">
        <f>+Curvefetch!CP53</f>
        <v>0</v>
      </c>
      <c r="CQ53">
        <f>+Curvefetch!CQ53</f>
        <v>0</v>
      </c>
      <c r="CR53">
        <f>+Curvefetch!CR53</f>
        <v>0</v>
      </c>
      <c r="CS53">
        <f>+Curvefetch!CS53</f>
        <v>0</v>
      </c>
      <c r="CT53">
        <f>+Curvefetch!CT53</f>
        <v>0</v>
      </c>
      <c r="CU53">
        <f>+Curvefetch!CU53</f>
        <v>0</v>
      </c>
      <c r="CV53">
        <f>+Curvefetch!CV53</f>
        <v>0</v>
      </c>
      <c r="CW53">
        <f>+Curvefetch!CW53</f>
        <v>0</v>
      </c>
      <c r="CX53">
        <f>+Curvefetch!CX53</f>
        <v>0</v>
      </c>
      <c r="CY53">
        <f>+Curvefetch!CY53</f>
        <v>0</v>
      </c>
      <c r="CZ53">
        <f>+Curvefetch!CZ53</f>
        <v>0</v>
      </c>
      <c r="DA53">
        <f>+Curvefetch!DA53</f>
        <v>0</v>
      </c>
      <c r="DB53">
        <f>+Curvefetch!DB53</f>
        <v>0</v>
      </c>
      <c r="DC53">
        <f>+Curvefetch!DC53</f>
        <v>0</v>
      </c>
      <c r="DD53">
        <f>+Curvefetch!DD53</f>
        <v>0</v>
      </c>
      <c r="DE53">
        <f>+Curvefetch!DE53</f>
        <v>0</v>
      </c>
      <c r="DF53">
        <f>+Curvefetch!DF53</f>
        <v>0</v>
      </c>
      <c r="DG53">
        <f>+Curvefetch!DG53</f>
        <v>0</v>
      </c>
      <c r="DH53">
        <f>+Curvefetch!DH53</f>
        <v>0</v>
      </c>
      <c r="DI53">
        <f>+Curvefetch!DI53</f>
        <v>0</v>
      </c>
      <c r="DJ53">
        <f>+Curvefetch!DJ53</f>
        <v>0</v>
      </c>
      <c r="DK53">
        <f>+Curvefetch!DK53</f>
        <v>0</v>
      </c>
      <c r="DL53">
        <f>+Curvefetch!DL53</f>
        <v>0</v>
      </c>
      <c r="DM53">
        <f>+Curvefetch!DM53</f>
        <v>0</v>
      </c>
      <c r="DN53">
        <f>+Curvefetch!DN53</f>
        <v>0</v>
      </c>
      <c r="DO53">
        <f>+Curvefetch!DO53</f>
        <v>0</v>
      </c>
      <c r="DP53">
        <f>+Curvefetch!DP53</f>
        <v>0</v>
      </c>
      <c r="DR53" s="18"/>
      <c r="EV53" s="104"/>
      <c r="EY53" s="18"/>
    </row>
    <row r="54" spans="60:155" x14ac:dyDescent="0.2">
      <c r="BH54" s="18"/>
      <c r="BI54" s="81"/>
      <c r="BJ54" s="81"/>
      <c r="BK54" s="81"/>
      <c r="BL54" s="18">
        <f>+Curvefetch!BL54</f>
        <v>0</v>
      </c>
      <c r="BM54">
        <f>+Curvefetch!BM54</f>
        <v>0</v>
      </c>
      <c r="BN54">
        <f>+Curvefetch!BN54</f>
        <v>0</v>
      </c>
      <c r="BO54">
        <f>+Curvefetch!BO54</f>
        <v>0</v>
      </c>
      <c r="BP54">
        <f>+Curvefetch!BP54</f>
        <v>0</v>
      </c>
      <c r="BQ54">
        <f>+Curvefetch!BQ54</f>
        <v>0</v>
      </c>
      <c r="BR54">
        <f>+Curvefetch!BR54</f>
        <v>0</v>
      </c>
      <c r="BS54">
        <f>+Curvefetch!BS54</f>
        <v>0</v>
      </c>
      <c r="BT54">
        <f>+Curvefetch!BT54</f>
        <v>0</v>
      </c>
      <c r="BU54">
        <f>+Curvefetch!BU54</f>
        <v>0</v>
      </c>
      <c r="BV54">
        <f>+Curvefetch!BV54</f>
        <v>0</v>
      </c>
      <c r="BW54">
        <f>+Curvefetch!BW54</f>
        <v>0</v>
      </c>
      <c r="BX54">
        <f>+Curvefetch!BX54</f>
        <v>0</v>
      </c>
      <c r="BY54">
        <f>+Curvefetch!BY54</f>
        <v>0</v>
      </c>
      <c r="BZ54">
        <f>+Curvefetch!BZ54</f>
        <v>0</v>
      </c>
      <c r="CA54">
        <f>+Curvefetch!CA54</f>
        <v>0</v>
      </c>
      <c r="CB54">
        <f>+Curvefetch!CB54</f>
        <v>0</v>
      </c>
      <c r="CC54">
        <f>+Curvefetch!CC54</f>
        <v>0</v>
      </c>
      <c r="CD54">
        <f>+Curvefetch!CD54</f>
        <v>0</v>
      </c>
      <c r="CE54">
        <f>+Curvefetch!CE54</f>
        <v>0</v>
      </c>
      <c r="CF54">
        <f>+Curvefetch!CF54</f>
        <v>0</v>
      </c>
      <c r="CG54">
        <f>+Curvefetch!CG54</f>
        <v>0</v>
      </c>
      <c r="CH54">
        <f>+Curvefetch!CH54</f>
        <v>0</v>
      </c>
      <c r="CI54">
        <f>+Curvefetch!CI54</f>
        <v>0</v>
      </c>
      <c r="CJ54">
        <f>+Curvefetch!CJ54</f>
        <v>0</v>
      </c>
      <c r="CK54">
        <f>+Curvefetch!CK54</f>
        <v>0</v>
      </c>
      <c r="CL54">
        <f>+Curvefetch!CL54</f>
        <v>0</v>
      </c>
      <c r="CM54">
        <f>+Curvefetch!CM54</f>
        <v>0</v>
      </c>
      <c r="CO54">
        <f>+Curvefetch!CO54</f>
        <v>0</v>
      </c>
      <c r="CP54">
        <f>+Curvefetch!CP54</f>
        <v>0</v>
      </c>
      <c r="CQ54">
        <f>+Curvefetch!CQ54</f>
        <v>0</v>
      </c>
      <c r="CR54">
        <f>+Curvefetch!CR54</f>
        <v>0</v>
      </c>
      <c r="CS54">
        <f>+Curvefetch!CS54</f>
        <v>0</v>
      </c>
      <c r="CT54">
        <f>+Curvefetch!CT54</f>
        <v>0</v>
      </c>
      <c r="CU54">
        <f>+Curvefetch!CU54</f>
        <v>0</v>
      </c>
      <c r="CV54">
        <f>+Curvefetch!CV54</f>
        <v>0</v>
      </c>
      <c r="CW54">
        <f>+Curvefetch!CW54</f>
        <v>0</v>
      </c>
      <c r="CX54">
        <f>+Curvefetch!CX54</f>
        <v>0</v>
      </c>
      <c r="CY54">
        <f>+Curvefetch!CY54</f>
        <v>0</v>
      </c>
      <c r="CZ54">
        <f>+Curvefetch!CZ54</f>
        <v>0</v>
      </c>
      <c r="DA54">
        <f>+Curvefetch!DA54</f>
        <v>0</v>
      </c>
      <c r="DB54">
        <f>+Curvefetch!DB54</f>
        <v>0</v>
      </c>
      <c r="DC54">
        <f>+Curvefetch!DC54</f>
        <v>0</v>
      </c>
      <c r="DD54">
        <f>+Curvefetch!DD54</f>
        <v>0</v>
      </c>
      <c r="DE54">
        <f>+Curvefetch!DE54</f>
        <v>0</v>
      </c>
      <c r="DF54">
        <f>+Curvefetch!DF54</f>
        <v>0</v>
      </c>
      <c r="DG54">
        <f>+Curvefetch!DG54</f>
        <v>0</v>
      </c>
      <c r="DH54">
        <f>+Curvefetch!DH54</f>
        <v>0</v>
      </c>
      <c r="DI54">
        <f>+Curvefetch!DI54</f>
        <v>0</v>
      </c>
      <c r="DJ54">
        <f>+Curvefetch!DJ54</f>
        <v>0</v>
      </c>
      <c r="DK54">
        <f>+Curvefetch!DK54</f>
        <v>0</v>
      </c>
      <c r="DL54">
        <f>+Curvefetch!DL54</f>
        <v>0</v>
      </c>
      <c r="DM54">
        <f>+Curvefetch!DM54</f>
        <v>0</v>
      </c>
      <c r="DN54">
        <f>+Curvefetch!DN54</f>
        <v>0</v>
      </c>
      <c r="DO54">
        <f>+Curvefetch!DO54</f>
        <v>0</v>
      </c>
      <c r="DP54">
        <f>+Curvefetch!DP54</f>
        <v>0</v>
      </c>
      <c r="DR54" s="18"/>
      <c r="EV54" s="104"/>
      <c r="EY54" s="18"/>
    </row>
    <row r="55" spans="60:155" x14ac:dyDescent="0.2">
      <c r="BH55" s="18"/>
      <c r="BI55" s="81"/>
      <c r="BJ55" s="81"/>
      <c r="BK55" s="81"/>
      <c r="BL55" s="18">
        <f>+Curvefetch!BL55</f>
        <v>0</v>
      </c>
      <c r="BM55">
        <f>+Curvefetch!BM55</f>
        <v>0</v>
      </c>
      <c r="BN55">
        <f>+Curvefetch!BN55</f>
        <v>0</v>
      </c>
      <c r="BO55">
        <f>+Curvefetch!BO55</f>
        <v>0</v>
      </c>
      <c r="BP55">
        <f>+Curvefetch!BP55</f>
        <v>0</v>
      </c>
      <c r="BQ55">
        <f>+Curvefetch!BQ55</f>
        <v>0</v>
      </c>
      <c r="BR55">
        <f>+Curvefetch!BR55</f>
        <v>0</v>
      </c>
      <c r="BS55">
        <f>+Curvefetch!BS55</f>
        <v>0</v>
      </c>
      <c r="BT55">
        <f>+Curvefetch!BT55</f>
        <v>0</v>
      </c>
      <c r="BU55">
        <f>+Curvefetch!BU55</f>
        <v>0</v>
      </c>
      <c r="BV55">
        <f>+Curvefetch!BV55</f>
        <v>0</v>
      </c>
      <c r="BW55">
        <f>+Curvefetch!BW55</f>
        <v>0</v>
      </c>
      <c r="BX55">
        <f>+Curvefetch!BX55</f>
        <v>0</v>
      </c>
      <c r="BY55">
        <f>+Curvefetch!BY55</f>
        <v>0</v>
      </c>
      <c r="BZ55">
        <f>+Curvefetch!BZ55</f>
        <v>0</v>
      </c>
      <c r="CA55">
        <f>+Curvefetch!CA55</f>
        <v>0</v>
      </c>
      <c r="CB55">
        <f>+Curvefetch!CB55</f>
        <v>0</v>
      </c>
      <c r="CC55">
        <f>+Curvefetch!CC55</f>
        <v>0</v>
      </c>
      <c r="CD55">
        <f>+Curvefetch!CD55</f>
        <v>0</v>
      </c>
      <c r="CE55">
        <f>+Curvefetch!CE55</f>
        <v>0</v>
      </c>
      <c r="CF55">
        <f>+Curvefetch!CF55</f>
        <v>0</v>
      </c>
      <c r="CG55">
        <f>+Curvefetch!CG55</f>
        <v>0</v>
      </c>
      <c r="CH55">
        <f>+Curvefetch!CH55</f>
        <v>0</v>
      </c>
      <c r="CI55">
        <f>+Curvefetch!CI55</f>
        <v>0</v>
      </c>
      <c r="CJ55">
        <f>+Curvefetch!CJ55</f>
        <v>0</v>
      </c>
      <c r="CK55">
        <f>+Curvefetch!CK55</f>
        <v>0</v>
      </c>
      <c r="CL55">
        <f>+Curvefetch!CL55</f>
        <v>0</v>
      </c>
      <c r="CM55">
        <f>+Curvefetch!CM55</f>
        <v>0</v>
      </c>
      <c r="CO55">
        <f>+Curvefetch!CO55</f>
        <v>0</v>
      </c>
      <c r="CP55">
        <f>+Curvefetch!CP55</f>
        <v>0</v>
      </c>
      <c r="CQ55">
        <f>+Curvefetch!CQ55</f>
        <v>0</v>
      </c>
      <c r="CR55">
        <f>+Curvefetch!CR55</f>
        <v>0</v>
      </c>
      <c r="CS55">
        <f>+Curvefetch!CS55</f>
        <v>0</v>
      </c>
      <c r="CT55">
        <f>+Curvefetch!CT55</f>
        <v>0</v>
      </c>
      <c r="CU55">
        <f>+Curvefetch!CU55</f>
        <v>0</v>
      </c>
      <c r="CV55">
        <f>+Curvefetch!CV55</f>
        <v>0</v>
      </c>
      <c r="CW55">
        <f>+Curvefetch!CW55</f>
        <v>0</v>
      </c>
      <c r="CX55">
        <f>+Curvefetch!CX55</f>
        <v>0</v>
      </c>
      <c r="CY55">
        <f>+Curvefetch!CY55</f>
        <v>0</v>
      </c>
      <c r="CZ55">
        <f>+Curvefetch!CZ55</f>
        <v>0</v>
      </c>
      <c r="DA55">
        <f>+Curvefetch!DA55</f>
        <v>0</v>
      </c>
      <c r="DB55">
        <f>+Curvefetch!DB55</f>
        <v>0</v>
      </c>
      <c r="DC55">
        <f>+Curvefetch!DC55</f>
        <v>0</v>
      </c>
      <c r="DD55">
        <f>+Curvefetch!DD55</f>
        <v>0</v>
      </c>
      <c r="DE55">
        <f>+Curvefetch!DE55</f>
        <v>0</v>
      </c>
      <c r="DF55">
        <f>+Curvefetch!DF55</f>
        <v>0</v>
      </c>
      <c r="DG55">
        <f>+Curvefetch!DG55</f>
        <v>0</v>
      </c>
      <c r="DH55">
        <f>+Curvefetch!DH55</f>
        <v>0</v>
      </c>
      <c r="DI55">
        <f>+Curvefetch!DI55</f>
        <v>0</v>
      </c>
      <c r="DJ55">
        <f>+Curvefetch!DJ55</f>
        <v>0</v>
      </c>
      <c r="DK55">
        <f>+Curvefetch!DK55</f>
        <v>0</v>
      </c>
      <c r="DL55">
        <f>+Curvefetch!DL55</f>
        <v>0</v>
      </c>
      <c r="DM55">
        <f>+Curvefetch!DM55</f>
        <v>0</v>
      </c>
      <c r="DN55">
        <f>+Curvefetch!DN55</f>
        <v>0</v>
      </c>
      <c r="DO55">
        <f>+Curvefetch!DO55</f>
        <v>0</v>
      </c>
      <c r="DP55">
        <f>+Curvefetch!DP55</f>
        <v>0</v>
      </c>
      <c r="DR55" s="18"/>
      <c r="EV55" s="104"/>
      <c r="EY55" s="18"/>
    </row>
    <row r="56" spans="60:155" x14ac:dyDescent="0.2">
      <c r="BH56" s="18"/>
      <c r="BI56" s="81"/>
      <c r="BJ56" s="81"/>
      <c r="BK56" s="81"/>
      <c r="BL56" s="18">
        <f>+Curvefetch!BL56</f>
        <v>0</v>
      </c>
      <c r="BM56">
        <f>+Curvefetch!BM56</f>
        <v>0</v>
      </c>
      <c r="BN56">
        <f>+Curvefetch!BN56</f>
        <v>0</v>
      </c>
      <c r="BO56">
        <f>+Curvefetch!BO56</f>
        <v>0</v>
      </c>
      <c r="BP56">
        <f>+Curvefetch!BP56</f>
        <v>0</v>
      </c>
      <c r="BQ56">
        <f>+Curvefetch!BQ56</f>
        <v>0</v>
      </c>
      <c r="BR56">
        <f>+Curvefetch!BR56</f>
        <v>0</v>
      </c>
      <c r="BS56">
        <f>+Curvefetch!BS56</f>
        <v>0</v>
      </c>
      <c r="BT56">
        <f>+Curvefetch!BT56</f>
        <v>0</v>
      </c>
      <c r="BU56">
        <f>+Curvefetch!BU56</f>
        <v>0</v>
      </c>
      <c r="BV56">
        <f>+Curvefetch!BV56</f>
        <v>0</v>
      </c>
      <c r="BW56">
        <f>+Curvefetch!BW56</f>
        <v>0</v>
      </c>
      <c r="BX56">
        <f>+Curvefetch!BX56</f>
        <v>0</v>
      </c>
      <c r="BY56">
        <f>+Curvefetch!BY56</f>
        <v>0</v>
      </c>
      <c r="BZ56">
        <f>+Curvefetch!BZ56</f>
        <v>0</v>
      </c>
      <c r="CA56">
        <f>+Curvefetch!CA56</f>
        <v>0</v>
      </c>
      <c r="CB56">
        <f>+Curvefetch!CB56</f>
        <v>0</v>
      </c>
      <c r="CC56">
        <f>+Curvefetch!CC56</f>
        <v>0</v>
      </c>
      <c r="CD56">
        <f>+Curvefetch!CD56</f>
        <v>0</v>
      </c>
      <c r="CE56">
        <f>+Curvefetch!CE56</f>
        <v>0</v>
      </c>
      <c r="CF56">
        <f>+Curvefetch!CF56</f>
        <v>0</v>
      </c>
      <c r="CG56">
        <f>+Curvefetch!CG56</f>
        <v>0</v>
      </c>
      <c r="CH56">
        <f>+Curvefetch!CH56</f>
        <v>0</v>
      </c>
      <c r="CI56">
        <f>+Curvefetch!CI56</f>
        <v>0</v>
      </c>
      <c r="CJ56">
        <f>+Curvefetch!CJ56</f>
        <v>0</v>
      </c>
      <c r="CK56">
        <f>+Curvefetch!CK56</f>
        <v>0</v>
      </c>
      <c r="CL56">
        <f>+Curvefetch!CL56</f>
        <v>0</v>
      </c>
      <c r="CM56">
        <f>+Curvefetch!CM56</f>
        <v>0</v>
      </c>
      <c r="CO56">
        <f>+Curvefetch!CO56</f>
        <v>0</v>
      </c>
      <c r="CP56">
        <f>+Curvefetch!CP56</f>
        <v>0</v>
      </c>
      <c r="CQ56">
        <f>+Curvefetch!CQ56</f>
        <v>0</v>
      </c>
      <c r="CR56">
        <f>+Curvefetch!CR56</f>
        <v>0</v>
      </c>
      <c r="CS56">
        <f>+Curvefetch!CS56</f>
        <v>0</v>
      </c>
      <c r="CT56">
        <f>+Curvefetch!CT56</f>
        <v>0</v>
      </c>
      <c r="CU56">
        <f>+Curvefetch!CU56</f>
        <v>0</v>
      </c>
      <c r="CV56">
        <f>+Curvefetch!CV56</f>
        <v>0</v>
      </c>
      <c r="CW56">
        <f>+Curvefetch!CW56</f>
        <v>0</v>
      </c>
      <c r="CX56">
        <f>+Curvefetch!CX56</f>
        <v>0</v>
      </c>
      <c r="CY56">
        <f>+Curvefetch!CY56</f>
        <v>0</v>
      </c>
      <c r="CZ56">
        <f>+Curvefetch!CZ56</f>
        <v>0</v>
      </c>
      <c r="DA56">
        <f>+Curvefetch!DA56</f>
        <v>0</v>
      </c>
      <c r="DB56">
        <f>+Curvefetch!DB56</f>
        <v>0</v>
      </c>
      <c r="DC56">
        <f>+Curvefetch!DC56</f>
        <v>0</v>
      </c>
      <c r="DD56">
        <f>+Curvefetch!DD56</f>
        <v>0</v>
      </c>
      <c r="DE56">
        <f>+Curvefetch!DE56</f>
        <v>0</v>
      </c>
      <c r="DF56">
        <f>+Curvefetch!DF56</f>
        <v>0</v>
      </c>
      <c r="DG56">
        <f>+Curvefetch!DG56</f>
        <v>0</v>
      </c>
      <c r="DH56">
        <f>+Curvefetch!DH56</f>
        <v>0</v>
      </c>
      <c r="DI56">
        <f>+Curvefetch!DI56</f>
        <v>0</v>
      </c>
      <c r="DJ56">
        <f>+Curvefetch!DJ56</f>
        <v>0</v>
      </c>
      <c r="DK56">
        <f>+Curvefetch!DK56</f>
        <v>0</v>
      </c>
      <c r="DL56">
        <f>+Curvefetch!DL56</f>
        <v>0</v>
      </c>
      <c r="DM56">
        <f>+Curvefetch!DM56</f>
        <v>0</v>
      </c>
      <c r="DN56">
        <f>+Curvefetch!DN56</f>
        <v>0</v>
      </c>
      <c r="DO56">
        <f>+Curvefetch!DO56</f>
        <v>0</v>
      </c>
      <c r="DP56">
        <f>+Curvefetch!DP56</f>
        <v>0</v>
      </c>
      <c r="DR56" s="18"/>
      <c r="EV56" s="104"/>
      <c r="EY56" s="18"/>
    </row>
    <row r="57" spans="60:155" x14ac:dyDescent="0.2">
      <c r="BH57" s="18"/>
      <c r="BI57" s="81"/>
      <c r="BJ57" s="81"/>
      <c r="BK57" s="81"/>
      <c r="BL57" s="18">
        <f>+Curvefetch!BL57</f>
        <v>0</v>
      </c>
      <c r="BM57">
        <f>+Curvefetch!BM57</f>
        <v>0</v>
      </c>
      <c r="BN57">
        <f>+Curvefetch!BN57</f>
        <v>0</v>
      </c>
      <c r="BO57">
        <f>+Curvefetch!BO57</f>
        <v>0</v>
      </c>
      <c r="BP57">
        <f>+Curvefetch!BP57</f>
        <v>0</v>
      </c>
      <c r="BQ57">
        <f>+Curvefetch!BQ57</f>
        <v>0</v>
      </c>
      <c r="BR57">
        <f>+Curvefetch!BR57</f>
        <v>0</v>
      </c>
      <c r="BS57">
        <f>+Curvefetch!BS57</f>
        <v>0</v>
      </c>
      <c r="BT57">
        <f>+Curvefetch!BT57</f>
        <v>0</v>
      </c>
      <c r="BU57">
        <f>+Curvefetch!BU57</f>
        <v>0</v>
      </c>
      <c r="BV57">
        <f>+Curvefetch!BV57</f>
        <v>0</v>
      </c>
      <c r="BW57">
        <f>+Curvefetch!BW57</f>
        <v>0</v>
      </c>
      <c r="BX57">
        <f>+Curvefetch!BX57</f>
        <v>0</v>
      </c>
      <c r="BY57">
        <f>+Curvefetch!BY57</f>
        <v>0</v>
      </c>
      <c r="BZ57">
        <f>+Curvefetch!BZ57</f>
        <v>0</v>
      </c>
      <c r="CA57">
        <f>+Curvefetch!CA57</f>
        <v>0</v>
      </c>
      <c r="CB57">
        <f>+Curvefetch!CB57</f>
        <v>0</v>
      </c>
      <c r="CC57">
        <f>+Curvefetch!CC57</f>
        <v>0</v>
      </c>
      <c r="CD57">
        <f>+Curvefetch!CD57</f>
        <v>0</v>
      </c>
      <c r="CE57">
        <f>+Curvefetch!CE57</f>
        <v>0</v>
      </c>
      <c r="CF57">
        <f>+Curvefetch!CF57</f>
        <v>0</v>
      </c>
      <c r="CG57">
        <f>+Curvefetch!CG57</f>
        <v>0</v>
      </c>
      <c r="CH57">
        <f>+Curvefetch!CH57</f>
        <v>0</v>
      </c>
      <c r="CI57">
        <f>+Curvefetch!CI57</f>
        <v>0</v>
      </c>
      <c r="CJ57">
        <f>+Curvefetch!CJ57</f>
        <v>0</v>
      </c>
      <c r="CK57">
        <f>+Curvefetch!CK57</f>
        <v>0</v>
      </c>
      <c r="CL57">
        <f>+Curvefetch!CL57</f>
        <v>0</v>
      </c>
      <c r="CM57">
        <f>+Curvefetch!CM57</f>
        <v>0</v>
      </c>
      <c r="CO57">
        <f>+Curvefetch!CO57</f>
        <v>0</v>
      </c>
      <c r="CP57">
        <f>+Curvefetch!CP57</f>
        <v>0</v>
      </c>
      <c r="CQ57">
        <f>+Curvefetch!CQ57</f>
        <v>0</v>
      </c>
      <c r="CR57">
        <f>+Curvefetch!CR57</f>
        <v>0</v>
      </c>
      <c r="CS57">
        <f>+Curvefetch!CS57</f>
        <v>0</v>
      </c>
      <c r="CT57">
        <f>+Curvefetch!CT57</f>
        <v>0</v>
      </c>
      <c r="CU57">
        <f>+Curvefetch!CU57</f>
        <v>0</v>
      </c>
      <c r="CV57">
        <f>+Curvefetch!CV57</f>
        <v>0</v>
      </c>
      <c r="CW57">
        <f>+Curvefetch!CW57</f>
        <v>0</v>
      </c>
      <c r="CX57">
        <f>+Curvefetch!CX57</f>
        <v>0</v>
      </c>
      <c r="CY57">
        <f>+Curvefetch!CY57</f>
        <v>0</v>
      </c>
      <c r="CZ57">
        <f>+Curvefetch!CZ57</f>
        <v>0</v>
      </c>
      <c r="DA57">
        <f>+Curvefetch!DA57</f>
        <v>0</v>
      </c>
      <c r="DB57">
        <f>+Curvefetch!DB57</f>
        <v>0</v>
      </c>
      <c r="DC57">
        <f>+Curvefetch!DC57</f>
        <v>0</v>
      </c>
      <c r="DD57">
        <f>+Curvefetch!DD57</f>
        <v>0</v>
      </c>
      <c r="DE57">
        <f>+Curvefetch!DE57</f>
        <v>0</v>
      </c>
      <c r="DF57">
        <f>+Curvefetch!DF57</f>
        <v>0</v>
      </c>
      <c r="DG57">
        <f>+Curvefetch!DG57</f>
        <v>0</v>
      </c>
      <c r="DH57">
        <f>+Curvefetch!DH57</f>
        <v>0</v>
      </c>
      <c r="DI57">
        <f>+Curvefetch!DI57</f>
        <v>0</v>
      </c>
      <c r="DJ57">
        <f>+Curvefetch!DJ57</f>
        <v>0</v>
      </c>
      <c r="DK57">
        <f>+Curvefetch!DK57</f>
        <v>0</v>
      </c>
      <c r="DL57">
        <f>+Curvefetch!DL57</f>
        <v>0</v>
      </c>
      <c r="DM57">
        <f>+Curvefetch!DM57</f>
        <v>0</v>
      </c>
      <c r="DN57">
        <f>+Curvefetch!DN57</f>
        <v>0</v>
      </c>
      <c r="DO57">
        <f>+Curvefetch!DO57</f>
        <v>0</v>
      </c>
      <c r="DP57">
        <f>+Curvefetch!DP57</f>
        <v>0</v>
      </c>
      <c r="DR57" s="18"/>
      <c r="EV57" s="104"/>
      <c r="EY57" s="18"/>
    </row>
    <row r="58" spans="60:155" x14ac:dyDescent="0.2">
      <c r="BH58" s="18"/>
      <c r="BI58" s="81"/>
      <c r="BJ58" s="81"/>
      <c r="BK58" s="81"/>
      <c r="BL58" s="18">
        <f>+Curvefetch!BL58</f>
        <v>0</v>
      </c>
      <c r="BM58">
        <f>+Curvefetch!BM58</f>
        <v>0</v>
      </c>
      <c r="BN58">
        <f>+Curvefetch!BN58</f>
        <v>0</v>
      </c>
      <c r="BO58">
        <f>+Curvefetch!BO58</f>
        <v>0</v>
      </c>
      <c r="BP58">
        <f>+Curvefetch!BP58</f>
        <v>0</v>
      </c>
      <c r="BQ58">
        <f>+Curvefetch!BQ58</f>
        <v>0</v>
      </c>
      <c r="BR58">
        <f>+Curvefetch!BR58</f>
        <v>0</v>
      </c>
      <c r="BS58">
        <f>+Curvefetch!BS58</f>
        <v>0</v>
      </c>
      <c r="BT58">
        <f>+Curvefetch!BT58</f>
        <v>0</v>
      </c>
      <c r="BU58">
        <f>+Curvefetch!BU58</f>
        <v>0</v>
      </c>
      <c r="BV58">
        <f>+Curvefetch!BV58</f>
        <v>0</v>
      </c>
      <c r="BW58">
        <f>+Curvefetch!BW58</f>
        <v>0</v>
      </c>
      <c r="BX58">
        <f>+Curvefetch!BX58</f>
        <v>0</v>
      </c>
      <c r="BY58">
        <f>+Curvefetch!BY58</f>
        <v>0</v>
      </c>
      <c r="BZ58">
        <f>+Curvefetch!BZ58</f>
        <v>0</v>
      </c>
      <c r="CA58">
        <f>+Curvefetch!CA58</f>
        <v>0</v>
      </c>
      <c r="CB58">
        <f>+Curvefetch!CB58</f>
        <v>0</v>
      </c>
      <c r="CC58">
        <f>+Curvefetch!CC58</f>
        <v>0</v>
      </c>
      <c r="CD58">
        <f>+Curvefetch!CD58</f>
        <v>0</v>
      </c>
      <c r="CE58">
        <f>+Curvefetch!CE58</f>
        <v>0</v>
      </c>
      <c r="CF58">
        <f>+Curvefetch!CF58</f>
        <v>0</v>
      </c>
      <c r="CG58">
        <f>+Curvefetch!CG58</f>
        <v>0</v>
      </c>
      <c r="CH58">
        <f>+Curvefetch!CH58</f>
        <v>0</v>
      </c>
      <c r="CI58">
        <f>+Curvefetch!CI58</f>
        <v>0</v>
      </c>
      <c r="CJ58">
        <f>+Curvefetch!CJ58</f>
        <v>0</v>
      </c>
      <c r="CK58">
        <f>+Curvefetch!CK58</f>
        <v>0</v>
      </c>
      <c r="CL58">
        <f>+Curvefetch!CL58</f>
        <v>0</v>
      </c>
      <c r="CM58">
        <f>+Curvefetch!CM58</f>
        <v>0</v>
      </c>
      <c r="CO58">
        <f>+Curvefetch!CO58</f>
        <v>0</v>
      </c>
      <c r="CP58">
        <f>+Curvefetch!CP58</f>
        <v>0</v>
      </c>
      <c r="CQ58">
        <f>+Curvefetch!CQ58</f>
        <v>0</v>
      </c>
      <c r="CR58">
        <f>+Curvefetch!CR58</f>
        <v>0</v>
      </c>
      <c r="CS58">
        <f>+Curvefetch!CS58</f>
        <v>0</v>
      </c>
      <c r="CT58">
        <f>+Curvefetch!CT58</f>
        <v>0</v>
      </c>
      <c r="CU58">
        <f>+Curvefetch!CU58</f>
        <v>0</v>
      </c>
      <c r="CV58">
        <f>+Curvefetch!CV58</f>
        <v>0</v>
      </c>
      <c r="CW58">
        <f>+Curvefetch!CW58</f>
        <v>0</v>
      </c>
      <c r="CX58">
        <f>+Curvefetch!CX58</f>
        <v>0</v>
      </c>
      <c r="CY58">
        <f>+Curvefetch!CY58</f>
        <v>0</v>
      </c>
      <c r="CZ58">
        <f>+Curvefetch!CZ58</f>
        <v>0</v>
      </c>
      <c r="DA58">
        <f>+Curvefetch!DA58</f>
        <v>0</v>
      </c>
      <c r="DB58">
        <f>+Curvefetch!DB58</f>
        <v>0</v>
      </c>
      <c r="DC58">
        <f>+Curvefetch!DC58</f>
        <v>0</v>
      </c>
      <c r="DD58">
        <f>+Curvefetch!DD58</f>
        <v>0</v>
      </c>
      <c r="DE58">
        <f>+Curvefetch!DE58</f>
        <v>0</v>
      </c>
      <c r="DF58">
        <f>+Curvefetch!DF58</f>
        <v>0</v>
      </c>
      <c r="DG58">
        <f>+Curvefetch!DG58</f>
        <v>0</v>
      </c>
      <c r="DH58">
        <f>+Curvefetch!DH58</f>
        <v>0</v>
      </c>
      <c r="DI58">
        <f>+Curvefetch!DI58</f>
        <v>0</v>
      </c>
      <c r="DJ58">
        <f>+Curvefetch!DJ58</f>
        <v>0</v>
      </c>
      <c r="DK58">
        <f>+Curvefetch!DK58</f>
        <v>0</v>
      </c>
      <c r="DL58">
        <f>+Curvefetch!DL58</f>
        <v>0</v>
      </c>
      <c r="DM58">
        <f>+Curvefetch!DM58</f>
        <v>0</v>
      </c>
      <c r="DN58">
        <f>+Curvefetch!DN58</f>
        <v>0</v>
      </c>
      <c r="DO58">
        <f>+Curvefetch!DO58</f>
        <v>0</v>
      </c>
      <c r="DP58">
        <f>+Curvefetch!DP58</f>
        <v>0</v>
      </c>
      <c r="DR58" s="18"/>
      <c r="EV58" s="104"/>
      <c r="EY58" s="18"/>
    </row>
    <row r="59" spans="60:155" x14ac:dyDescent="0.2">
      <c r="BH59" s="18"/>
      <c r="BI59" s="81"/>
      <c r="BJ59" s="81"/>
      <c r="BK59" s="81"/>
      <c r="BL59" s="18">
        <f>+Curvefetch!BL59</f>
        <v>0</v>
      </c>
      <c r="BM59">
        <f>+Curvefetch!BM59</f>
        <v>0</v>
      </c>
      <c r="BN59">
        <f>+Curvefetch!BN59</f>
        <v>0</v>
      </c>
      <c r="BO59">
        <f>+Curvefetch!BO59</f>
        <v>0</v>
      </c>
      <c r="BP59">
        <f>+Curvefetch!BP59</f>
        <v>0</v>
      </c>
      <c r="BQ59">
        <f>+Curvefetch!BQ59</f>
        <v>0</v>
      </c>
      <c r="BR59">
        <f>+Curvefetch!BR59</f>
        <v>0</v>
      </c>
      <c r="BS59">
        <f>+Curvefetch!BS59</f>
        <v>0</v>
      </c>
      <c r="BT59">
        <f>+Curvefetch!BT59</f>
        <v>0</v>
      </c>
      <c r="BU59">
        <f>+Curvefetch!BU59</f>
        <v>0</v>
      </c>
      <c r="BV59">
        <f>+Curvefetch!BV59</f>
        <v>0</v>
      </c>
      <c r="BW59">
        <f>+Curvefetch!BW59</f>
        <v>0</v>
      </c>
      <c r="BX59">
        <f>+Curvefetch!BX59</f>
        <v>0</v>
      </c>
      <c r="BY59">
        <f>+Curvefetch!BY59</f>
        <v>0</v>
      </c>
      <c r="BZ59">
        <f>+Curvefetch!BZ59</f>
        <v>0</v>
      </c>
      <c r="CA59">
        <f>+Curvefetch!CA59</f>
        <v>0</v>
      </c>
      <c r="CB59">
        <f>+Curvefetch!CB59</f>
        <v>0</v>
      </c>
      <c r="CC59">
        <f>+Curvefetch!CC59</f>
        <v>0</v>
      </c>
      <c r="CD59">
        <f>+Curvefetch!CD59</f>
        <v>0</v>
      </c>
      <c r="CE59">
        <f>+Curvefetch!CE59</f>
        <v>0</v>
      </c>
      <c r="CF59">
        <f>+Curvefetch!CF59</f>
        <v>0</v>
      </c>
      <c r="CG59">
        <f>+Curvefetch!CG59</f>
        <v>0</v>
      </c>
      <c r="CH59">
        <f>+Curvefetch!CH59</f>
        <v>0</v>
      </c>
      <c r="CI59">
        <f>+Curvefetch!CI59</f>
        <v>0</v>
      </c>
      <c r="CJ59">
        <f>+Curvefetch!CJ59</f>
        <v>0</v>
      </c>
      <c r="CK59">
        <f>+Curvefetch!CK59</f>
        <v>0</v>
      </c>
      <c r="CL59">
        <f>+Curvefetch!CL59</f>
        <v>0</v>
      </c>
      <c r="CM59">
        <f>+Curvefetch!CM59</f>
        <v>0</v>
      </c>
      <c r="CO59">
        <f>+Curvefetch!CO59</f>
        <v>0</v>
      </c>
      <c r="CP59">
        <f>+Curvefetch!CP59</f>
        <v>0</v>
      </c>
      <c r="CQ59">
        <f>+Curvefetch!CQ59</f>
        <v>0</v>
      </c>
      <c r="CR59">
        <f>+Curvefetch!CR59</f>
        <v>0</v>
      </c>
      <c r="CS59">
        <f>+Curvefetch!CS59</f>
        <v>0</v>
      </c>
      <c r="CT59">
        <f>+Curvefetch!CT59</f>
        <v>0</v>
      </c>
      <c r="CU59">
        <f>+Curvefetch!CU59</f>
        <v>0</v>
      </c>
      <c r="CV59">
        <f>+Curvefetch!CV59</f>
        <v>0</v>
      </c>
      <c r="CW59">
        <f>+Curvefetch!CW59</f>
        <v>0</v>
      </c>
      <c r="CX59">
        <f>+Curvefetch!CX59</f>
        <v>0</v>
      </c>
      <c r="CY59">
        <f>+Curvefetch!CY59</f>
        <v>0</v>
      </c>
      <c r="CZ59">
        <f>+Curvefetch!CZ59</f>
        <v>0</v>
      </c>
      <c r="DA59">
        <f>+Curvefetch!DA59</f>
        <v>0</v>
      </c>
      <c r="DB59">
        <f>+Curvefetch!DB59</f>
        <v>0</v>
      </c>
      <c r="DC59">
        <f>+Curvefetch!DC59</f>
        <v>0</v>
      </c>
      <c r="DD59">
        <f>+Curvefetch!DD59</f>
        <v>0</v>
      </c>
      <c r="DE59">
        <f>+Curvefetch!DE59</f>
        <v>0</v>
      </c>
      <c r="DF59">
        <f>+Curvefetch!DF59</f>
        <v>0</v>
      </c>
      <c r="DG59">
        <f>+Curvefetch!DG59</f>
        <v>0</v>
      </c>
      <c r="DH59">
        <f>+Curvefetch!DH59</f>
        <v>0</v>
      </c>
      <c r="DI59">
        <f>+Curvefetch!DI59</f>
        <v>0</v>
      </c>
      <c r="DJ59">
        <f>+Curvefetch!DJ59</f>
        <v>0</v>
      </c>
      <c r="DK59">
        <f>+Curvefetch!DK59</f>
        <v>0</v>
      </c>
      <c r="DL59">
        <f>+Curvefetch!DL59</f>
        <v>0</v>
      </c>
      <c r="DM59">
        <f>+Curvefetch!DM59</f>
        <v>0</v>
      </c>
      <c r="DN59">
        <f>+Curvefetch!DN59</f>
        <v>0</v>
      </c>
      <c r="DO59">
        <f>+Curvefetch!DO59</f>
        <v>0</v>
      </c>
      <c r="DP59">
        <f>+Curvefetch!DP59</f>
        <v>0</v>
      </c>
      <c r="DR59" s="18"/>
      <c r="EV59" s="104"/>
      <c r="EY59" s="18"/>
    </row>
    <row r="60" spans="60:155" x14ac:dyDescent="0.2">
      <c r="BH60" s="18"/>
      <c r="BI60" s="81"/>
      <c r="BJ60" s="81"/>
      <c r="BK60" s="81"/>
      <c r="BL60" s="18">
        <f>+Curvefetch!BL60</f>
        <v>0</v>
      </c>
      <c r="BM60">
        <f>+Curvefetch!BM60</f>
        <v>0</v>
      </c>
      <c r="BN60">
        <f>+Curvefetch!BN60</f>
        <v>0</v>
      </c>
      <c r="BO60">
        <f>+Curvefetch!BO60</f>
        <v>0</v>
      </c>
      <c r="BP60">
        <f>+Curvefetch!BP60</f>
        <v>0</v>
      </c>
      <c r="BQ60">
        <f>+Curvefetch!BQ60</f>
        <v>0</v>
      </c>
      <c r="BR60">
        <f>+Curvefetch!BR60</f>
        <v>0</v>
      </c>
      <c r="BS60">
        <f>+Curvefetch!BS60</f>
        <v>0</v>
      </c>
      <c r="BT60">
        <f>+Curvefetch!BT60</f>
        <v>0</v>
      </c>
      <c r="BU60">
        <f>+Curvefetch!BU60</f>
        <v>0</v>
      </c>
      <c r="BV60">
        <f>+Curvefetch!BV60</f>
        <v>0</v>
      </c>
      <c r="BW60">
        <f>+Curvefetch!BW60</f>
        <v>0</v>
      </c>
      <c r="BX60">
        <f>+Curvefetch!BX60</f>
        <v>0</v>
      </c>
      <c r="BY60">
        <f>+Curvefetch!BY60</f>
        <v>0</v>
      </c>
      <c r="BZ60">
        <f>+Curvefetch!BZ60</f>
        <v>0</v>
      </c>
      <c r="CA60">
        <f>+Curvefetch!CA60</f>
        <v>0</v>
      </c>
      <c r="CB60">
        <f>+Curvefetch!CB60</f>
        <v>0</v>
      </c>
      <c r="CC60">
        <f>+Curvefetch!CC60</f>
        <v>0</v>
      </c>
      <c r="CD60">
        <f>+Curvefetch!CD60</f>
        <v>0</v>
      </c>
      <c r="CE60">
        <f>+Curvefetch!CE60</f>
        <v>0</v>
      </c>
      <c r="CF60">
        <f>+Curvefetch!CF60</f>
        <v>0</v>
      </c>
      <c r="CG60">
        <f>+Curvefetch!CG60</f>
        <v>0</v>
      </c>
      <c r="CH60">
        <f>+Curvefetch!CH60</f>
        <v>0</v>
      </c>
      <c r="CI60">
        <f>+Curvefetch!CI60</f>
        <v>0</v>
      </c>
      <c r="CJ60">
        <f>+Curvefetch!CJ60</f>
        <v>0</v>
      </c>
      <c r="CK60">
        <f>+Curvefetch!CK60</f>
        <v>0</v>
      </c>
      <c r="CL60">
        <f>+Curvefetch!CL60</f>
        <v>0</v>
      </c>
      <c r="CM60">
        <f>+Curvefetch!CM60</f>
        <v>0</v>
      </c>
      <c r="CO60">
        <f>+Curvefetch!CO60</f>
        <v>0</v>
      </c>
      <c r="CP60">
        <f>+Curvefetch!CP60</f>
        <v>0</v>
      </c>
      <c r="CQ60">
        <f>+Curvefetch!CQ60</f>
        <v>0</v>
      </c>
      <c r="CR60">
        <f>+Curvefetch!CR60</f>
        <v>0</v>
      </c>
      <c r="CS60">
        <f>+Curvefetch!CS60</f>
        <v>0</v>
      </c>
      <c r="CT60">
        <f>+Curvefetch!CT60</f>
        <v>0</v>
      </c>
      <c r="CU60">
        <f>+Curvefetch!CU60</f>
        <v>0</v>
      </c>
      <c r="CV60">
        <f>+Curvefetch!CV60</f>
        <v>0</v>
      </c>
      <c r="CW60">
        <f>+Curvefetch!CW60</f>
        <v>0</v>
      </c>
      <c r="CX60">
        <f>+Curvefetch!CX60</f>
        <v>0</v>
      </c>
      <c r="CY60">
        <f>+Curvefetch!CY60</f>
        <v>0</v>
      </c>
      <c r="CZ60">
        <f>+Curvefetch!CZ60</f>
        <v>0</v>
      </c>
      <c r="DA60">
        <f>+Curvefetch!DA60</f>
        <v>0</v>
      </c>
      <c r="DB60">
        <f>+Curvefetch!DB60</f>
        <v>0</v>
      </c>
      <c r="DC60">
        <f>+Curvefetch!DC60</f>
        <v>0</v>
      </c>
      <c r="DD60">
        <f>+Curvefetch!DD60</f>
        <v>0</v>
      </c>
      <c r="DE60">
        <f>+Curvefetch!DE60</f>
        <v>0</v>
      </c>
      <c r="DF60">
        <f>+Curvefetch!DF60</f>
        <v>0</v>
      </c>
      <c r="DG60">
        <f>+Curvefetch!DG60</f>
        <v>0</v>
      </c>
      <c r="DH60">
        <f>+Curvefetch!DH60</f>
        <v>0</v>
      </c>
      <c r="DI60">
        <f>+Curvefetch!DI60</f>
        <v>0</v>
      </c>
      <c r="DJ60">
        <f>+Curvefetch!DJ60</f>
        <v>0</v>
      </c>
      <c r="DK60">
        <f>+Curvefetch!DK60</f>
        <v>0</v>
      </c>
      <c r="DL60">
        <f>+Curvefetch!DL60</f>
        <v>0</v>
      </c>
      <c r="DM60">
        <f>+Curvefetch!DM60</f>
        <v>0</v>
      </c>
      <c r="DN60">
        <f>+Curvefetch!DN60</f>
        <v>0</v>
      </c>
      <c r="DO60">
        <f>+Curvefetch!DO60</f>
        <v>0</v>
      </c>
      <c r="DP60">
        <f>+Curvefetch!DP60</f>
        <v>0</v>
      </c>
      <c r="DR60" s="18"/>
      <c r="EV60" s="104"/>
      <c r="EY60" s="18"/>
    </row>
    <row r="61" spans="60:155" x14ac:dyDescent="0.2">
      <c r="BH61" s="18"/>
      <c r="BI61" s="81"/>
      <c r="BJ61" s="81"/>
      <c r="BK61" s="81"/>
      <c r="BL61" s="18">
        <f>+Curvefetch!BL61</f>
        <v>0</v>
      </c>
      <c r="BM61">
        <f>+Curvefetch!BM61</f>
        <v>0</v>
      </c>
      <c r="BN61">
        <f>+Curvefetch!BN61</f>
        <v>0</v>
      </c>
      <c r="BO61">
        <f>+Curvefetch!BO61</f>
        <v>0</v>
      </c>
      <c r="BP61">
        <f>+Curvefetch!BP61</f>
        <v>0</v>
      </c>
      <c r="BQ61">
        <f>+Curvefetch!BQ61</f>
        <v>0</v>
      </c>
      <c r="BR61">
        <f>+Curvefetch!BR61</f>
        <v>0</v>
      </c>
      <c r="BS61">
        <f>+Curvefetch!BS61</f>
        <v>0</v>
      </c>
      <c r="BT61">
        <f>+Curvefetch!BT61</f>
        <v>0</v>
      </c>
      <c r="BU61">
        <f>+Curvefetch!BU61</f>
        <v>0</v>
      </c>
      <c r="BV61">
        <f>+Curvefetch!BV61</f>
        <v>0</v>
      </c>
      <c r="BW61">
        <f>+Curvefetch!BW61</f>
        <v>0</v>
      </c>
      <c r="BX61">
        <f>+Curvefetch!BX61</f>
        <v>0</v>
      </c>
      <c r="BY61">
        <f>+Curvefetch!BY61</f>
        <v>0</v>
      </c>
      <c r="BZ61">
        <f>+Curvefetch!BZ61</f>
        <v>0</v>
      </c>
      <c r="CA61">
        <f>+Curvefetch!CA61</f>
        <v>0</v>
      </c>
      <c r="CB61">
        <f>+Curvefetch!CB61</f>
        <v>0</v>
      </c>
      <c r="CC61">
        <f>+Curvefetch!CC61</f>
        <v>0</v>
      </c>
      <c r="CD61">
        <f>+Curvefetch!CD61</f>
        <v>0</v>
      </c>
      <c r="CE61">
        <f>+Curvefetch!CE61</f>
        <v>0</v>
      </c>
      <c r="CF61">
        <f>+Curvefetch!CF61</f>
        <v>0</v>
      </c>
      <c r="CG61">
        <f>+Curvefetch!CG61</f>
        <v>0</v>
      </c>
      <c r="CH61">
        <f>+Curvefetch!CH61</f>
        <v>0</v>
      </c>
      <c r="CI61">
        <f>+Curvefetch!CI61</f>
        <v>0</v>
      </c>
      <c r="CJ61">
        <f>+Curvefetch!CJ61</f>
        <v>0</v>
      </c>
      <c r="CK61">
        <f>+Curvefetch!CK61</f>
        <v>0</v>
      </c>
      <c r="CL61">
        <f>+Curvefetch!CL61</f>
        <v>0</v>
      </c>
      <c r="CM61">
        <f>+Curvefetch!CM61</f>
        <v>0</v>
      </c>
      <c r="CO61">
        <f>+Curvefetch!CO61</f>
        <v>0</v>
      </c>
      <c r="CP61">
        <f>+Curvefetch!CP61</f>
        <v>0</v>
      </c>
      <c r="CQ61">
        <f>+Curvefetch!CQ61</f>
        <v>0</v>
      </c>
      <c r="CR61">
        <f>+Curvefetch!CR61</f>
        <v>0</v>
      </c>
      <c r="CS61">
        <f>+Curvefetch!CS61</f>
        <v>0</v>
      </c>
      <c r="CT61">
        <f>+Curvefetch!CT61</f>
        <v>0</v>
      </c>
      <c r="CU61">
        <f>+Curvefetch!CU61</f>
        <v>0</v>
      </c>
      <c r="CV61">
        <f>+Curvefetch!CV61</f>
        <v>0</v>
      </c>
      <c r="CW61">
        <f>+Curvefetch!CW61</f>
        <v>0</v>
      </c>
      <c r="CX61">
        <f>+Curvefetch!CX61</f>
        <v>0</v>
      </c>
      <c r="CY61">
        <f>+Curvefetch!CY61</f>
        <v>0</v>
      </c>
      <c r="CZ61">
        <f>+Curvefetch!CZ61</f>
        <v>0</v>
      </c>
      <c r="DA61">
        <f>+Curvefetch!DA61</f>
        <v>0</v>
      </c>
      <c r="DB61">
        <f>+Curvefetch!DB61</f>
        <v>0</v>
      </c>
      <c r="DC61">
        <f>+Curvefetch!DC61</f>
        <v>0</v>
      </c>
      <c r="DD61">
        <f>+Curvefetch!DD61</f>
        <v>0</v>
      </c>
      <c r="DE61">
        <f>+Curvefetch!DE61</f>
        <v>0</v>
      </c>
      <c r="DF61">
        <f>+Curvefetch!DF61</f>
        <v>0</v>
      </c>
      <c r="DG61">
        <f>+Curvefetch!DG61</f>
        <v>0</v>
      </c>
      <c r="DH61">
        <f>+Curvefetch!DH61</f>
        <v>0</v>
      </c>
      <c r="DI61">
        <f>+Curvefetch!DI61</f>
        <v>0</v>
      </c>
      <c r="DJ61">
        <f>+Curvefetch!DJ61</f>
        <v>0</v>
      </c>
      <c r="DK61">
        <f>+Curvefetch!DK61</f>
        <v>0</v>
      </c>
      <c r="DL61">
        <f>+Curvefetch!DL61</f>
        <v>0</v>
      </c>
      <c r="DM61">
        <f>+Curvefetch!DM61</f>
        <v>0</v>
      </c>
      <c r="DN61">
        <f>+Curvefetch!DN61</f>
        <v>0</v>
      </c>
      <c r="DO61">
        <f>+Curvefetch!DO61</f>
        <v>0</v>
      </c>
      <c r="DP61">
        <f>+Curvefetch!DP61</f>
        <v>0</v>
      </c>
      <c r="DR61" s="18"/>
      <c r="EV61" s="104"/>
      <c r="EY61" s="18"/>
    </row>
    <row r="62" spans="60:155" x14ac:dyDescent="0.2">
      <c r="BH62" s="18"/>
      <c r="BI62" s="81"/>
      <c r="BJ62" s="81"/>
      <c r="BK62" s="81"/>
      <c r="BL62" s="18">
        <f>+Curvefetch!BL62</f>
        <v>0</v>
      </c>
      <c r="BM62">
        <f>+Curvefetch!BM62</f>
        <v>0</v>
      </c>
      <c r="BN62">
        <f>+Curvefetch!BN62</f>
        <v>0</v>
      </c>
      <c r="BO62">
        <f>+Curvefetch!BO62</f>
        <v>0</v>
      </c>
      <c r="BP62">
        <f>+Curvefetch!BP62</f>
        <v>0</v>
      </c>
      <c r="BQ62">
        <f>+Curvefetch!BQ62</f>
        <v>0</v>
      </c>
      <c r="BR62">
        <f>+Curvefetch!BR62</f>
        <v>0</v>
      </c>
      <c r="BS62">
        <f>+Curvefetch!BS62</f>
        <v>0</v>
      </c>
      <c r="BT62">
        <f>+Curvefetch!BT62</f>
        <v>0</v>
      </c>
      <c r="BU62">
        <f>+Curvefetch!BU62</f>
        <v>0</v>
      </c>
      <c r="BV62">
        <f>+Curvefetch!BV62</f>
        <v>0</v>
      </c>
      <c r="BW62">
        <f>+Curvefetch!BW62</f>
        <v>0</v>
      </c>
      <c r="BX62">
        <f>+Curvefetch!BX62</f>
        <v>0</v>
      </c>
      <c r="BY62">
        <f>+Curvefetch!BY62</f>
        <v>0</v>
      </c>
      <c r="BZ62">
        <f>+Curvefetch!BZ62</f>
        <v>0</v>
      </c>
      <c r="CA62">
        <f>+Curvefetch!CA62</f>
        <v>0</v>
      </c>
      <c r="CB62">
        <f>+Curvefetch!CB62</f>
        <v>0</v>
      </c>
      <c r="CC62">
        <f>+Curvefetch!CC62</f>
        <v>0</v>
      </c>
      <c r="CD62">
        <f>+Curvefetch!CD62</f>
        <v>0</v>
      </c>
      <c r="CE62">
        <f>+Curvefetch!CE62</f>
        <v>0</v>
      </c>
      <c r="CF62">
        <f>+Curvefetch!CF62</f>
        <v>0</v>
      </c>
      <c r="CG62">
        <f>+Curvefetch!CG62</f>
        <v>0</v>
      </c>
      <c r="CH62">
        <f>+Curvefetch!CH62</f>
        <v>0</v>
      </c>
      <c r="CI62">
        <f>+Curvefetch!CI62</f>
        <v>0</v>
      </c>
      <c r="CJ62">
        <f>+Curvefetch!CJ62</f>
        <v>0</v>
      </c>
      <c r="CK62">
        <f>+Curvefetch!CK62</f>
        <v>0</v>
      </c>
      <c r="CL62">
        <f>+Curvefetch!CL62</f>
        <v>0</v>
      </c>
      <c r="CM62">
        <f>+Curvefetch!CM62</f>
        <v>0</v>
      </c>
      <c r="CO62">
        <f>+Curvefetch!CO62</f>
        <v>0</v>
      </c>
      <c r="CP62">
        <f>+Curvefetch!CP62</f>
        <v>0</v>
      </c>
      <c r="CQ62">
        <f>+Curvefetch!CQ62</f>
        <v>0</v>
      </c>
      <c r="CR62">
        <f>+Curvefetch!CR62</f>
        <v>0</v>
      </c>
      <c r="CS62">
        <f>+Curvefetch!CS62</f>
        <v>0</v>
      </c>
      <c r="CT62">
        <f>+Curvefetch!CT62</f>
        <v>0</v>
      </c>
      <c r="CU62">
        <f>+Curvefetch!CU62</f>
        <v>0</v>
      </c>
      <c r="CV62">
        <f>+Curvefetch!CV62</f>
        <v>0</v>
      </c>
      <c r="CW62">
        <f>+Curvefetch!CW62</f>
        <v>0</v>
      </c>
      <c r="CX62">
        <f>+Curvefetch!CX62</f>
        <v>0</v>
      </c>
      <c r="CY62">
        <f>+Curvefetch!CY62</f>
        <v>0</v>
      </c>
      <c r="CZ62">
        <f>+Curvefetch!CZ62</f>
        <v>0</v>
      </c>
      <c r="DA62">
        <f>+Curvefetch!DA62</f>
        <v>0</v>
      </c>
      <c r="DB62">
        <f>+Curvefetch!DB62</f>
        <v>0</v>
      </c>
      <c r="DC62">
        <f>+Curvefetch!DC62</f>
        <v>0</v>
      </c>
      <c r="DD62">
        <f>+Curvefetch!DD62</f>
        <v>0</v>
      </c>
      <c r="DE62">
        <f>+Curvefetch!DE62</f>
        <v>0</v>
      </c>
      <c r="DF62">
        <f>+Curvefetch!DF62</f>
        <v>0</v>
      </c>
      <c r="DG62">
        <f>+Curvefetch!DG62</f>
        <v>0</v>
      </c>
      <c r="DH62">
        <f>+Curvefetch!DH62</f>
        <v>0</v>
      </c>
      <c r="DI62">
        <f>+Curvefetch!DI62</f>
        <v>0</v>
      </c>
      <c r="DJ62">
        <f>+Curvefetch!DJ62</f>
        <v>0</v>
      </c>
      <c r="DK62">
        <f>+Curvefetch!DK62</f>
        <v>0</v>
      </c>
      <c r="DL62">
        <f>+Curvefetch!DL62</f>
        <v>0</v>
      </c>
      <c r="DM62">
        <f>+Curvefetch!DM62</f>
        <v>0</v>
      </c>
      <c r="DN62">
        <f>+Curvefetch!DN62</f>
        <v>0</v>
      </c>
      <c r="DO62">
        <f>+Curvefetch!DO62</f>
        <v>0</v>
      </c>
      <c r="DP62">
        <f>+Curvefetch!DP62</f>
        <v>0</v>
      </c>
      <c r="DR62" s="18"/>
      <c r="EV62" s="104"/>
      <c r="EY62" s="18"/>
    </row>
    <row r="63" spans="60:155" x14ac:dyDescent="0.2">
      <c r="BH63" s="18"/>
      <c r="BI63" s="81"/>
      <c r="BJ63" s="81"/>
      <c r="BK63" s="81"/>
      <c r="BL63" s="18">
        <f>+Curvefetch!BL63</f>
        <v>0</v>
      </c>
      <c r="BM63">
        <f>+Curvefetch!BM63</f>
        <v>0</v>
      </c>
      <c r="BN63">
        <f>+Curvefetch!BN63</f>
        <v>0</v>
      </c>
      <c r="BO63">
        <f>+Curvefetch!BO63</f>
        <v>0</v>
      </c>
      <c r="BP63">
        <f>+Curvefetch!BP63</f>
        <v>0</v>
      </c>
      <c r="BQ63">
        <f>+Curvefetch!BQ63</f>
        <v>0</v>
      </c>
      <c r="BR63">
        <f>+Curvefetch!BR63</f>
        <v>0</v>
      </c>
      <c r="BS63">
        <f>+Curvefetch!BS63</f>
        <v>0</v>
      </c>
      <c r="BT63">
        <f>+Curvefetch!BT63</f>
        <v>0</v>
      </c>
      <c r="BU63">
        <f>+Curvefetch!BU63</f>
        <v>0</v>
      </c>
      <c r="BV63">
        <f>+Curvefetch!BV63</f>
        <v>0</v>
      </c>
      <c r="BW63">
        <f>+Curvefetch!BW63</f>
        <v>0</v>
      </c>
      <c r="BX63">
        <f>+Curvefetch!BX63</f>
        <v>0</v>
      </c>
      <c r="BY63">
        <f>+Curvefetch!BY63</f>
        <v>0</v>
      </c>
      <c r="BZ63">
        <f>+Curvefetch!BZ63</f>
        <v>0</v>
      </c>
      <c r="CA63">
        <f>+Curvefetch!CA63</f>
        <v>0</v>
      </c>
      <c r="CB63">
        <f>+Curvefetch!CB63</f>
        <v>0</v>
      </c>
      <c r="CC63">
        <f>+Curvefetch!CC63</f>
        <v>0</v>
      </c>
      <c r="CD63">
        <f>+Curvefetch!CD63</f>
        <v>0</v>
      </c>
      <c r="CE63">
        <f>+Curvefetch!CE63</f>
        <v>0</v>
      </c>
      <c r="CF63">
        <f>+Curvefetch!CF63</f>
        <v>0</v>
      </c>
      <c r="CG63">
        <f>+Curvefetch!CG63</f>
        <v>0</v>
      </c>
      <c r="CH63">
        <f>+Curvefetch!CH63</f>
        <v>0</v>
      </c>
      <c r="CI63">
        <f>+Curvefetch!CI63</f>
        <v>0</v>
      </c>
      <c r="CJ63">
        <f>+Curvefetch!CJ63</f>
        <v>0</v>
      </c>
      <c r="CK63">
        <f>+Curvefetch!CK63</f>
        <v>0</v>
      </c>
      <c r="CL63">
        <f>+Curvefetch!CL63</f>
        <v>0</v>
      </c>
      <c r="CM63">
        <f>+Curvefetch!CM63</f>
        <v>0</v>
      </c>
      <c r="CO63">
        <f>+Curvefetch!CO63</f>
        <v>0</v>
      </c>
      <c r="CP63">
        <f>+Curvefetch!CP63</f>
        <v>0</v>
      </c>
      <c r="CQ63">
        <f>+Curvefetch!CQ63</f>
        <v>0</v>
      </c>
      <c r="CR63">
        <f>+Curvefetch!CR63</f>
        <v>0</v>
      </c>
      <c r="CS63">
        <f>+Curvefetch!CS63</f>
        <v>0</v>
      </c>
      <c r="CT63">
        <f>+Curvefetch!CT63</f>
        <v>0</v>
      </c>
      <c r="CU63">
        <f>+Curvefetch!CU63</f>
        <v>0</v>
      </c>
      <c r="CV63">
        <f>+Curvefetch!CV63</f>
        <v>0</v>
      </c>
      <c r="CW63">
        <f>+Curvefetch!CW63</f>
        <v>0</v>
      </c>
      <c r="CX63">
        <f>+Curvefetch!CX63</f>
        <v>0</v>
      </c>
      <c r="CY63">
        <f>+Curvefetch!CY63</f>
        <v>0</v>
      </c>
      <c r="CZ63">
        <f>+Curvefetch!CZ63</f>
        <v>0</v>
      </c>
      <c r="DA63">
        <f>+Curvefetch!DA63</f>
        <v>0</v>
      </c>
      <c r="DB63">
        <f>+Curvefetch!DB63</f>
        <v>0</v>
      </c>
      <c r="DC63">
        <f>+Curvefetch!DC63</f>
        <v>0</v>
      </c>
      <c r="DD63">
        <f>+Curvefetch!DD63</f>
        <v>0</v>
      </c>
      <c r="DE63">
        <f>+Curvefetch!DE63</f>
        <v>0</v>
      </c>
      <c r="DF63">
        <f>+Curvefetch!DF63</f>
        <v>0</v>
      </c>
      <c r="DG63">
        <f>+Curvefetch!DG63</f>
        <v>0</v>
      </c>
      <c r="DH63">
        <f>+Curvefetch!DH63</f>
        <v>0</v>
      </c>
      <c r="DI63">
        <f>+Curvefetch!DI63</f>
        <v>0</v>
      </c>
      <c r="DJ63">
        <f>+Curvefetch!DJ63</f>
        <v>0</v>
      </c>
      <c r="DK63">
        <f>+Curvefetch!DK63</f>
        <v>0</v>
      </c>
      <c r="DL63">
        <f>+Curvefetch!DL63</f>
        <v>0</v>
      </c>
      <c r="DM63">
        <f>+Curvefetch!DM63</f>
        <v>0</v>
      </c>
      <c r="DN63">
        <f>+Curvefetch!DN63</f>
        <v>0</v>
      </c>
      <c r="DO63">
        <f>+Curvefetch!DO63</f>
        <v>0</v>
      </c>
      <c r="DP63">
        <f>+Curvefetch!DP63</f>
        <v>0</v>
      </c>
      <c r="DR63" s="18"/>
      <c r="EV63" s="104"/>
      <c r="EY63" s="18"/>
    </row>
    <row r="64" spans="60:155" x14ac:dyDescent="0.2">
      <c r="BH64" s="18"/>
      <c r="BI64" s="81"/>
      <c r="BJ64" s="81"/>
      <c r="BK64" s="81"/>
      <c r="BL64" s="18">
        <f>+Curvefetch!BL64</f>
        <v>0</v>
      </c>
      <c r="BM64">
        <f>+Curvefetch!BM64</f>
        <v>0</v>
      </c>
      <c r="BN64">
        <f>+Curvefetch!BN64</f>
        <v>0</v>
      </c>
      <c r="BO64">
        <f>+Curvefetch!BO64</f>
        <v>0</v>
      </c>
      <c r="BP64">
        <f>+Curvefetch!BP64</f>
        <v>0</v>
      </c>
      <c r="BQ64">
        <f>+Curvefetch!BQ64</f>
        <v>0</v>
      </c>
      <c r="BR64">
        <f>+Curvefetch!BR64</f>
        <v>0</v>
      </c>
      <c r="BS64">
        <f>+Curvefetch!BS64</f>
        <v>0</v>
      </c>
      <c r="BT64">
        <f>+Curvefetch!BT64</f>
        <v>0</v>
      </c>
      <c r="BU64">
        <f>+Curvefetch!BU64</f>
        <v>0</v>
      </c>
      <c r="BV64">
        <f>+Curvefetch!BV64</f>
        <v>0</v>
      </c>
      <c r="BW64">
        <f>+Curvefetch!BW64</f>
        <v>0</v>
      </c>
      <c r="BX64">
        <f>+Curvefetch!BX64</f>
        <v>0</v>
      </c>
      <c r="BY64">
        <f>+Curvefetch!BY64</f>
        <v>0</v>
      </c>
      <c r="BZ64">
        <f>+Curvefetch!BZ64</f>
        <v>0</v>
      </c>
      <c r="CA64">
        <f>+Curvefetch!CA64</f>
        <v>0</v>
      </c>
      <c r="CB64">
        <f>+Curvefetch!CB64</f>
        <v>0</v>
      </c>
      <c r="CC64">
        <f>+Curvefetch!CC64</f>
        <v>0</v>
      </c>
      <c r="CD64">
        <f>+Curvefetch!CD64</f>
        <v>0</v>
      </c>
      <c r="CE64">
        <f>+Curvefetch!CE64</f>
        <v>0</v>
      </c>
      <c r="CF64">
        <f>+Curvefetch!CF64</f>
        <v>0</v>
      </c>
      <c r="CG64">
        <f>+Curvefetch!CG64</f>
        <v>0</v>
      </c>
      <c r="CH64">
        <f>+Curvefetch!CH64</f>
        <v>0</v>
      </c>
      <c r="CI64">
        <f>+Curvefetch!CI64</f>
        <v>0</v>
      </c>
      <c r="CJ64">
        <f>+Curvefetch!CJ64</f>
        <v>0</v>
      </c>
      <c r="CK64">
        <f>+Curvefetch!CK64</f>
        <v>0</v>
      </c>
      <c r="CL64">
        <f>+Curvefetch!CL64</f>
        <v>0</v>
      </c>
      <c r="CM64">
        <f>+Curvefetch!CM64</f>
        <v>0</v>
      </c>
      <c r="CO64">
        <f>+Curvefetch!CO64</f>
        <v>0</v>
      </c>
      <c r="CP64">
        <f>+Curvefetch!CP64</f>
        <v>0</v>
      </c>
      <c r="CQ64">
        <f>+Curvefetch!CQ64</f>
        <v>0</v>
      </c>
      <c r="CR64">
        <f>+Curvefetch!CR64</f>
        <v>0</v>
      </c>
      <c r="CS64">
        <f>+Curvefetch!CS64</f>
        <v>0</v>
      </c>
      <c r="CT64">
        <f>+Curvefetch!CT64</f>
        <v>0</v>
      </c>
      <c r="CU64">
        <f>+Curvefetch!CU64</f>
        <v>0</v>
      </c>
      <c r="CV64">
        <f>+Curvefetch!CV64</f>
        <v>0</v>
      </c>
      <c r="CW64">
        <f>+Curvefetch!CW64</f>
        <v>0</v>
      </c>
      <c r="CX64">
        <f>+Curvefetch!CX64</f>
        <v>0</v>
      </c>
      <c r="CY64">
        <f>+Curvefetch!CY64</f>
        <v>0</v>
      </c>
      <c r="CZ64">
        <f>+Curvefetch!CZ64</f>
        <v>0</v>
      </c>
      <c r="DA64">
        <f>+Curvefetch!DA64</f>
        <v>0</v>
      </c>
      <c r="DB64">
        <f>+Curvefetch!DB64</f>
        <v>0</v>
      </c>
      <c r="DC64">
        <f>+Curvefetch!DC64</f>
        <v>0</v>
      </c>
      <c r="DD64">
        <f>+Curvefetch!DD64</f>
        <v>0</v>
      </c>
      <c r="DE64">
        <f>+Curvefetch!DE64</f>
        <v>0</v>
      </c>
      <c r="DF64">
        <f>+Curvefetch!DF64</f>
        <v>0</v>
      </c>
      <c r="DG64">
        <f>+Curvefetch!DG64</f>
        <v>0</v>
      </c>
      <c r="DH64">
        <f>+Curvefetch!DH64</f>
        <v>0</v>
      </c>
      <c r="DI64">
        <f>+Curvefetch!DI64</f>
        <v>0</v>
      </c>
      <c r="DJ64">
        <f>+Curvefetch!DJ64</f>
        <v>0</v>
      </c>
      <c r="DK64">
        <f>+Curvefetch!DK64</f>
        <v>0</v>
      </c>
      <c r="DL64">
        <f>+Curvefetch!DL64</f>
        <v>0</v>
      </c>
      <c r="DM64">
        <f>+Curvefetch!DM64</f>
        <v>0</v>
      </c>
      <c r="DN64">
        <f>+Curvefetch!DN64</f>
        <v>0</v>
      </c>
      <c r="DO64">
        <f>+Curvefetch!DO64</f>
        <v>0</v>
      </c>
      <c r="DP64">
        <f>+Curvefetch!DP64</f>
        <v>0</v>
      </c>
      <c r="DR64" s="18"/>
      <c r="EV64" s="104"/>
      <c r="EY64" s="18"/>
    </row>
    <row r="65" spans="4:185" x14ac:dyDescent="0.2">
      <c r="BH65" s="18"/>
      <c r="BI65" s="81"/>
      <c r="BJ65" s="81"/>
      <c r="BK65" s="81"/>
      <c r="BL65" s="18">
        <f>+Curvefetch!BL65</f>
        <v>0</v>
      </c>
      <c r="BM65">
        <f>+Curvefetch!BM65</f>
        <v>0</v>
      </c>
      <c r="BN65">
        <f>+Curvefetch!BN65</f>
        <v>0</v>
      </c>
      <c r="BO65">
        <f>+Curvefetch!BO65</f>
        <v>0</v>
      </c>
      <c r="BP65">
        <f>+Curvefetch!BP65</f>
        <v>0</v>
      </c>
      <c r="BQ65">
        <f>+Curvefetch!BQ65</f>
        <v>0</v>
      </c>
      <c r="BR65">
        <f>+Curvefetch!BR65</f>
        <v>0</v>
      </c>
      <c r="BS65">
        <f>+Curvefetch!BS65</f>
        <v>0</v>
      </c>
      <c r="BT65">
        <f>+Curvefetch!BT65</f>
        <v>0</v>
      </c>
      <c r="BU65">
        <f>+Curvefetch!BU65</f>
        <v>0</v>
      </c>
      <c r="BV65">
        <f>+Curvefetch!BV65</f>
        <v>0</v>
      </c>
      <c r="BW65">
        <f>+Curvefetch!BW65</f>
        <v>0</v>
      </c>
      <c r="BX65">
        <f>+Curvefetch!BX65</f>
        <v>0</v>
      </c>
      <c r="BY65">
        <f>+Curvefetch!BY65</f>
        <v>0</v>
      </c>
      <c r="BZ65">
        <f>+Curvefetch!BZ65</f>
        <v>0</v>
      </c>
      <c r="CA65">
        <f>+Curvefetch!CA65</f>
        <v>0</v>
      </c>
      <c r="CB65">
        <f>+Curvefetch!CB65</f>
        <v>0</v>
      </c>
      <c r="CC65">
        <f>+Curvefetch!CC65</f>
        <v>0</v>
      </c>
      <c r="CD65">
        <f>+Curvefetch!CD65</f>
        <v>0</v>
      </c>
      <c r="CE65">
        <f>+Curvefetch!CE65</f>
        <v>0</v>
      </c>
      <c r="CF65">
        <f>+Curvefetch!CF65</f>
        <v>0</v>
      </c>
      <c r="CG65">
        <f>+Curvefetch!CG65</f>
        <v>0</v>
      </c>
      <c r="CH65">
        <f>+Curvefetch!CH65</f>
        <v>0</v>
      </c>
      <c r="CI65">
        <f>+Curvefetch!CI65</f>
        <v>0</v>
      </c>
      <c r="CJ65">
        <f>+Curvefetch!CJ65</f>
        <v>0</v>
      </c>
      <c r="CK65">
        <f>+Curvefetch!CK65</f>
        <v>0</v>
      </c>
      <c r="CL65">
        <f>+Curvefetch!CL65</f>
        <v>0</v>
      </c>
      <c r="CM65">
        <f>+Curvefetch!CM65</f>
        <v>0</v>
      </c>
      <c r="CO65">
        <f>+Curvefetch!CO65</f>
        <v>0</v>
      </c>
      <c r="CP65">
        <f>+Curvefetch!CP65</f>
        <v>0</v>
      </c>
      <c r="CQ65">
        <f>+Curvefetch!CQ65</f>
        <v>0</v>
      </c>
      <c r="CR65">
        <f>+Curvefetch!CR65</f>
        <v>0</v>
      </c>
      <c r="CS65">
        <f>+Curvefetch!CS65</f>
        <v>0</v>
      </c>
      <c r="CT65">
        <f>+Curvefetch!CT65</f>
        <v>0</v>
      </c>
      <c r="CU65">
        <f>+Curvefetch!CU65</f>
        <v>0</v>
      </c>
      <c r="CV65">
        <f>+Curvefetch!CV65</f>
        <v>0</v>
      </c>
      <c r="CW65">
        <f>+Curvefetch!CW65</f>
        <v>0</v>
      </c>
      <c r="CX65">
        <f>+Curvefetch!CX65</f>
        <v>0</v>
      </c>
      <c r="CY65">
        <f>+Curvefetch!CY65</f>
        <v>0</v>
      </c>
      <c r="CZ65">
        <f>+Curvefetch!CZ65</f>
        <v>0</v>
      </c>
      <c r="DA65">
        <f>+Curvefetch!DA65</f>
        <v>0</v>
      </c>
      <c r="DB65">
        <f>+Curvefetch!DB65</f>
        <v>0</v>
      </c>
      <c r="DC65">
        <f>+Curvefetch!DC65</f>
        <v>0</v>
      </c>
      <c r="DD65">
        <f>+Curvefetch!DD65</f>
        <v>0</v>
      </c>
      <c r="DE65">
        <f>+Curvefetch!DE65</f>
        <v>0</v>
      </c>
      <c r="DF65">
        <f>+Curvefetch!DF65</f>
        <v>0</v>
      </c>
      <c r="DG65">
        <f>+Curvefetch!DG65</f>
        <v>0</v>
      </c>
      <c r="DH65">
        <f>+Curvefetch!DH65</f>
        <v>0</v>
      </c>
      <c r="DI65">
        <f>+Curvefetch!DI65</f>
        <v>0</v>
      </c>
      <c r="DJ65">
        <f>+Curvefetch!DJ65</f>
        <v>0</v>
      </c>
      <c r="DK65">
        <f>+Curvefetch!DK65</f>
        <v>0</v>
      </c>
      <c r="DL65">
        <f>+Curvefetch!DL65</f>
        <v>0</v>
      </c>
      <c r="DM65">
        <f>+Curvefetch!DM65</f>
        <v>0</v>
      </c>
      <c r="DN65">
        <f>+Curvefetch!DN65</f>
        <v>0</v>
      </c>
      <c r="DO65">
        <f>+Curvefetch!DO65</f>
        <v>0</v>
      </c>
      <c r="DP65">
        <f>+Curvefetch!DP65</f>
        <v>0</v>
      </c>
      <c r="DR65" s="18"/>
      <c r="EV65" s="104"/>
      <c r="EY65" s="18"/>
    </row>
    <row r="66" spans="4:185" x14ac:dyDescent="0.2">
      <c r="BH66" s="18"/>
      <c r="BI66" s="81"/>
      <c r="BJ66" s="81"/>
      <c r="BK66" s="81"/>
      <c r="BL66" s="18">
        <f>+Curvefetch!BL66</f>
        <v>0</v>
      </c>
      <c r="BM66">
        <f>+Curvefetch!BM66</f>
        <v>0</v>
      </c>
      <c r="BN66">
        <f>+Curvefetch!BN66</f>
        <v>0</v>
      </c>
      <c r="BO66">
        <f>+Curvefetch!BO66</f>
        <v>0</v>
      </c>
      <c r="BP66">
        <f>+Curvefetch!BP66</f>
        <v>0</v>
      </c>
      <c r="BQ66">
        <f>+Curvefetch!BQ66</f>
        <v>0</v>
      </c>
      <c r="BR66">
        <f>+Curvefetch!BR66</f>
        <v>0</v>
      </c>
      <c r="BS66">
        <f>+Curvefetch!BS66</f>
        <v>0</v>
      </c>
      <c r="BT66">
        <f>+Curvefetch!BT66</f>
        <v>0</v>
      </c>
      <c r="BU66">
        <f>+Curvefetch!BU66</f>
        <v>0</v>
      </c>
      <c r="BV66">
        <f>+Curvefetch!BV66</f>
        <v>0</v>
      </c>
      <c r="BW66">
        <f>+Curvefetch!BW66</f>
        <v>0</v>
      </c>
      <c r="BX66">
        <f>+Curvefetch!BX66</f>
        <v>0</v>
      </c>
      <c r="BY66">
        <f>+Curvefetch!BY66</f>
        <v>0</v>
      </c>
      <c r="BZ66">
        <f>+Curvefetch!BZ66</f>
        <v>0</v>
      </c>
      <c r="CA66">
        <f>+Curvefetch!CA66</f>
        <v>0</v>
      </c>
      <c r="CB66">
        <f>+Curvefetch!CB66</f>
        <v>0</v>
      </c>
      <c r="CC66">
        <f>+Curvefetch!CC66</f>
        <v>0</v>
      </c>
      <c r="CD66">
        <f>+Curvefetch!CD66</f>
        <v>0</v>
      </c>
      <c r="CE66">
        <f>+Curvefetch!CE66</f>
        <v>0</v>
      </c>
      <c r="CF66">
        <f>+Curvefetch!CF66</f>
        <v>0</v>
      </c>
      <c r="CG66">
        <f>+Curvefetch!CG66</f>
        <v>0</v>
      </c>
      <c r="CH66">
        <f>+Curvefetch!CH66</f>
        <v>0</v>
      </c>
      <c r="CI66">
        <f>+Curvefetch!CI66</f>
        <v>0</v>
      </c>
      <c r="CJ66">
        <f>+Curvefetch!CJ66</f>
        <v>0</v>
      </c>
      <c r="CK66">
        <f>+Curvefetch!CK66</f>
        <v>0</v>
      </c>
      <c r="CL66">
        <f>+Curvefetch!CL66</f>
        <v>0</v>
      </c>
      <c r="CM66">
        <f>+Curvefetch!CM66</f>
        <v>0</v>
      </c>
      <c r="CO66">
        <f>+Curvefetch!CO66</f>
        <v>0</v>
      </c>
      <c r="CP66">
        <f>+Curvefetch!CP66</f>
        <v>0</v>
      </c>
      <c r="CQ66">
        <f>+Curvefetch!CQ66</f>
        <v>0</v>
      </c>
      <c r="CR66">
        <f>+Curvefetch!CR66</f>
        <v>0</v>
      </c>
      <c r="CS66">
        <f>+Curvefetch!CS66</f>
        <v>0</v>
      </c>
      <c r="CT66">
        <f>+Curvefetch!CT66</f>
        <v>0</v>
      </c>
      <c r="CU66">
        <f>+Curvefetch!CU66</f>
        <v>0</v>
      </c>
      <c r="CV66">
        <f>+Curvefetch!CV66</f>
        <v>0</v>
      </c>
      <c r="CW66">
        <f>+Curvefetch!CW66</f>
        <v>0</v>
      </c>
      <c r="CX66">
        <f>+Curvefetch!CX66</f>
        <v>0</v>
      </c>
      <c r="CY66">
        <f>+Curvefetch!CY66</f>
        <v>0</v>
      </c>
      <c r="CZ66">
        <f>+Curvefetch!CZ66</f>
        <v>0</v>
      </c>
      <c r="DA66">
        <f>+Curvefetch!DA66</f>
        <v>0</v>
      </c>
      <c r="DB66">
        <f>+Curvefetch!DB66</f>
        <v>0</v>
      </c>
      <c r="DC66">
        <f>+Curvefetch!DC66</f>
        <v>0</v>
      </c>
      <c r="DD66">
        <f>+Curvefetch!DD66</f>
        <v>0</v>
      </c>
      <c r="DE66">
        <f>+Curvefetch!DE66</f>
        <v>0</v>
      </c>
      <c r="DF66">
        <f>+Curvefetch!DF66</f>
        <v>0</v>
      </c>
      <c r="DG66">
        <f>+Curvefetch!DG66</f>
        <v>0</v>
      </c>
      <c r="DH66">
        <f>+Curvefetch!DH66</f>
        <v>0</v>
      </c>
      <c r="DI66">
        <f>+Curvefetch!DI66</f>
        <v>0</v>
      </c>
      <c r="DJ66">
        <f>+Curvefetch!DJ66</f>
        <v>0</v>
      </c>
      <c r="DK66">
        <f>+Curvefetch!DK66</f>
        <v>0</v>
      </c>
      <c r="DL66">
        <f>+Curvefetch!DL66</f>
        <v>0</v>
      </c>
      <c r="DM66">
        <f>+Curvefetch!DM66</f>
        <v>0</v>
      </c>
      <c r="DN66">
        <f>+Curvefetch!DN66</f>
        <v>0</v>
      </c>
      <c r="DO66">
        <f>+Curvefetch!DO66</f>
        <v>0</v>
      </c>
      <c r="DP66">
        <f>+Curvefetch!DP66</f>
        <v>0</v>
      </c>
      <c r="DR66" s="18"/>
      <c r="EV66" s="104"/>
      <c r="EY66" s="18"/>
    </row>
    <row r="67" spans="4:185" x14ac:dyDescent="0.2">
      <c r="BH67" s="18"/>
      <c r="BI67" s="81"/>
      <c r="BJ67" s="81"/>
      <c r="BK67" s="81"/>
      <c r="BL67" s="18">
        <f>+Curvefetch!BL67</f>
        <v>0</v>
      </c>
      <c r="BM67">
        <f>+Curvefetch!BM67</f>
        <v>0</v>
      </c>
      <c r="BN67">
        <f>+Curvefetch!BN67</f>
        <v>0</v>
      </c>
      <c r="BO67">
        <f>+Curvefetch!BO67</f>
        <v>0</v>
      </c>
      <c r="BP67">
        <f>+Curvefetch!BP67</f>
        <v>0</v>
      </c>
      <c r="BQ67">
        <f>+Curvefetch!BQ67</f>
        <v>0</v>
      </c>
      <c r="BR67">
        <f>+Curvefetch!BR67</f>
        <v>0</v>
      </c>
      <c r="BS67">
        <f>+Curvefetch!BS67</f>
        <v>0</v>
      </c>
      <c r="BT67">
        <f>+Curvefetch!BT67</f>
        <v>0</v>
      </c>
      <c r="BU67">
        <f>+Curvefetch!BU67</f>
        <v>0</v>
      </c>
      <c r="BV67">
        <f>+Curvefetch!BV67</f>
        <v>0</v>
      </c>
      <c r="BW67">
        <f>+Curvefetch!BW67</f>
        <v>0</v>
      </c>
      <c r="BX67">
        <f>+Curvefetch!BX67</f>
        <v>0</v>
      </c>
      <c r="BY67">
        <f>+Curvefetch!BY67</f>
        <v>0</v>
      </c>
      <c r="BZ67">
        <f>+Curvefetch!BZ67</f>
        <v>0</v>
      </c>
      <c r="CA67">
        <f>+Curvefetch!CA67</f>
        <v>0</v>
      </c>
      <c r="CB67">
        <f>+Curvefetch!CB67</f>
        <v>0</v>
      </c>
      <c r="CC67">
        <f>+Curvefetch!CC67</f>
        <v>0</v>
      </c>
      <c r="CD67">
        <f>+Curvefetch!CD67</f>
        <v>0</v>
      </c>
      <c r="CE67">
        <f>+Curvefetch!CE67</f>
        <v>0</v>
      </c>
      <c r="CF67">
        <f>+Curvefetch!CF67</f>
        <v>0</v>
      </c>
      <c r="CG67">
        <f>+Curvefetch!CG67</f>
        <v>0</v>
      </c>
      <c r="CH67">
        <f>+Curvefetch!CH67</f>
        <v>0</v>
      </c>
      <c r="CI67">
        <f>+Curvefetch!CI67</f>
        <v>0</v>
      </c>
      <c r="CJ67">
        <f>+Curvefetch!CJ67</f>
        <v>0</v>
      </c>
      <c r="CK67">
        <f>+Curvefetch!CK67</f>
        <v>0</v>
      </c>
      <c r="CL67">
        <f>+Curvefetch!CL67</f>
        <v>0</v>
      </c>
      <c r="CM67">
        <f>+Curvefetch!CM67</f>
        <v>0</v>
      </c>
      <c r="CO67">
        <f>+Curvefetch!CO67</f>
        <v>0</v>
      </c>
      <c r="CP67">
        <f>+Curvefetch!CP67</f>
        <v>0</v>
      </c>
      <c r="CQ67">
        <f>+Curvefetch!CQ67</f>
        <v>0</v>
      </c>
      <c r="CR67">
        <f>+Curvefetch!CR67</f>
        <v>0</v>
      </c>
      <c r="CS67">
        <f>+Curvefetch!CS67</f>
        <v>0</v>
      </c>
      <c r="CT67">
        <f>+Curvefetch!CT67</f>
        <v>0</v>
      </c>
      <c r="CU67">
        <f>+Curvefetch!CU67</f>
        <v>0</v>
      </c>
      <c r="CV67">
        <f>+Curvefetch!CV67</f>
        <v>0</v>
      </c>
      <c r="CW67">
        <f>+Curvefetch!CW67</f>
        <v>0</v>
      </c>
      <c r="CX67">
        <f>+Curvefetch!CX67</f>
        <v>0</v>
      </c>
      <c r="CY67">
        <f>+Curvefetch!CY67</f>
        <v>0</v>
      </c>
      <c r="CZ67">
        <f>+Curvefetch!CZ67</f>
        <v>0</v>
      </c>
      <c r="DA67">
        <f>+Curvefetch!DA67</f>
        <v>0</v>
      </c>
      <c r="DB67">
        <f>+Curvefetch!DB67</f>
        <v>0</v>
      </c>
      <c r="DC67">
        <f>+Curvefetch!DC67</f>
        <v>0</v>
      </c>
      <c r="DD67">
        <f>+Curvefetch!DD67</f>
        <v>0</v>
      </c>
      <c r="DE67">
        <f>+Curvefetch!DE67</f>
        <v>0</v>
      </c>
      <c r="DF67">
        <f>+Curvefetch!DF67</f>
        <v>0</v>
      </c>
      <c r="DG67">
        <f>+Curvefetch!DG67</f>
        <v>0</v>
      </c>
      <c r="DH67">
        <f>+Curvefetch!DH67</f>
        <v>0</v>
      </c>
      <c r="DI67">
        <f>+Curvefetch!DI67</f>
        <v>0</v>
      </c>
      <c r="DJ67">
        <f>+Curvefetch!DJ67</f>
        <v>0</v>
      </c>
      <c r="DK67">
        <f>+Curvefetch!DK67</f>
        <v>0</v>
      </c>
      <c r="DL67">
        <f>+Curvefetch!DL67</f>
        <v>0</v>
      </c>
      <c r="DM67">
        <f>+Curvefetch!DM67</f>
        <v>0</v>
      </c>
      <c r="DN67">
        <f>+Curvefetch!DN67</f>
        <v>0</v>
      </c>
      <c r="DO67">
        <f>+Curvefetch!DO67</f>
        <v>0</v>
      </c>
      <c r="DP67">
        <f>+Curvefetch!DP67</f>
        <v>0</v>
      </c>
      <c r="DR67" s="18"/>
      <c r="EV67" s="104"/>
      <c r="EY67" s="18"/>
    </row>
    <row r="68" spans="4:185" x14ac:dyDescent="0.2">
      <c r="BH68" s="18"/>
      <c r="BI68" s="81"/>
      <c r="BJ68" s="81"/>
      <c r="BK68" s="81"/>
      <c r="BL68" s="18">
        <f>+Curvefetch!BL68</f>
        <v>0</v>
      </c>
      <c r="BM68">
        <f>+Curvefetch!BM68</f>
        <v>0</v>
      </c>
      <c r="BN68">
        <f>+Curvefetch!BN68</f>
        <v>0</v>
      </c>
      <c r="BO68">
        <f>+Curvefetch!BO68</f>
        <v>0</v>
      </c>
      <c r="BP68">
        <f>+Curvefetch!BP68</f>
        <v>0</v>
      </c>
      <c r="BQ68">
        <f>+Curvefetch!BQ68</f>
        <v>0</v>
      </c>
      <c r="BR68">
        <f>+Curvefetch!BR68</f>
        <v>0</v>
      </c>
      <c r="BS68">
        <f>+Curvefetch!BS68</f>
        <v>0</v>
      </c>
      <c r="BT68">
        <f>+Curvefetch!BT68</f>
        <v>0</v>
      </c>
      <c r="BU68">
        <f>+Curvefetch!BU68</f>
        <v>0</v>
      </c>
      <c r="BV68">
        <f>+Curvefetch!BV68</f>
        <v>0</v>
      </c>
      <c r="BW68">
        <f>+Curvefetch!BW68</f>
        <v>0</v>
      </c>
      <c r="BX68">
        <f>+Curvefetch!BX68</f>
        <v>0</v>
      </c>
      <c r="BY68">
        <f>+Curvefetch!BY68</f>
        <v>0</v>
      </c>
      <c r="BZ68">
        <f>+Curvefetch!BZ68</f>
        <v>0</v>
      </c>
      <c r="CA68">
        <f>+Curvefetch!CA68</f>
        <v>0</v>
      </c>
      <c r="CB68">
        <f>+Curvefetch!CB68</f>
        <v>0</v>
      </c>
      <c r="CC68">
        <f>+Curvefetch!CC68</f>
        <v>0</v>
      </c>
      <c r="CD68">
        <f>+Curvefetch!CD68</f>
        <v>0</v>
      </c>
      <c r="CE68">
        <f>+Curvefetch!CE68</f>
        <v>0</v>
      </c>
      <c r="CF68">
        <f>+Curvefetch!CF68</f>
        <v>0</v>
      </c>
      <c r="CG68">
        <f>+Curvefetch!CG68</f>
        <v>0</v>
      </c>
      <c r="CH68">
        <f>+Curvefetch!CH68</f>
        <v>0</v>
      </c>
      <c r="CI68">
        <f>+Curvefetch!CI68</f>
        <v>0</v>
      </c>
      <c r="CJ68">
        <f>+Curvefetch!CJ68</f>
        <v>0</v>
      </c>
      <c r="CK68">
        <f>+Curvefetch!CK68</f>
        <v>0</v>
      </c>
      <c r="CL68">
        <f>+Curvefetch!CL68</f>
        <v>0</v>
      </c>
      <c r="CM68">
        <f>+Curvefetch!CM68</f>
        <v>0</v>
      </c>
      <c r="CO68">
        <f>+Curvefetch!CO68</f>
        <v>0</v>
      </c>
      <c r="CP68">
        <f>+Curvefetch!CP68</f>
        <v>0</v>
      </c>
      <c r="CQ68">
        <f>+Curvefetch!CQ68</f>
        <v>0</v>
      </c>
      <c r="CR68">
        <f>+Curvefetch!CR68</f>
        <v>0</v>
      </c>
      <c r="CS68">
        <f>+Curvefetch!CS68</f>
        <v>0</v>
      </c>
      <c r="CT68">
        <f>+Curvefetch!CT68</f>
        <v>0</v>
      </c>
      <c r="CU68">
        <f>+Curvefetch!CU68</f>
        <v>0</v>
      </c>
      <c r="CV68">
        <f>+Curvefetch!CV68</f>
        <v>0</v>
      </c>
      <c r="CW68">
        <f>+Curvefetch!CW68</f>
        <v>0</v>
      </c>
      <c r="CX68">
        <f>+Curvefetch!CX68</f>
        <v>0</v>
      </c>
      <c r="CY68">
        <f>+Curvefetch!CY68</f>
        <v>0</v>
      </c>
      <c r="CZ68">
        <f>+Curvefetch!CZ68</f>
        <v>0</v>
      </c>
      <c r="DA68">
        <f>+Curvefetch!DA68</f>
        <v>0</v>
      </c>
      <c r="DB68">
        <f>+Curvefetch!DB68</f>
        <v>0</v>
      </c>
      <c r="DC68">
        <f>+Curvefetch!DC68</f>
        <v>0</v>
      </c>
      <c r="DD68">
        <f>+Curvefetch!DD68</f>
        <v>0</v>
      </c>
      <c r="DE68">
        <f>+Curvefetch!DE68</f>
        <v>0</v>
      </c>
      <c r="DF68">
        <f>+Curvefetch!DF68</f>
        <v>0</v>
      </c>
      <c r="DG68">
        <f>+Curvefetch!DG68</f>
        <v>0</v>
      </c>
      <c r="DH68">
        <f>+Curvefetch!DH68</f>
        <v>0</v>
      </c>
      <c r="DI68">
        <f>+Curvefetch!DI68</f>
        <v>0</v>
      </c>
      <c r="DJ68">
        <f>+Curvefetch!DJ68</f>
        <v>0</v>
      </c>
      <c r="DK68">
        <f>+Curvefetch!DK68</f>
        <v>0</v>
      </c>
      <c r="DL68">
        <f>+Curvefetch!DL68</f>
        <v>0</v>
      </c>
      <c r="DM68">
        <f>+Curvefetch!DM68</f>
        <v>0</v>
      </c>
      <c r="DN68">
        <f>+Curvefetch!DN68</f>
        <v>0</v>
      </c>
      <c r="DO68">
        <f>+Curvefetch!DO68</f>
        <v>0</v>
      </c>
      <c r="DP68">
        <f>+Curvefetch!DP68</f>
        <v>0</v>
      </c>
      <c r="DR68" s="18"/>
      <c r="EV68" s="104"/>
      <c r="EY68" s="18"/>
    </row>
    <row r="69" spans="4:185" x14ac:dyDescent="0.2">
      <c r="BH69" s="18"/>
      <c r="BI69" s="81"/>
      <c r="BJ69" s="81"/>
      <c r="BK69" s="81"/>
      <c r="BL69" s="18">
        <f>+Curvefetch!BL69</f>
        <v>0</v>
      </c>
      <c r="BM69">
        <f>+Curvefetch!BM69</f>
        <v>0</v>
      </c>
      <c r="BN69">
        <f>+Curvefetch!BN69</f>
        <v>0</v>
      </c>
      <c r="BO69">
        <f>+Curvefetch!BO69</f>
        <v>0</v>
      </c>
      <c r="BP69">
        <f>+Curvefetch!BP69</f>
        <v>0</v>
      </c>
      <c r="BQ69">
        <f>+Curvefetch!BQ69</f>
        <v>0</v>
      </c>
      <c r="BR69">
        <f>+Curvefetch!BR69</f>
        <v>0</v>
      </c>
      <c r="BS69">
        <f>+Curvefetch!BS69</f>
        <v>0</v>
      </c>
      <c r="BT69">
        <f>+Curvefetch!BT69</f>
        <v>0</v>
      </c>
      <c r="BU69">
        <f>+Curvefetch!BU69</f>
        <v>0</v>
      </c>
      <c r="BV69">
        <f>+Curvefetch!BV69</f>
        <v>0</v>
      </c>
      <c r="BW69">
        <f>+Curvefetch!BW69</f>
        <v>0</v>
      </c>
      <c r="BX69">
        <f>+Curvefetch!BX69</f>
        <v>0</v>
      </c>
      <c r="BY69">
        <f>+Curvefetch!BY69</f>
        <v>0</v>
      </c>
      <c r="BZ69">
        <f>+Curvefetch!BZ69</f>
        <v>0</v>
      </c>
      <c r="CA69">
        <f>+Curvefetch!CA69</f>
        <v>0</v>
      </c>
      <c r="CB69">
        <f>+Curvefetch!CB69</f>
        <v>0</v>
      </c>
      <c r="CC69">
        <f>+Curvefetch!CC69</f>
        <v>0</v>
      </c>
      <c r="CD69">
        <f>+Curvefetch!CD69</f>
        <v>0</v>
      </c>
      <c r="CE69">
        <f>+Curvefetch!CE69</f>
        <v>0</v>
      </c>
      <c r="CF69">
        <f>+Curvefetch!CF69</f>
        <v>0</v>
      </c>
      <c r="CG69">
        <f>+Curvefetch!CG69</f>
        <v>0</v>
      </c>
      <c r="CH69">
        <f>+Curvefetch!CH69</f>
        <v>0</v>
      </c>
      <c r="CI69">
        <f>+Curvefetch!CI69</f>
        <v>0</v>
      </c>
      <c r="CJ69">
        <f>+Curvefetch!CJ69</f>
        <v>0</v>
      </c>
      <c r="CK69">
        <f>+Curvefetch!CK69</f>
        <v>0</v>
      </c>
      <c r="CL69">
        <f>+Curvefetch!CL69</f>
        <v>0</v>
      </c>
      <c r="CM69">
        <f>+Curvefetch!CM69</f>
        <v>0</v>
      </c>
      <c r="CO69">
        <f>+Curvefetch!CO69</f>
        <v>0</v>
      </c>
      <c r="CP69">
        <f>+Curvefetch!CP69</f>
        <v>0</v>
      </c>
      <c r="CQ69">
        <f>+Curvefetch!CQ69</f>
        <v>0</v>
      </c>
      <c r="CR69">
        <f>+Curvefetch!CR69</f>
        <v>0</v>
      </c>
      <c r="CS69">
        <f>+Curvefetch!CS69</f>
        <v>0</v>
      </c>
      <c r="CT69">
        <f>+Curvefetch!CT69</f>
        <v>0</v>
      </c>
      <c r="CU69">
        <f>+Curvefetch!CU69</f>
        <v>0</v>
      </c>
      <c r="CV69">
        <f>+Curvefetch!CV69</f>
        <v>0</v>
      </c>
      <c r="CW69">
        <f>+Curvefetch!CW69</f>
        <v>0</v>
      </c>
      <c r="CX69">
        <f>+Curvefetch!CX69</f>
        <v>0</v>
      </c>
      <c r="CY69">
        <f>+Curvefetch!CY69</f>
        <v>0</v>
      </c>
      <c r="CZ69">
        <f>+Curvefetch!CZ69</f>
        <v>0</v>
      </c>
      <c r="DA69">
        <f>+Curvefetch!DA69</f>
        <v>0</v>
      </c>
      <c r="DB69">
        <f>+Curvefetch!DB69</f>
        <v>0</v>
      </c>
      <c r="DC69">
        <f>+Curvefetch!DC69</f>
        <v>0</v>
      </c>
      <c r="DD69">
        <f>+Curvefetch!DD69</f>
        <v>0</v>
      </c>
      <c r="DE69">
        <f>+Curvefetch!DE69</f>
        <v>0</v>
      </c>
      <c r="DF69">
        <f>+Curvefetch!DF69</f>
        <v>0</v>
      </c>
      <c r="DG69">
        <f>+Curvefetch!DG69</f>
        <v>0</v>
      </c>
      <c r="DH69">
        <f>+Curvefetch!DH69</f>
        <v>0</v>
      </c>
      <c r="DI69">
        <f>+Curvefetch!DI69</f>
        <v>0</v>
      </c>
      <c r="DJ69">
        <f>+Curvefetch!DJ69</f>
        <v>0</v>
      </c>
      <c r="DK69">
        <f>+Curvefetch!DK69</f>
        <v>0</v>
      </c>
      <c r="DL69">
        <f>+Curvefetch!DL69</f>
        <v>0</v>
      </c>
      <c r="DM69">
        <f>+Curvefetch!DM69</f>
        <v>0</v>
      </c>
      <c r="DN69">
        <f>+Curvefetch!DN69</f>
        <v>0</v>
      </c>
      <c r="DO69">
        <f>+Curvefetch!DO69</f>
        <v>0</v>
      </c>
      <c r="DP69">
        <f>+Curvefetch!DP69</f>
        <v>0</v>
      </c>
      <c r="DR69" s="18"/>
      <c r="EV69" s="104"/>
      <c r="EY69" s="18"/>
    </row>
    <row r="70" spans="4:185" ht="13.5" thickBot="1" x14ac:dyDescent="0.25">
      <c r="BH70" s="18"/>
      <c r="BL70" s="18"/>
      <c r="DL70" s="18"/>
      <c r="EP70" s="18"/>
    </row>
    <row r="71" spans="4:185" ht="16.5" thickBot="1" x14ac:dyDescent="0.3">
      <c r="D71" t="s">
        <v>222</v>
      </c>
      <c r="BL71" s="88">
        <f ca="1">TODAY()</f>
        <v>37174</v>
      </c>
      <c r="BM71" s="81" t="e">
        <f t="shared" ref="BM71:CM71" ca="1" si="7">+INDEX(tdy_bom,MATCH(WORKDAY($BL$71,1),tdy_bom_dat,0),BM1)</f>
        <v>#N/A</v>
      </c>
      <c r="BN71" s="81" t="e">
        <f t="shared" ca="1" si="7"/>
        <v>#N/A</v>
      </c>
      <c r="BO71" s="81" t="e">
        <f t="shared" ca="1" si="7"/>
        <v>#N/A</v>
      </c>
      <c r="BP71" s="81" t="e">
        <f t="shared" ca="1" si="7"/>
        <v>#N/A</v>
      </c>
      <c r="BQ71" s="81" t="e">
        <f t="shared" ca="1" si="7"/>
        <v>#N/A</v>
      </c>
      <c r="BR71" s="81" t="e">
        <f t="shared" ca="1" si="7"/>
        <v>#N/A</v>
      </c>
      <c r="BS71" s="81" t="e">
        <f t="shared" ca="1" si="7"/>
        <v>#N/A</v>
      </c>
      <c r="BT71" s="81" t="e">
        <f t="shared" ca="1" si="7"/>
        <v>#N/A</v>
      </c>
      <c r="BU71" s="81" t="e">
        <f t="shared" ca="1" si="7"/>
        <v>#N/A</v>
      </c>
      <c r="BV71" s="81" t="e">
        <f t="shared" ca="1" si="7"/>
        <v>#N/A</v>
      </c>
      <c r="BW71" s="81" t="e">
        <f t="shared" ca="1" si="7"/>
        <v>#N/A</v>
      </c>
      <c r="BX71" s="81" t="e">
        <f t="shared" ca="1" si="7"/>
        <v>#N/A</v>
      </c>
      <c r="BY71" s="81" t="e">
        <f t="shared" ca="1" si="7"/>
        <v>#N/A</v>
      </c>
      <c r="BZ71" s="81" t="e">
        <f t="shared" ca="1" si="7"/>
        <v>#N/A</v>
      </c>
      <c r="CA71" s="81" t="e">
        <f t="shared" ca="1" si="7"/>
        <v>#N/A</v>
      </c>
      <c r="CB71" s="81" t="e">
        <f t="shared" ca="1" si="7"/>
        <v>#N/A</v>
      </c>
      <c r="CC71" s="81" t="e">
        <f t="shared" ca="1" si="7"/>
        <v>#N/A</v>
      </c>
      <c r="CD71" s="81" t="e">
        <f t="shared" ca="1" si="7"/>
        <v>#N/A</v>
      </c>
      <c r="CE71" s="81" t="e">
        <f t="shared" ca="1" si="7"/>
        <v>#N/A</v>
      </c>
      <c r="CF71" s="81" t="e">
        <f t="shared" ca="1" si="7"/>
        <v>#N/A</v>
      </c>
      <c r="CG71" s="81" t="e">
        <f t="shared" ca="1" si="7"/>
        <v>#N/A</v>
      </c>
      <c r="CH71" s="81" t="e">
        <f t="shared" ca="1" si="7"/>
        <v>#N/A</v>
      </c>
      <c r="CI71" s="81" t="e">
        <f t="shared" ca="1" si="7"/>
        <v>#N/A</v>
      </c>
      <c r="CJ71" s="81" t="e">
        <f t="shared" ca="1" si="7"/>
        <v>#N/A</v>
      </c>
      <c r="CK71" s="81" t="e">
        <f t="shared" ca="1" si="7"/>
        <v>#N/A</v>
      </c>
      <c r="CL71" s="81" t="e">
        <f t="shared" ca="1" si="7"/>
        <v>#N/A</v>
      </c>
      <c r="CM71" s="81" t="e">
        <f t="shared" ca="1" si="7"/>
        <v>#N/A</v>
      </c>
      <c r="CO71" s="81"/>
      <c r="DQ71" s="96"/>
      <c r="DR71" s="96"/>
      <c r="DS71" s="96"/>
      <c r="DT71" s="96"/>
      <c r="DU71" s="96"/>
      <c r="DV71" s="96"/>
      <c r="DW71" s="96"/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/>
      <c r="EI71" s="96"/>
      <c r="EJ71" s="96"/>
      <c r="EK71" s="96"/>
      <c r="EL71" s="96"/>
      <c r="EM71" s="96"/>
      <c r="EN71" s="96"/>
      <c r="EO71" s="96"/>
      <c r="EP71" s="96"/>
      <c r="EQ71" s="96"/>
      <c r="ER71" s="96"/>
      <c r="ES71" s="96"/>
      <c r="ET71" s="96"/>
      <c r="EU71" s="96"/>
      <c r="EV71" s="96"/>
      <c r="EW71" s="18"/>
      <c r="EX71" s="97"/>
      <c r="EY71" s="97"/>
      <c r="EZ71" s="97"/>
      <c r="FA71" s="97"/>
      <c r="FB71" s="97"/>
      <c r="FC71" s="97"/>
      <c r="FD71" s="97"/>
      <c r="FE71" s="97"/>
      <c r="FF71" s="97"/>
      <c r="FG71" s="97"/>
      <c r="FH71" s="97"/>
      <c r="FI71" s="97"/>
      <c r="FJ71" s="97"/>
      <c r="FK71" s="97"/>
      <c r="FL71" s="97"/>
      <c r="FM71" s="97"/>
      <c r="FN71" s="97"/>
      <c r="FO71" s="97"/>
      <c r="FP71" s="97"/>
      <c r="FQ71" s="97"/>
      <c r="FR71" s="97"/>
      <c r="FS71" s="97"/>
      <c r="FT71" s="97"/>
      <c r="FU71" s="97"/>
      <c r="FV71" s="97"/>
      <c r="FW71" s="97"/>
      <c r="FX71" s="97"/>
      <c r="FY71" s="97"/>
      <c r="FZ71" s="97"/>
      <c r="GA71" s="97"/>
      <c r="GB71" s="97"/>
      <c r="GC71" s="97"/>
    </row>
    <row r="72" spans="4:185" x14ac:dyDescent="0.2">
      <c r="D72" t="s">
        <v>223</v>
      </c>
      <c r="CP72" t="e">
        <f t="shared" ref="CP72:DP72" ca="1" si="8">+INDEX(ytdy_bom,MATCH(WORKDAY($BL$71,-1),ytdy_bom_dat,0),CP1)</f>
        <v>#N/A</v>
      </c>
      <c r="CQ72" t="e">
        <f t="shared" ca="1" si="8"/>
        <v>#N/A</v>
      </c>
      <c r="CR72" t="e">
        <f t="shared" ca="1" si="8"/>
        <v>#N/A</v>
      </c>
      <c r="CS72" t="e">
        <f t="shared" ca="1" si="8"/>
        <v>#N/A</v>
      </c>
      <c r="CT72" t="e">
        <f t="shared" ca="1" si="8"/>
        <v>#N/A</v>
      </c>
      <c r="CU72" t="e">
        <f t="shared" ca="1" si="8"/>
        <v>#N/A</v>
      </c>
      <c r="CV72" t="e">
        <f t="shared" ca="1" si="8"/>
        <v>#N/A</v>
      </c>
      <c r="CW72" t="e">
        <f t="shared" ca="1" si="8"/>
        <v>#N/A</v>
      </c>
      <c r="CX72" t="e">
        <f t="shared" ca="1" si="8"/>
        <v>#N/A</v>
      </c>
      <c r="CY72" t="e">
        <f t="shared" ca="1" si="8"/>
        <v>#N/A</v>
      </c>
      <c r="CZ72" t="e">
        <f t="shared" ca="1" si="8"/>
        <v>#N/A</v>
      </c>
      <c r="DA72" t="e">
        <f t="shared" ca="1" si="8"/>
        <v>#N/A</v>
      </c>
      <c r="DB72" t="e">
        <f t="shared" ca="1" si="8"/>
        <v>#N/A</v>
      </c>
      <c r="DC72" t="e">
        <f t="shared" ca="1" si="8"/>
        <v>#N/A</v>
      </c>
      <c r="DD72" t="e">
        <f t="shared" ca="1" si="8"/>
        <v>#N/A</v>
      </c>
      <c r="DE72" t="e">
        <f t="shared" ca="1" si="8"/>
        <v>#N/A</v>
      </c>
      <c r="DF72" t="e">
        <f t="shared" ca="1" si="8"/>
        <v>#N/A</v>
      </c>
      <c r="DG72" t="e">
        <f t="shared" ca="1" si="8"/>
        <v>#N/A</v>
      </c>
      <c r="DH72" t="e">
        <f t="shared" ca="1" si="8"/>
        <v>#N/A</v>
      </c>
      <c r="DI72" t="e">
        <f t="shared" ca="1" si="8"/>
        <v>#N/A</v>
      </c>
      <c r="DJ72" t="e">
        <f t="shared" ca="1" si="8"/>
        <v>#N/A</v>
      </c>
      <c r="DK72" t="e">
        <f t="shared" ca="1" si="8"/>
        <v>#N/A</v>
      </c>
      <c r="DL72" t="e">
        <f t="shared" ca="1" si="8"/>
        <v>#N/A</v>
      </c>
      <c r="DM72" t="e">
        <f t="shared" ca="1" si="8"/>
        <v>#N/A</v>
      </c>
      <c r="DN72" t="e">
        <f t="shared" ca="1" si="8"/>
        <v>#N/A</v>
      </c>
      <c r="DO72" t="e">
        <f t="shared" ca="1" si="8"/>
        <v>#N/A</v>
      </c>
      <c r="DP72" t="e">
        <f t="shared" ca="1" si="8"/>
        <v>#N/A</v>
      </c>
      <c r="DQ72" s="96"/>
      <c r="DR72" s="96"/>
      <c r="DS72" s="96"/>
      <c r="DT72" s="96"/>
      <c r="DU72" s="96"/>
      <c r="DV72" s="96"/>
      <c r="DW72" s="96"/>
      <c r="DX72" s="96"/>
      <c r="DY72" s="96"/>
      <c r="DZ72" s="96"/>
      <c r="EA72" s="96"/>
      <c r="EB72" s="96"/>
      <c r="EC72" s="96"/>
      <c r="ED72" s="96"/>
      <c r="EE72" s="96"/>
      <c r="EF72" s="96"/>
      <c r="EG72" s="96"/>
      <c r="EH72" s="96"/>
      <c r="EI72" s="96"/>
      <c r="EJ72" s="96"/>
      <c r="EK72" s="96"/>
      <c r="EL72" s="96"/>
      <c r="EM72" s="96"/>
      <c r="EN72" s="96"/>
      <c r="EO72" s="96"/>
      <c r="EP72" s="96"/>
      <c r="EQ72" s="96"/>
      <c r="ER72" s="96"/>
      <c r="ES72" s="96"/>
      <c r="ET72" s="96"/>
      <c r="EU72" s="96"/>
      <c r="EV72" s="96"/>
      <c r="EW72" s="18"/>
      <c r="EX72" s="97"/>
      <c r="EY72" s="97"/>
      <c r="EZ72" s="97"/>
      <c r="FA72" s="97"/>
      <c r="FB72" s="97"/>
      <c r="FC72" s="97"/>
      <c r="FD72" s="97"/>
      <c r="FE72" s="97"/>
      <c r="FF72" s="97"/>
      <c r="FG72" s="97"/>
      <c r="FH72" s="97"/>
      <c r="FI72" s="97"/>
      <c r="FJ72" s="97"/>
      <c r="FK72" s="97"/>
      <c r="FL72" s="97"/>
      <c r="FM72" s="97"/>
      <c r="FN72" s="97"/>
      <c r="FO72" s="97"/>
      <c r="FP72" s="97"/>
      <c r="FQ72" s="97"/>
      <c r="FR72" s="97"/>
      <c r="FS72" s="97"/>
      <c r="FT72" s="97"/>
      <c r="FU72" s="97"/>
      <c r="FV72" s="97"/>
      <c r="FW72" s="97"/>
      <c r="FX72" s="97"/>
      <c r="FY72" s="97"/>
      <c r="FZ72" s="97"/>
      <c r="GA72" s="97"/>
      <c r="GB72" s="97"/>
      <c r="GC72" s="97"/>
    </row>
    <row r="73" spans="4:185" x14ac:dyDescent="0.2">
      <c r="D73" t="s">
        <v>224</v>
      </c>
      <c r="BM73" s="91" t="e">
        <f t="shared" ref="BM73:CM73" ca="1" si="9">+BM71-CO71</f>
        <v>#N/A</v>
      </c>
      <c r="BN73" s="91" t="e">
        <f t="shared" ca="1" si="9"/>
        <v>#N/A</v>
      </c>
      <c r="BO73" s="91" t="e">
        <f t="shared" ca="1" si="9"/>
        <v>#N/A</v>
      </c>
      <c r="BP73" s="91" t="e">
        <f t="shared" ca="1" si="9"/>
        <v>#N/A</v>
      </c>
      <c r="BQ73" s="91" t="e">
        <f t="shared" ca="1" si="9"/>
        <v>#N/A</v>
      </c>
      <c r="BR73" s="91" t="e">
        <f t="shared" ca="1" si="9"/>
        <v>#N/A</v>
      </c>
      <c r="BS73" s="91" t="e">
        <f t="shared" ca="1" si="9"/>
        <v>#N/A</v>
      </c>
      <c r="BT73" s="91" t="e">
        <f t="shared" ca="1" si="9"/>
        <v>#N/A</v>
      </c>
      <c r="BU73" s="91" t="e">
        <f t="shared" ca="1" si="9"/>
        <v>#N/A</v>
      </c>
      <c r="BV73" s="91" t="e">
        <f t="shared" ca="1" si="9"/>
        <v>#N/A</v>
      </c>
      <c r="BW73" s="91" t="e">
        <f t="shared" ca="1" si="9"/>
        <v>#N/A</v>
      </c>
      <c r="BX73" s="91" t="e">
        <f t="shared" ca="1" si="9"/>
        <v>#N/A</v>
      </c>
      <c r="BY73" s="91" t="e">
        <f t="shared" ca="1" si="9"/>
        <v>#N/A</v>
      </c>
      <c r="BZ73" s="91" t="e">
        <f t="shared" ca="1" si="9"/>
        <v>#N/A</v>
      </c>
      <c r="CA73" s="91" t="e">
        <f t="shared" ca="1" si="9"/>
        <v>#N/A</v>
      </c>
      <c r="CB73" s="91" t="e">
        <f t="shared" ca="1" si="9"/>
        <v>#N/A</v>
      </c>
      <c r="CC73" s="91" t="e">
        <f t="shared" ca="1" si="9"/>
        <v>#N/A</v>
      </c>
      <c r="CD73" s="91" t="e">
        <f t="shared" ca="1" si="9"/>
        <v>#N/A</v>
      </c>
      <c r="CE73" s="91" t="e">
        <f t="shared" ca="1" si="9"/>
        <v>#N/A</v>
      </c>
      <c r="CF73" s="91" t="e">
        <f t="shared" ca="1" si="9"/>
        <v>#N/A</v>
      </c>
      <c r="CG73" s="91" t="e">
        <f t="shared" ca="1" si="9"/>
        <v>#N/A</v>
      </c>
      <c r="CH73" s="91" t="e">
        <f t="shared" ca="1" si="9"/>
        <v>#N/A</v>
      </c>
      <c r="CI73" s="91" t="e">
        <f t="shared" ca="1" si="9"/>
        <v>#N/A</v>
      </c>
      <c r="CJ73" s="91" t="e">
        <f t="shared" ca="1" si="9"/>
        <v>#N/A</v>
      </c>
      <c r="CK73" s="91" t="e">
        <f t="shared" ca="1" si="9"/>
        <v>#N/A</v>
      </c>
      <c r="CL73" s="91" t="e">
        <f t="shared" ca="1" si="9"/>
        <v>#N/A</v>
      </c>
      <c r="CM73" s="91" t="e">
        <f t="shared" ca="1" si="9"/>
        <v>#N/A</v>
      </c>
      <c r="DQ73" s="96"/>
      <c r="DR73" s="96"/>
      <c r="DS73" s="96"/>
      <c r="DT73" s="96"/>
      <c r="DU73" s="96"/>
      <c r="DV73" s="96"/>
      <c r="DW73" s="96"/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/>
      <c r="EI73" s="96"/>
      <c r="EJ73" s="96"/>
      <c r="EK73" s="96"/>
      <c r="EL73" s="96"/>
      <c r="EM73" s="96"/>
      <c r="EN73" s="96"/>
      <c r="EO73" s="96"/>
      <c r="EP73" s="96"/>
      <c r="EQ73" s="96"/>
      <c r="ER73" s="96"/>
      <c r="ES73" s="96"/>
      <c r="ET73" s="96"/>
      <c r="EU73" s="96"/>
      <c r="EV73" s="96"/>
      <c r="EW73" s="18"/>
      <c r="EX73" s="97"/>
      <c r="EY73" s="97"/>
      <c r="EZ73" s="97"/>
      <c r="FA73" s="97"/>
      <c r="FB73" s="97"/>
      <c r="FC73" s="97"/>
      <c r="FD73" s="97"/>
      <c r="FE73" s="97"/>
      <c r="FF73" s="97"/>
      <c r="FG73" s="97"/>
      <c r="FH73" s="97"/>
      <c r="FI73" s="97"/>
      <c r="FJ73" s="97"/>
      <c r="FK73" s="97"/>
      <c r="FL73" s="97"/>
      <c r="FM73" s="97"/>
      <c r="FN73" s="97"/>
      <c r="FO73" s="97"/>
      <c r="FP73" s="97"/>
      <c r="FQ73" s="97"/>
      <c r="FR73" s="97"/>
      <c r="FS73" s="97"/>
      <c r="FT73" s="97"/>
      <c r="FU73" s="97"/>
      <c r="FV73" s="97"/>
      <c r="FW73" s="97"/>
      <c r="FX73" s="97"/>
      <c r="FY73" s="97"/>
      <c r="FZ73" s="97"/>
      <c r="GA73" s="97"/>
      <c r="GB73" s="97"/>
      <c r="GC73" s="97"/>
    </row>
    <row r="74" spans="4:185" x14ac:dyDescent="0.2">
      <c r="DQ74" s="96"/>
      <c r="DR74" s="96"/>
      <c r="DS74" s="96"/>
      <c r="DT74" s="96"/>
      <c r="DU74" s="96"/>
      <c r="DV74" s="96"/>
      <c r="DW74" s="96"/>
      <c r="DX74" s="96"/>
      <c r="DY74" s="96"/>
      <c r="DZ74" s="96"/>
      <c r="EA74" s="96"/>
      <c r="EB74" s="96"/>
      <c r="EC74" s="96"/>
      <c r="ED74" s="96"/>
      <c r="EE74" s="96"/>
      <c r="EF74" s="96"/>
      <c r="EG74" s="96"/>
      <c r="EH74" s="96"/>
      <c r="EI74" s="96"/>
      <c r="EJ74" s="96"/>
      <c r="EK74" s="96"/>
      <c r="EL74" s="96"/>
      <c r="EM74" s="96"/>
      <c r="EN74" s="96"/>
      <c r="EO74" s="96"/>
      <c r="EP74" s="96"/>
      <c r="EQ74" s="96"/>
      <c r="ER74" s="96"/>
      <c r="ES74" s="96"/>
      <c r="ET74" s="96"/>
      <c r="EU74" s="96"/>
      <c r="EV74" s="96"/>
      <c r="EW74" s="18"/>
      <c r="EX74" s="97"/>
      <c r="EY74" s="97"/>
      <c r="EZ74" s="97"/>
      <c r="FA74" s="97"/>
      <c r="FB74" s="97"/>
      <c r="FC74" s="97"/>
      <c r="FD74" s="97"/>
      <c r="FE74" s="97"/>
      <c r="FF74" s="97"/>
      <c r="FG74" s="97"/>
      <c r="FH74" s="97"/>
      <c r="FI74" s="97"/>
      <c r="FJ74" s="97"/>
      <c r="FK74" s="97"/>
      <c r="FL74" s="97"/>
      <c r="FM74" s="97"/>
      <c r="FN74" s="97"/>
      <c r="FO74" s="97"/>
      <c r="FP74" s="97"/>
      <c r="FQ74" s="97"/>
      <c r="FR74" s="97"/>
      <c r="FS74" s="97"/>
      <c r="FT74" s="97"/>
      <c r="FU74" s="97"/>
      <c r="FV74" s="97"/>
      <c r="FW74" s="97"/>
      <c r="FX74" s="97"/>
      <c r="FY74" s="97"/>
      <c r="FZ74" s="97"/>
      <c r="GA74" s="97"/>
      <c r="GB74" s="97"/>
      <c r="GC74" s="97"/>
    </row>
    <row r="75" spans="4:185" x14ac:dyDescent="0.2">
      <c r="D75" t="s">
        <v>225</v>
      </c>
      <c r="BM75" s="93"/>
      <c r="BN75" s="91" t="e">
        <f t="shared" ref="BN75:CM75" ca="1" si="10">+BN71-$BM$71</f>
        <v>#N/A</v>
      </c>
      <c r="BO75" s="92" t="e">
        <f t="shared" ca="1" si="10"/>
        <v>#N/A</v>
      </c>
      <c r="BP75" s="91" t="e">
        <f t="shared" ca="1" si="10"/>
        <v>#N/A</v>
      </c>
      <c r="BQ75" s="91" t="e">
        <f t="shared" ca="1" si="10"/>
        <v>#N/A</v>
      </c>
      <c r="BR75" s="91" t="e">
        <f t="shared" ca="1" si="10"/>
        <v>#N/A</v>
      </c>
      <c r="BS75" s="91" t="e">
        <f t="shared" ca="1" si="10"/>
        <v>#N/A</v>
      </c>
      <c r="BT75" s="91" t="e">
        <f t="shared" ca="1" si="10"/>
        <v>#N/A</v>
      </c>
      <c r="BU75" s="91" t="e">
        <f t="shared" ca="1" si="10"/>
        <v>#N/A</v>
      </c>
      <c r="BV75" s="91" t="e">
        <f t="shared" ca="1" si="10"/>
        <v>#N/A</v>
      </c>
      <c r="BW75" s="91" t="e">
        <f t="shared" ca="1" si="10"/>
        <v>#N/A</v>
      </c>
      <c r="BX75" s="91" t="e">
        <f t="shared" ca="1" si="10"/>
        <v>#N/A</v>
      </c>
      <c r="BY75" s="91" t="e">
        <f t="shared" ca="1" si="10"/>
        <v>#N/A</v>
      </c>
      <c r="BZ75" s="91" t="e">
        <f t="shared" ca="1" si="10"/>
        <v>#N/A</v>
      </c>
      <c r="CA75" s="91" t="e">
        <f t="shared" ca="1" si="10"/>
        <v>#N/A</v>
      </c>
      <c r="CB75" s="91" t="e">
        <f t="shared" ca="1" si="10"/>
        <v>#N/A</v>
      </c>
      <c r="CC75" s="91" t="e">
        <f t="shared" ca="1" si="10"/>
        <v>#N/A</v>
      </c>
      <c r="CD75" s="91" t="e">
        <f t="shared" ca="1" si="10"/>
        <v>#N/A</v>
      </c>
      <c r="CE75" s="91" t="e">
        <f t="shared" ca="1" si="10"/>
        <v>#N/A</v>
      </c>
      <c r="CF75" s="91" t="e">
        <f t="shared" ca="1" si="10"/>
        <v>#N/A</v>
      </c>
      <c r="CG75" s="91" t="e">
        <f t="shared" ca="1" si="10"/>
        <v>#N/A</v>
      </c>
      <c r="CH75" s="91" t="e">
        <f t="shared" ca="1" si="10"/>
        <v>#N/A</v>
      </c>
      <c r="CI75" s="91" t="e">
        <f t="shared" ca="1" si="10"/>
        <v>#N/A</v>
      </c>
      <c r="CJ75" s="91" t="e">
        <f t="shared" ca="1" si="10"/>
        <v>#N/A</v>
      </c>
      <c r="CK75" s="91" t="e">
        <f t="shared" ca="1" si="10"/>
        <v>#N/A</v>
      </c>
      <c r="CL75" s="91" t="e">
        <f t="shared" ca="1" si="10"/>
        <v>#N/A</v>
      </c>
      <c r="CM75" s="91" t="e">
        <f t="shared" ca="1" si="10"/>
        <v>#N/A</v>
      </c>
      <c r="DQ75" s="96"/>
      <c r="DR75" s="96"/>
      <c r="DS75" s="96"/>
      <c r="DT75" s="96"/>
      <c r="DU75" s="96"/>
      <c r="DV75" s="96"/>
      <c r="DW75" s="96"/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/>
      <c r="EI75" s="96"/>
      <c r="EJ75" s="96"/>
      <c r="EK75" s="96"/>
      <c r="EL75" s="96"/>
      <c r="EM75" s="96"/>
      <c r="EN75" s="96"/>
      <c r="EO75" s="96"/>
      <c r="EP75" s="96"/>
      <c r="EQ75" s="96"/>
      <c r="ER75" s="96"/>
      <c r="ES75" s="96"/>
      <c r="ET75" s="96"/>
      <c r="EU75" s="96"/>
      <c r="EV75" s="96"/>
      <c r="EW75" s="18"/>
      <c r="EX75" s="97"/>
      <c r="EY75" s="97"/>
      <c r="EZ75" s="97"/>
      <c r="FA75" s="97"/>
      <c r="FB75" s="97"/>
      <c r="FC75" s="97"/>
      <c r="FD75" s="97"/>
      <c r="FE75" s="97"/>
      <c r="FF75" s="97"/>
      <c r="FG75" s="97"/>
      <c r="FH75" s="97"/>
      <c r="FI75" s="97"/>
      <c r="FJ75" s="97"/>
      <c r="FK75" s="97"/>
      <c r="FL75" s="97"/>
      <c r="FM75" s="97"/>
      <c r="FN75" s="97"/>
      <c r="FO75" s="97"/>
      <c r="FP75" s="97"/>
      <c r="FQ75" s="97"/>
      <c r="FR75" s="97"/>
      <c r="FS75" s="97"/>
      <c r="FT75" s="97"/>
      <c r="FU75" s="97"/>
      <c r="FV75" s="97"/>
      <c r="FW75" s="97"/>
      <c r="FX75" s="97"/>
      <c r="FY75" s="97"/>
      <c r="FZ75" s="97"/>
      <c r="GA75" s="97"/>
      <c r="GB75" s="97"/>
      <c r="GC75" s="97"/>
    </row>
    <row r="76" spans="4:185" x14ac:dyDescent="0.2">
      <c r="D76" t="s">
        <v>226</v>
      </c>
      <c r="BM76" s="93"/>
      <c r="CP76" s="91"/>
      <c r="CQ76" s="91" t="e">
        <f t="shared" ref="CQ76:DP76" ca="1" si="11">+CQ72-$CP$72</f>
        <v>#N/A</v>
      </c>
      <c r="CR76" s="91" t="e">
        <f t="shared" ca="1" si="11"/>
        <v>#N/A</v>
      </c>
      <c r="CS76" s="91" t="e">
        <f ca="1">+CS72-$CP$72</f>
        <v>#N/A</v>
      </c>
      <c r="CT76" s="91" t="e">
        <f t="shared" ca="1" si="11"/>
        <v>#N/A</v>
      </c>
      <c r="CU76" s="91" t="e">
        <f t="shared" ca="1" si="11"/>
        <v>#N/A</v>
      </c>
      <c r="CV76" s="91" t="e">
        <f t="shared" ca="1" si="11"/>
        <v>#N/A</v>
      </c>
      <c r="CW76" s="91" t="e">
        <f t="shared" ca="1" si="11"/>
        <v>#N/A</v>
      </c>
      <c r="CX76" s="91" t="e">
        <f t="shared" ca="1" si="11"/>
        <v>#N/A</v>
      </c>
      <c r="CY76" s="91" t="e">
        <f t="shared" ca="1" si="11"/>
        <v>#N/A</v>
      </c>
      <c r="CZ76" s="91" t="e">
        <f t="shared" ca="1" si="11"/>
        <v>#N/A</v>
      </c>
      <c r="DA76" s="91" t="e">
        <f t="shared" ca="1" si="11"/>
        <v>#N/A</v>
      </c>
      <c r="DB76" s="91" t="e">
        <f t="shared" ca="1" si="11"/>
        <v>#N/A</v>
      </c>
      <c r="DC76" s="91" t="e">
        <f t="shared" ca="1" si="11"/>
        <v>#N/A</v>
      </c>
      <c r="DD76" s="91" t="e">
        <f t="shared" ca="1" si="11"/>
        <v>#N/A</v>
      </c>
      <c r="DE76" s="91" t="e">
        <f t="shared" ca="1" si="11"/>
        <v>#N/A</v>
      </c>
      <c r="DF76" s="91" t="e">
        <f t="shared" ca="1" si="11"/>
        <v>#N/A</v>
      </c>
      <c r="DG76" s="91" t="e">
        <f t="shared" ca="1" si="11"/>
        <v>#N/A</v>
      </c>
      <c r="DH76" s="91" t="e">
        <f t="shared" ca="1" si="11"/>
        <v>#N/A</v>
      </c>
      <c r="DI76" s="91" t="e">
        <f t="shared" ca="1" si="11"/>
        <v>#N/A</v>
      </c>
      <c r="DJ76" s="91" t="e">
        <f t="shared" ca="1" si="11"/>
        <v>#N/A</v>
      </c>
      <c r="DK76" s="91" t="e">
        <f t="shared" ca="1" si="11"/>
        <v>#N/A</v>
      </c>
      <c r="DL76" s="91" t="e">
        <f t="shared" ca="1" si="11"/>
        <v>#N/A</v>
      </c>
      <c r="DM76" s="91" t="e">
        <f ca="1">+DM72-$CP$72</f>
        <v>#N/A</v>
      </c>
      <c r="DN76" s="91" t="e">
        <f t="shared" ca="1" si="11"/>
        <v>#N/A</v>
      </c>
      <c r="DO76" s="91" t="e">
        <f t="shared" ca="1" si="11"/>
        <v>#N/A</v>
      </c>
      <c r="DP76" s="91" t="e">
        <f t="shared" ca="1" si="11"/>
        <v>#N/A</v>
      </c>
      <c r="DQ76" s="96"/>
      <c r="DR76" s="96"/>
      <c r="DS76" s="96"/>
      <c r="DT76" s="96"/>
      <c r="DU76" s="96"/>
      <c r="DV76" s="96"/>
      <c r="DW76" s="96"/>
      <c r="DX76" s="96"/>
      <c r="DY76" s="96"/>
      <c r="DZ76" s="96"/>
      <c r="EA76" s="96"/>
      <c r="EB76" s="96"/>
      <c r="EC76" s="96"/>
      <c r="ED76" s="96"/>
      <c r="EE76" s="96"/>
      <c r="EF76" s="96"/>
      <c r="EG76" s="96"/>
      <c r="EH76" s="96"/>
      <c r="EI76" s="96"/>
      <c r="EJ76" s="96"/>
      <c r="EK76" s="96"/>
      <c r="EL76" s="96"/>
      <c r="EM76" s="96"/>
      <c r="EN76" s="96"/>
      <c r="EO76" s="96"/>
      <c r="EP76" s="96"/>
      <c r="EQ76" s="96"/>
      <c r="ER76" s="96"/>
      <c r="ES76" s="96"/>
      <c r="ET76" s="96"/>
      <c r="EU76" s="96"/>
      <c r="EV76" s="96"/>
      <c r="EW76" s="18"/>
      <c r="EX76" s="97"/>
      <c r="EY76" s="97"/>
      <c r="EZ76" s="97"/>
      <c r="FA76" s="97"/>
      <c r="FB76" s="97"/>
      <c r="FC76" s="97"/>
      <c r="FD76" s="97"/>
      <c r="FE76" s="97"/>
      <c r="FF76" s="97"/>
      <c r="FG76" s="97"/>
      <c r="FH76" s="97"/>
      <c r="FI76" s="97"/>
      <c r="FJ76" s="97"/>
      <c r="FK76" s="97"/>
      <c r="FL76" s="97"/>
      <c r="FM76" s="97"/>
      <c r="FN76" s="97"/>
      <c r="FO76" s="97"/>
      <c r="FP76" s="97"/>
      <c r="FQ76" s="97"/>
      <c r="FR76" s="97"/>
      <c r="FS76" s="97"/>
      <c r="FT76" s="97"/>
      <c r="FU76" s="97"/>
      <c r="FV76" s="97"/>
      <c r="FW76" s="97"/>
      <c r="FX76" s="97"/>
      <c r="FY76" s="97"/>
      <c r="FZ76" s="97"/>
      <c r="GA76" s="97"/>
      <c r="GB76" s="97"/>
      <c r="GC76" s="97"/>
    </row>
    <row r="77" spans="4:185" x14ac:dyDescent="0.2">
      <c r="D77" t="s">
        <v>227</v>
      </c>
      <c r="BM77" s="93"/>
      <c r="BN77" s="91" t="e">
        <f t="shared" ref="BN77:CM77" ca="1" si="12">+BN75-CQ76</f>
        <v>#N/A</v>
      </c>
      <c r="BO77" s="91" t="e">
        <f t="shared" ca="1" si="12"/>
        <v>#N/A</v>
      </c>
      <c r="BP77" s="91" t="e">
        <f t="shared" ca="1" si="12"/>
        <v>#N/A</v>
      </c>
      <c r="BQ77" s="91" t="e">
        <f t="shared" ca="1" si="12"/>
        <v>#N/A</v>
      </c>
      <c r="BR77" s="91" t="e">
        <f t="shared" ca="1" si="12"/>
        <v>#N/A</v>
      </c>
      <c r="BS77" s="91" t="e">
        <f t="shared" ca="1" si="12"/>
        <v>#N/A</v>
      </c>
      <c r="BT77" s="91" t="e">
        <f t="shared" ca="1" si="12"/>
        <v>#N/A</v>
      </c>
      <c r="BU77" s="91" t="e">
        <f t="shared" ca="1" si="12"/>
        <v>#N/A</v>
      </c>
      <c r="BV77" s="91" t="e">
        <f t="shared" ca="1" si="12"/>
        <v>#N/A</v>
      </c>
      <c r="BW77" s="91" t="e">
        <f t="shared" ca="1" si="12"/>
        <v>#N/A</v>
      </c>
      <c r="BX77" s="91" t="e">
        <f t="shared" ca="1" si="12"/>
        <v>#N/A</v>
      </c>
      <c r="BY77" s="91" t="e">
        <f t="shared" ca="1" si="12"/>
        <v>#N/A</v>
      </c>
      <c r="BZ77" s="91" t="e">
        <f t="shared" ca="1" si="12"/>
        <v>#N/A</v>
      </c>
      <c r="CA77" s="91" t="e">
        <f t="shared" ca="1" si="12"/>
        <v>#N/A</v>
      </c>
      <c r="CB77" s="91" t="e">
        <f t="shared" ca="1" si="12"/>
        <v>#N/A</v>
      </c>
      <c r="CC77" s="91" t="e">
        <f t="shared" ca="1" si="12"/>
        <v>#N/A</v>
      </c>
      <c r="CD77" s="91" t="e">
        <f t="shared" ca="1" si="12"/>
        <v>#N/A</v>
      </c>
      <c r="CE77" s="91" t="e">
        <f t="shared" ca="1" si="12"/>
        <v>#N/A</v>
      </c>
      <c r="CF77" s="91" t="e">
        <f t="shared" ca="1" si="12"/>
        <v>#N/A</v>
      </c>
      <c r="CG77" s="91" t="e">
        <f t="shared" ca="1" si="12"/>
        <v>#N/A</v>
      </c>
      <c r="CH77" s="91" t="e">
        <f t="shared" ca="1" si="12"/>
        <v>#N/A</v>
      </c>
      <c r="CI77" s="91" t="e">
        <f t="shared" ca="1" si="12"/>
        <v>#N/A</v>
      </c>
      <c r="CJ77" s="91" t="e">
        <f t="shared" ca="1" si="12"/>
        <v>#N/A</v>
      </c>
      <c r="CK77" s="91" t="e">
        <f t="shared" ca="1" si="12"/>
        <v>#N/A</v>
      </c>
      <c r="CL77" s="91" t="e">
        <f t="shared" ca="1" si="12"/>
        <v>#N/A</v>
      </c>
      <c r="CM77" s="91" t="e">
        <f t="shared" ca="1" si="12"/>
        <v>#N/A</v>
      </c>
      <c r="DQ77" s="96"/>
      <c r="DR77" s="96"/>
      <c r="DS77" s="96"/>
      <c r="DT77" s="96"/>
      <c r="DU77" s="96"/>
      <c r="DV77" s="96"/>
      <c r="DW77" s="96"/>
      <c r="DX77" s="96"/>
      <c r="DY77" s="96"/>
      <c r="DZ77" s="96"/>
      <c r="EA77" s="96"/>
      <c r="EB77" s="96"/>
      <c r="EC77" s="96"/>
      <c r="ED77" s="96"/>
      <c r="EE77" s="96"/>
      <c r="EF77" s="96"/>
      <c r="EG77" s="96"/>
      <c r="EH77" s="96"/>
      <c r="EI77" s="96"/>
      <c r="EJ77" s="96"/>
      <c r="EK77" s="96"/>
      <c r="EL77" s="96"/>
      <c r="EM77" s="96"/>
      <c r="EN77" s="96"/>
      <c r="EO77" s="96"/>
      <c r="EP77" s="96"/>
      <c r="EQ77" s="96"/>
      <c r="ER77" s="96"/>
      <c r="ES77" s="96"/>
      <c r="ET77" s="96"/>
      <c r="EU77" s="96"/>
      <c r="EV77" s="96"/>
      <c r="EW77" s="18"/>
      <c r="EX77" s="97"/>
      <c r="EY77" s="97"/>
      <c r="EZ77" s="97"/>
      <c r="FA77" s="97"/>
      <c r="FB77" s="97"/>
      <c r="FC77" s="97"/>
      <c r="FD77" s="97"/>
      <c r="FE77" s="97"/>
      <c r="FF77" s="97"/>
      <c r="FG77" s="97"/>
      <c r="FH77" s="97"/>
      <c r="FI77" s="97"/>
      <c r="FJ77" s="97"/>
      <c r="FK77" s="97"/>
      <c r="FL77" s="97"/>
      <c r="FM77" s="97"/>
      <c r="FN77" s="97"/>
      <c r="FO77" s="97"/>
      <c r="FP77" s="97"/>
      <c r="FQ77" s="97"/>
      <c r="FR77" s="97"/>
      <c r="FS77" s="97"/>
      <c r="FT77" s="97"/>
      <c r="FU77" s="97"/>
      <c r="FV77" s="97"/>
      <c r="FW77" s="97"/>
      <c r="FX77" s="97"/>
      <c r="FY77" s="97"/>
      <c r="FZ77" s="97"/>
      <c r="GA77" s="97"/>
      <c r="GB77" s="97"/>
      <c r="GC77" s="97"/>
    </row>
    <row r="78" spans="4:185" x14ac:dyDescent="0.2">
      <c r="BM78" s="93"/>
      <c r="DQ78" s="96"/>
      <c r="DR78" s="96"/>
      <c r="DS78" s="96"/>
      <c r="DT78" s="96"/>
      <c r="DU78" s="96"/>
      <c r="DV78" s="96"/>
      <c r="DW78" s="96"/>
      <c r="DX78" s="96"/>
      <c r="DY78" s="96"/>
      <c r="DZ78" s="96"/>
      <c r="EA78" s="96"/>
      <c r="EB78" s="96"/>
      <c r="EC78" s="96"/>
      <c r="ED78" s="96"/>
      <c r="EE78" s="96"/>
      <c r="EF78" s="96"/>
      <c r="EG78" s="96"/>
      <c r="EH78" s="96"/>
      <c r="EI78" s="96"/>
      <c r="EJ78" s="96"/>
      <c r="EK78" s="96"/>
      <c r="EL78" s="96"/>
      <c r="EM78" s="96"/>
      <c r="EN78" s="96"/>
      <c r="EO78" s="96"/>
      <c r="EP78" s="96"/>
      <c r="EQ78" s="96"/>
      <c r="ER78" s="96"/>
      <c r="ES78" s="96"/>
      <c r="ET78" s="96"/>
      <c r="EU78" s="96"/>
      <c r="EV78" s="96"/>
      <c r="EW78" s="18"/>
      <c r="EX78" s="97"/>
      <c r="EY78" s="97"/>
      <c r="EZ78" s="97"/>
      <c r="FA78" s="97"/>
      <c r="FB78" s="97"/>
      <c r="FC78" s="97"/>
      <c r="FD78" s="97"/>
      <c r="FE78" s="97"/>
      <c r="FF78" s="97"/>
      <c r="FG78" s="97"/>
      <c r="FH78" s="97"/>
      <c r="FI78" s="97"/>
      <c r="FJ78" s="97"/>
      <c r="FK78" s="97"/>
      <c r="FL78" s="97"/>
      <c r="FM78" s="97"/>
      <c r="FN78" s="97"/>
      <c r="FO78" s="97"/>
      <c r="FP78" s="97"/>
      <c r="FQ78" s="97"/>
      <c r="FR78" s="97"/>
      <c r="FS78" s="97"/>
      <c r="FT78" s="97"/>
      <c r="FU78" s="97"/>
      <c r="FV78" s="97"/>
      <c r="FW78" s="97"/>
      <c r="FX78" s="97"/>
      <c r="FY78" s="97"/>
      <c r="FZ78" s="97"/>
      <c r="GA78" s="97"/>
      <c r="GB78" s="97"/>
      <c r="GC78" s="97"/>
    </row>
    <row r="79" spans="4:185" x14ac:dyDescent="0.2">
      <c r="D79" t="s">
        <v>299</v>
      </c>
      <c r="DR79" s="18"/>
      <c r="DS79" s="81">
        <f t="shared" ref="DS79:EV79" si="13">+DS8</f>
        <v>4.6180000000000003</v>
      </c>
      <c r="DT79" s="81">
        <f t="shared" si="13"/>
        <v>-3.0000000000000001E-3</v>
      </c>
      <c r="DU79" s="81">
        <f t="shared" si="13"/>
        <v>0.4</v>
      </c>
      <c r="DV79" s="81">
        <f t="shared" si="13"/>
        <v>0</v>
      </c>
      <c r="DW79" s="81">
        <f t="shared" si="13"/>
        <v>5.1999990000000003E-2</v>
      </c>
      <c r="DX79" s="81">
        <f t="shared" si="13"/>
        <v>0.112</v>
      </c>
      <c r="DY79" s="81">
        <f t="shared" si="13"/>
        <v>0</v>
      </c>
      <c r="DZ79" s="81">
        <f t="shared" si="13"/>
        <v>0.13500000000000001</v>
      </c>
      <c r="EA79" s="81">
        <f t="shared" si="13"/>
        <v>-0.13800000000000001</v>
      </c>
      <c r="EB79" s="105">
        <f t="shared" si="13"/>
        <v>-0.13800000000000001</v>
      </c>
      <c r="EC79" s="81">
        <f t="shared" si="13"/>
        <v>-0.158</v>
      </c>
      <c r="ED79" s="81">
        <f t="shared" si="13"/>
        <v>-9.7999989999999995E-2</v>
      </c>
      <c r="EE79" s="81">
        <f t="shared" si="13"/>
        <v>-0.108</v>
      </c>
      <c r="EF79" s="81">
        <f t="shared" si="13"/>
        <v>-0.10299999999999999</v>
      </c>
      <c r="EG79" s="81">
        <f t="shared" si="13"/>
        <v>-0.108</v>
      </c>
      <c r="EH79" s="81">
        <f t="shared" si="13"/>
        <v>-0.185</v>
      </c>
      <c r="EI79" s="81">
        <f t="shared" si="13"/>
        <v>-1.2050000000000001</v>
      </c>
      <c r="EJ79" s="81">
        <f t="shared" si="13"/>
        <v>-1.2150000000000001</v>
      </c>
      <c r="EK79" s="81">
        <f t="shared" si="13"/>
        <v>2.605</v>
      </c>
      <c r="EL79" s="81">
        <f t="shared" si="13"/>
        <v>1.335</v>
      </c>
      <c r="EM79" s="81">
        <f>+EM8</f>
        <v>0.32</v>
      </c>
      <c r="EN79" s="81">
        <f t="shared" si="13"/>
        <v>0.17</v>
      </c>
      <c r="EO79" s="81">
        <f t="shared" si="13"/>
        <v>0.3</v>
      </c>
      <c r="EP79" s="81">
        <f t="shared" si="13"/>
        <v>2E-3</v>
      </c>
      <c r="EQ79" s="81">
        <f t="shared" si="13"/>
        <v>2E-3</v>
      </c>
      <c r="ER79" s="81">
        <f t="shared" si="13"/>
        <v>-9.8000000000000004E-2</v>
      </c>
      <c r="ES79" s="81">
        <f t="shared" si="13"/>
        <v>-8.7999999999999995E-2</v>
      </c>
      <c r="ET79" s="81">
        <f t="shared" si="13"/>
        <v>-0.108</v>
      </c>
      <c r="EU79" s="81">
        <f t="shared" si="13"/>
        <v>-1.0529999999999999</v>
      </c>
      <c r="EV79" s="81">
        <f t="shared" si="13"/>
        <v>-0.08</v>
      </c>
      <c r="EW79" s="18"/>
      <c r="EX79" s="97"/>
      <c r="EY79" s="97"/>
      <c r="EZ79" s="97"/>
      <c r="FA79" s="97"/>
      <c r="FB79" s="97"/>
      <c r="FC79" s="97"/>
      <c r="FD79" s="97"/>
      <c r="FE79" s="97"/>
      <c r="FF79" s="97"/>
      <c r="FG79" s="97"/>
      <c r="FH79" s="97"/>
      <c r="FI79" s="97"/>
      <c r="FJ79" s="97"/>
      <c r="FK79" s="97"/>
      <c r="FL79" s="97"/>
      <c r="FM79" s="97"/>
      <c r="FN79" s="97"/>
      <c r="FO79" s="97"/>
      <c r="FP79" s="97"/>
      <c r="FQ79" s="97"/>
      <c r="FR79" s="97"/>
      <c r="FS79" s="97"/>
      <c r="FT79" s="97"/>
      <c r="FU79" s="97"/>
      <c r="FV79" s="97"/>
      <c r="FW79" s="97"/>
      <c r="FX79" s="97"/>
      <c r="FY79" s="97"/>
      <c r="FZ79" s="97"/>
      <c r="GA79" s="97"/>
      <c r="GB79" s="97"/>
      <c r="GC79" s="97"/>
    </row>
    <row r="80" spans="4:185" x14ac:dyDescent="0.2">
      <c r="D80" t="s">
        <v>300</v>
      </c>
      <c r="EV80" s="18"/>
      <c r="EW80" s="18"/>
      <c r="EX80" s="99"/>
      <c r="EY80" s="99"/>
      <c r="EZ80" s="99">
        <f t="shared" ref="EZ80:GC80" si="14">+EZ8</f>
        <v>4.6849999999999996</v>
      </c>
      <c r="FA80" s="99">
        <f t="shared" si="14"/>
        <v>-7.4999999999999997E-3</v>
      </c>
      <c r="FB80" s="99">
        <f t="shared" si="14"/>
        <v>0.4</v>
      </c>
      <c r="FC80" s="99">
        <f t="shared" si="14"/>
        <v>0</v>
      </c>
      <c r="FD80" s="99">
        <f t="shared" si="14"/>
        <v>0.05</v>
      </c>
      <c r="FE80" s="81">
        <f t="shared" si="14"/>
        <v>0.11</v>
      </c>
      <c r="FF80" s="99">
        <f t="shared" si="14"/>
        <v>0</v>
      </c>
      <c r="FG80" s="99">
        <f t="shared" si="14"/>
        <v>0.115</v>
      </c>
      <c r="FH80" s="99">
        <f t="shared" si="14"/>
        <v>-0.14000000000000001</v>
      </c>
      <c r="FI80" s="99">
        <f t="shared" si="14"/>
        <v>-0.14000000000000001</v>
      </c>
      <c r="FJ80" s="99">
        <f t="shared" si="14"/>
        <v>-0.16</v>
      </c>
      <c r="FK80" s="99">
        <f t="shared" si="14"/>
        <v>-0.1</v>
      </c>
      <c r="FL80" s="99">
        <f t="shared" si="14"/>
        <v>-9.5000000000000001E-2</v>
      </c>
      <c r="FM80" s="99">
        <f>+FM8</f>
        <v>-0.105</v>
      </c>
      <c r="FN80" s="99">
        <f t="shared" si="14"/>
        <v>-0.11</v>
      </c>
      <c r="FO80" s="99">
        <f t="shared" si="14"/>
        <v>-0.16500000000000001</v>
      </c>
      <c r="FP80" s="99">
        <f t="shared" si="14"/>
        <v>-1.24</v>
      </c>
      <c r="FQ80" s="99">
        <f t="shared" si="14"/>
        <v>-1.24</v>
      </c>
      <c r="FR80" s="99">
        <f t="shared" si="14"/>
        <v>2.5</v>
      </c>
      <c r="FS80" s="99">
        <f t="shared" si="14"/>
        <v>1.105</v>
      </c>
      <c r="FT80" s="99">
        <f t="shared" si="14"/>
        <v>0.315</v>
      </c>
      <c r="FU80" s="99">
        <f t="shared" si="14"/>
        <v>0.17</v>
      </c>
      <c r="FV80" s="99">
        <f t="shared" si="14"/>
        <v>0.30499999999999999</v>
      </c>
      <c r="FW80" s="99">
        <f t="shared" si="14"/>
        <v>0</v>
      </c>
      <c r="FX80" s="99">
        <f t="shared" si="14"/>
        <v>0</v>
      </c>
      <c r="FY80" s="99">
        <f t="shared" si="14"/>
        <v>-8.5000000000000006E-2</v>
      </c>
      <c r="FZ80">
        <f t="shared" si="14"/>
        <v>-7.4999999999999997E-2</v>
      </c>
      <c r="GA80">
        <f t="shared" si="14"/>
        <v>-9.5000000000000001E-2</v>
      </c>
      <c r="GB80">
        <f t="shared" si="14"/>
        <v>-1.125</v>
      </c>
      <c r="GC80">
        <f t="shared" si="14"/>
        <v>-8.5000000000000006E-2</v>
      </c>
    </row>
    <row r="81" spans="4:185" x14ac:dyDescent="0.2">
      <c r="D81" t="s">
        <v>301</v>
      </c>
      <c r="DS81" s="91">
        <f t="shared" ref="DS81:EV81" si="15">+DS79-EZ80</f>
        <v>-6.6999999999999282E-2</v>
      </c>
      <c r="DT81" s="91">
        <f t="shared" si="15"/>
        <v>4.4999999999999997E-3</v>
      </c>
      <c r="DU81" s="91">
        <f t="shared" si="15"/>
        <v>0</v>
      </c>
      <c r="DV81" s="91">
        <f t="shared" si="15"/>
        <v>0</v>
      </c>
      <c r="DW81" s="91">
        <f t="shared" si="15"/>
        <v>1.9999900000000001E-3</v>
      </c>
      <c r="DX81" s="100">
        <f t="shared" si="15"/>
        <v>2.0000000000000018E-3</v>
      </c>
      <c r="DY81" s="100">
        <f t="shared" si="15"/>
        <v>0</v>
      </c>
      <c r="DZ81" s="91">
        <f t="shared" si="15"/>
        <v>2.0000000000000004E-2</v>
      </c>
      <c r="EA81" s="91">
        <f t="shared" si="15"/>
        <v>2.0000000000000018E-3</v>
      </c>
      <c r="EB81" s="91">
        <f t="shared" si="15"/>
        <v>2.0000000000000018E-3</v>
      </c>
      <c r="EC81" s="91">
        <f t="shared" si="15"/>
        <v>2.0000000000000018E-3</v>
      </c>
      <c r="ED81" s="91">
        <f t="shared" si="15"/>
        <v>2.0000100000000104E-3</v>
      </c>
      <c r="EE81" s="91">
        <f t="shared" si="15"/>
        <v>-1.2999999999999998E-2</v>
      </c>
      <c r="EF81" s="91">
        <f>+EF79-FM80</f>
        <v>2.0000000000000018E-3</v>
      </c>
      <c r="EG81" s="91">
        <f t="shared" si="15"/>
        <v>2.0000000000000018E-3</v>
      </c>
      <c r="EH81" s="91">
        <f t="shared" si="15"/>
        <v>-1.999999999999999E-2</v>
      </c>
      <c r="EI81" s="91">
        <f t="shared" si="15"/>
        <v>3.499999999999992E-2</v>
      </c>
      <c r="EJ81" s="91">
        <f t="shared" si="15"/>
        <v>2.4999999999999911E-2</v>
      </c>
      <c r="EK81" s="91">
        <f t="shared" si="15"/>
        <v>0.10499999999999998</v>
      </c>
      <c r="EL81" s="91">
        <f t="shared" si="15"/>
        <v>0.22999999999999998</v>
      </c>
      <c r="EM81" s="91">
        <f>+EM79-FT80</f>
        <v>5.0000000000000044E-3</v>
      </c>
      <c r="EN81" s="100">
        <f t="shared" si="15"/>
        <v>0</v>
      </c>
      <c r="EO81" s="91">
        <f t="shared" si="15"/>
        <v>-5.0000000000000044E-3</v>
      </c>
      <c r="EP81" s="91">
        <f t="shared" si="15"/>
        <v>2E-3</v>
      </c>
      <c r="EQ81" s="91">
        <f t="shared" si="15"/>
        <v>2E-3</v>
      </c>
      <c r="ER81" s="91">
        <f t="shared" si="15"/>
        <v>-1.2999999999999998E-2</v>
      </c>
      <c r="ES81" s="91">
        <f t="shared" si="15"/>
        <v>-1.2999999999999998E-2</v>
      </c>
      <c r="ET81" s="91">
        <f t="shared" si="15"/>
        <v>-1.2999999999999998E-2</v>
      </c>
      <c r="EU81" s="91">
        <f t="shared" si="15"/>
        <v>7.2000000000000064E-2</v>
      </c>
      <c r="EV81" s="91">
        <f t="shared" si="15"/>
        <v>5.0000000000000044E-3</v>
      </c>
      <c r="EW81" s="18"/>
    </row>
    <row r="83" spans="4:185" x14ac:dyDescent="0.2">
      <c r="D83" t="s">
        <v>304</v>
      </c>
      <c r="DS83" s="105">
        <f>AVERAGE(DS8:DS9)</f>
        <v>4.6304999999999996</v>
      </c>
      <c r="DT83" s="105">
        <f t="shared" ref="DT83:EV83" si="16">AVERAGE(DT8:DT9)</f>
        <v>-1.5E-3</v>
      </c>
      <c r="DU83" s="105">
        <f t="shared" si="16"/>
        <v>0.47750000000000004</v>
      </c>
      <c r="DV83" s="105">
        <f t="shared" si="16"/>
        <v>0</v>
      </c>
      <c r="DW83" s="105">
        <f t="shared" si="16"/>
        <v>5.3499995000000002E-2</v>
      </c>
      <c r="DX83" s="105">
        <f t="shared" si="16"/>
        <v>0.1135</v>
      </c>
      <c r="DY83" s="105">
        <f t="shared" si="16"/>
        <v>0</v>
      </c>
      <c r="DZ83" s="105">
        <f t="shared" si="16"/>
        <v>0.14500000000000002</v>
      </c>
      <c r="EA83" s="105">
        <f t="shared" si="16"/>
        <v>-0.13650000000000001</v>
      </c>
      <c r="EB83" s="105">
        <f t="shared" si="16"/>
        <v>-0.13650000000000001</v>
      </c>
      <c r="EC83" s="105">
        <f t="shared" si="16"/>
        <v>-0.154</v>
      </c>
      <c r="ED83" s="105">
        <f t="shared" si="16"/>
        <v>-9.6499995000000005E-2</v>
      </c>
      <c r="EE83" s="105">
        <f t="shared" si="16"/>
        <v>-0.108</v>
      </c>
      <c r="EF83" s="105">
        <f t="shared" si="16"/>
        <v>-8.7749999999999995E-2</v>
      </c>
      <c r="EG83" s="105">
        <f t="shared" si="16"/>
        <v>-9.2749999999999999E-2</v>
      </c>
      <c r="EH83" s="105">
        <f t="shared" si="16"/>
        <v>-0.17749999999999999</v>
      </c>
      <c r="EI83" s="105">
        <f t="shared" si="16"/>
        <v>-0.99250000000000005</v>
      </c>
      <c r="EJ83" s="105">
        <f t="shared" si="16"/>
        <v>-1.0024999999999999</v>
      </c>
      <c r="EK83" s="105">
        <f t="shared" si="16"/>
        <v>2.2475000000000001</v>
      </c>
      <c r="EL83" s="105">
        <f t="shared" si="16"/>
        <v>1.0674999999999999</v>
      </c>
      <c r="EM83" s="105">
        <f t="shared" si="16"/>
        <v>0.37</v>
      </c>
      <c r="EN83" s="105">
        <f t="shared" si="16"/>
        <v>0.17749999999999999</v>
      </c>
      <c r="EO83" s="105">
        <f t="shared" si="16"/>
        <v>0.32999999999999996</v>
      </c>
      <c r="EP83" s="105">
        <f t="shared" si="16"/>
        <v>-5.2500000000000003E-3</v>
      </c>
      <c r="EQ83" s="105">
        <f t="shared" si="16"/>
        <v>-5.2500000000000003E-3</v>
      </c>
      <c r="ER83" s="105">
        <f t="shared" si="16"/>
        <v>-9.8000000000000004E-2</v>
      </c>
      <c r="ES83" s="105">
        <f t="shared" si="16"/>
        <v>-8.7999999999999995E-2</v>
      </c>
      <c r="ET83" s="105">
        <f t="shared" si="16"/>
        <v>-0.1055</v>
      </c>
      <c r="EU83" s="105">
        <f t="shared" si="16"/>
        <v>-0.77800000000000002</v>
      </c>
      <c r="EV83" s="105">
        <f t="shared" si="16"/>
        <v>-0.08</v>
      </c>
    </row>
    <row r="84" spans="4:185" x14ac:dyDescent="0.2">
      <c r="D84" t="s">
        <v>305</v>
      </c>
      <c r="EZ84">
        <f t="shared" ref="EZ84:GC84" si="17">AVERAGE(EZ8:EZ9)</f>
        <v>4.6884999999999994</v>
      </c>
      <c r="FA84">
        <f t="shared" si="17"/>
        <v>-3.7499999999999999E-3</v>
      </c>
      <c r="FB84">
        <f t="shared" si="17"/>
        <v>0.48749999999999999</v>
      </c>
      <c r="FC84">
        <f t="shared" si="17"/>
        <v>0</v>
      </c>
      <c r="FD84">
        <f t="shared" si="17"/>
        <v>5.2500000000000005E-2</v>
      </c>
      <c r="FE84">
        <f t="shared" si="17"/>
        <v>0.1125</v>
      </c>
      <c r="FF84">
        <f t="shared" si="17"/>
        <v>0</v>
      </c>
      <c r="FG84">
        <f t="shared" si="17"/>
        <v>0.13250000000000001</v>
      </c>
      <c r="FH84">
        <f t="shared" si="17"/>
        <v>-0.14374999999999999</v>
      </c>
      <c r="FI84">
        <f t="shared" si="17"/>
        <v>-0.14374999999999999</v>
      </c>
      <c r="FJ84">
        <f t="shared" si="17"/>
        <v>-0.16125</v>
      </c>
      <c r="FK84">
        <f t="shared" si="17"/>
        <v>-0.10375000000000001</v>
      </c>
      <c r="FL84">
        <f t="shared" si="17"/>
        <v>-9.5000000000000001E-2</v>
      </c>
      <c r="FM84">
        <f t="shared" si="17"/>
        <v>-9.5000000000000001E-2</v>
      </c>
      <c r="FN84">
        <f t="shared" si="17"/>
        <v>-0.1</v>
      </c>
      <c r="FO84">
        <f t="shared" si="17"/>
        <v>-0.16750000000000001</v>
      </c>
      <c r="FP84">
        <f t="shared" si="17"/>
        <v>-1.0225</v>
      </c>
      <c r="FQ84">
        <f t="shared" si="17"/>
        <v>-1.0225</v>
      </c>
      <c r="FR84">
        <f t="shared" si="17"/>
        <v>2.2450000000000001</v>
      </c>
      <c r="FS84">
        <f t="shared" si="17"/>
        <v>0.89</v>
      </c>
      <c r="FT84">
        <f t="shared" si="17"/>
        <v>0.36499999999999999</v>
      </c>
      <c r="FU84">
        <f t="shared" si="17"/>
        <v>0.17749999999999999</v>
      </c>
      <c r="FV84">
        <f t="shared" si="17"/>
        <v>0.33250000000000002</v>
      </c>
      <c r="FW84">
        <f t="shared" si="17"/>
        <v>-5.0000000000000001E-3</v>
      </c>
      <c r="FX84">
        <f t="shared" si="17"/>
        <v>-5.0000000000000001E-3</v>
      </c>
      <c r="FY84">
        <f t="shared" si="17"/>
        <v>-8.5000000000000006E-2</v>
      </c>
      <c r="FZ84">
        <f t="shared" si="17"/>
        <v>-7.4999999999999997E-2</v>
      </c>
      <c r="GA84">
        <f t="shared" si="17"/>
        <v>-9.2499999999999999E-2</v>
      </c>
      <c r="GB84">
        <f t="shared" si="17"/>
        <v>-0.82600000000000007</v>
      </c>
      <c r="GC84">
        <f t="shared" si="17"/>
        <v>-8.2500000000000004E-2</v>
      </c>
    </row>
    <row r="85" spans="4:185" x14ac:dyDescent="0.2">
      <c r="D85" t="s">
        <v>306</v>
      </c>
      <c r="DS85" s="104">
        <f t="shared" ref="DS85:EV85" si="18">+DS83-EZ84</f>
        <v>-5.7999999999999829E-2</v>
      </c>
      <c r="DT85" s="104">
        <f t="shared" si="18"/>
        <v>2.2499999999999998E-3</v>
      </c>
      <c r="DU85" s="104">
        <f t="shared" si="18"/>
        <v>-9.9999999999999534E-3</v>
      </c>
      <c r="DV85" s="104">
        <f t="shared" si="18"/>
        <v>0</v>
      </c>
      <c r="DW85" s="104">
        <f t="shared" si="18"/>
        <v>9.9999499999999658E-4</v>
      </c>
      <c r="DX85" s="104">
        <f t="shared" si="18"/>
        <v>1.0000000000000009E-3</v>
      </c>
      <c r="DY85" s="104">
        <f t="shared" si="18"/>
        <v>0</v>
      </c>
      <c r="DZ85" s="104">
        <f t="shared" si="18"/>
        <v>1.2500000000000011E-2</v>
      </c>
      <c r="EA85" s="104">
        <f t="shared" si="18"/>
        <v>7.2499999999999787E-3</v>
      </c>
      <c r="EB85" s="104">
        <f t="shared" si="18"/>
        <v>7.2499999999999787E-3</v>
      </c>
      <c r="EC85" s="104">
        <f t="shared" si="18"/>
        <v>7.2500000000000064E-3</v>
      </c>
      <c r="ED85" s="104">
        <f t="shared" si="18"/>
        <v>7.2500050000000038E-3</v>
      </c>
      <c r="EE85" s="104">
        <f t="shared" si="18"/>
        <v>-1.2999999999999998E-2</v>
      </c>
      <c r="EF85" s="104">
        <f t="shared" si="18"/>
        <v>7.2500000000000064E-3</v>
      </c>
      <c r="EG85" s="104">
        <f t="shared" si="18"/>
        <v>7.2500000000000064E-3</v>
      </c>
      <c r="EH85" s="104">
        <f t="shared" si="18"/>
        <v>-9.9999999999999811E-3</v>
      </c>
      <c r="EI85" s="104">
        <f t="shared" si="18"/>
        <v>2.9999999999999916E-2</v>
      </c>
      <c r="EJ85" s="104">
        <f t="shared" si="18"/>
        <v>2.0000000000000018E-2</v>
      </c>
      <c r="EK85" s="104">
        <f t="shared" si="18"/>
        <v>2.4999999999999467E-3</v>
      </c>
      <c r="EL85" s="104">
        <f t="shared" si="18"/>
        <v>0.17749999999999988</v>
      </c>
      <c r="EM85" s="104">
        <f t="shared" si="18"/>
        <v>5.0000000000000044E-3</v>
      </c>
      <c r="EN85" s="104">
        <f t="shared" si="18"/>
        <v>0</v>
      </c>
      <c r="EO85" s="104">
        <f t="shared" si="18"/>
        <v>-2.5000000000000577E-3</v>
      </c>
      <c r="EP85" s="104">
        <f t="shared" si="18"/>
        <v>-2.5000000000000022E-4</v>
      </c>
      <c r="EQ85" s="104">
        <f t="shared" si="18"/>
        <v>-2.5000000000000022E-4</v>
      </c>
      <c r="ER85" s="104">
        <f t="shared" si="18"/>
        <v>-1.2999999999999998E-2</v>
      </c>
      <c r="ES85" s="104">
        <f t="shared" si="18"/>
        <v>-1.2999999999999998E-2</v>
      </c>
      <c r="ET85" s="104">
        <f t="shared" si="18"/>
        <v>-1.2999999999999998E-2</v>
      </c>
      <c r="EU85" s="104">
        <f t="shared" si="18"/>
        <v>4.8000000000000043E-2</v>
      </c>
      <c r="EV85" s="104">
        <f t="shared" si="18"/>
        <v>2.5000000000000022E-3</v>
      </c>
    </row>
    <row r="87" spans="4:185" x14ac:dyDescent="0.2">
      <c r="D87" t="s">
        <v>307</v>
      </c>
      <c r="DS87">
        <f>AVERAGE(DS10:DS14)</f>
        <v>4.5713999999999997</v>
      </c>
      <c r="DT87">
        <f t="shared" ref="DT87:EV87" si="19">AVERAGE(DT10:DT14)</f>
        <v>5.0000000000000001E-3</v>
      </c>
      <c r="DU87">
        <f t="shared" si="19"/>
        <v>0.57699999999999996</v>
      </c>
      <c r="DV87">
        <f t="shared" si="19"/>
        <v>0</v>
      </c>
      <c r="DW87">
        <f t="shared" si="19"/>
        <v>0.1125</v>
      </c>
      <c r="DX87">
        <f t="shared" si="19"/>
        <v>0.20750000000000002</v>
      </c>
      <c r="DY87">
        <f t="shared" si="19"/>
        <v>0</v>
      </c>
      <c r="DZ87">
        <f t="shared" si="19"/>
        <v>0.26500000000000001</v>
      </c>
      <c r="EA87">
        <f t="shared" si="19"/>
        <v>-0.14499999999999999</v>
      </c>
      <c r="EB87">
        <f t="shared" si="19"/>
        <v>-0.14499999999999999</v>
      </c>
      <c r="EC87">
        <f t="shared" si="19"/>
        <v>-0.16749999999999998</v>
      </c>
      <c r="ED87">
        <f t="shared" si="19"/>
        <v>-0.12</v>
      </c>
      <c r="EE87">
        <f t="shared" si="19"/>
        <v>-0.10500000000000001</v>
      </c>
      <c r="EF87">
        <f t="shared" si="19"/>
        <v>-1.5000000000000003E-2</v>
      </c>
      <c r="EG87">
        <f t="shared" si="19"/>
        <v>2.2499999999999999E-2</v>
      </c>
      <c r="EH87">
        <f t="shared" si="19"/>
        <v>-0.184</v>
      </c>
      <c r="EI87">
        <f t="shared" si="19"/>
        <v>-0.3695</v>
      </c>
      <c r="EJ87">
        <f t="shared" si="19"/>
        <v>-0.40299999999999991</v>
      </c>
      <c r="EK87">
        <f t="shared" si="19"/>
        <v>0.87949999999999995</v>
      </c>
      <c r="EL87">
        <f t="shared" si="19"/>
        <v>0.42949999999999999</v>
      </c>
      <c r="EM87">
        <f t="shared" si="19"/>
        <v>1.56</v>
      </c>
      <c r="EN87">
        <f t="shared" si="19"/>
        <v>0.28500000000000003</v>
      </c>
      <c r="EO87">
        <f t="shared" si="19"/>
        <v>0.82999999999999985</v>
      </c>
      <c r="EP87">
        <f t="shared" si="19"/>
        <v>-5.0500000000000003E-2</v>
      </c>
      <c r="EQ87">
        <f t="shared" si="19"/>
        <v>-5.0500000000000003E-2</v>
      </c>
      <c r="ER87">
        <f t="shared" si="19"/>
        <v>-7.4999999999999997E-2</v>
      </c>
      <c r="ES87">
        <f t="shared" si="19"/>
        <v>-7.4999999999999997E-2</v>
      </c>
      <c r="ET87">
        <f t="shared" si="19"/>
        <v>-7.0000000000000007E-2</v>
      </c>
      <c r="EU87">
        <f t="shared" si="19"/>
        <v>-0.2928</v>
      </c>
      <c r="EV87">
        <f t="shared" si="19"/>
        <v>-6.5000000000000002E-2</v>
      </c>
    </row>
    <row r="88" spans="4:185" x14ac:dyDescent="0.2">
      <c r="D88" t="s">
        <v>308</v>
      </c>
      <c r="EZ88">
        <f t="shared" ref="EZ88:GC88" si="20">AVERAGE(EZ10:EZ14)</f>
        <v>4.5945999999999998</v>
      </c>
      <c r="FA88">
        <f t="shared" si="20"/>
        <v>5.0000000000000001E-3</v>
      </c>
      <c r="FB88">
        <f t="shared" si="20"/>
        <v>0.58499999999999996</v>
      </c>
      <c r="FC88">
        <f t="shared" si="20"/>
        <v>0</v>
      </c>
      <c r="FD88">
        <f t="shared" si="20"/>
        <v>0.11499999999999999</v>
      </c>
      <c r="FE88">
        <f t="shared" si="20"/>
        <v>0.21000000000000002</v>
      </c>
      <c r="FF88">
        <f t="shared" si="20"/>
        <v>0</v>
      </c>
      <c r="FG88">
        <f t="shared" si="20"/>
        <v>0.26500000000000001</v>
      </c>
      <c r="FH88">
        <f t="shared" si="20"/>
        <v>-0.14750000000000002</v>
      </c>
      <c r="FI88">
        <f t="shared" si="20"/>
        <v>-0.14750000000000002</v>
      </c>
      <c r="FJ88">
        <f t="shared" si="20"/>
        <v>-0.16999999999999998</v>
      </c>
      <c r="FK88">
        <f t="shared" si="20"/>
        <v>-0.12250000000000001</v>
      </c>
      <c r="FL88">
        <f t="shared" si="20"/>
        <v>-0.1075</v>
      </c>
      <c r="FM88">
        <f t="shared" si="20"/>
        <v>-1.5000000000000003E-2</v>
      </c>
      <c r="FN88">
        <f t="shared" si="20"/>
        <v>2.2499999999999999E-2</v>
      </c>
      <c r="FO88">
        <f t="shared" si="20"/>
        <v>-0.182</v>
      </c>
      <c r="FP88">
        <f t="shared" si="20"/>
        <v>-0.3695</v>
      </c>
      <c r="FQ88">
        <f t="shared" si="20"/>
        <v>-0.39549999999999996</v>
      </c>
      <c r="FR88">
        <f t="shared" si="20"/>
        <v>0.90649999999999997</v>
      </c>
      <c r="FS88">
        <f t="shared" si="20"/>
        <v>0.44950000000000001</v>
      </c>
      <c r="FT88">
        <f t="shared" si="20"/>
        <v>1.55</v>
      </c>
      <c r="FU88">
        <f t="shared" si="20"/>
        <v>0.28500000000000003</v>
      </c>
      <c r="FV88">
        <f t="shared" si="20"/>
        <v>0.82999999999999985</v>
      </c>
      <c r="FW88">
        <f t="shared" si="20"/>
        <v>-5.0500000000000003E-2</v>
      </c>
      <c r="FX88">
        <f t="shared" si="20"/>
        <v>-5.0500000000000003E-2</v>
      </c>
      <c r="FY88">
        <f t="shared" si="20"/>
        <v>-7.4999999999999997E-2</v>
      </c>
      <c r="FZ88">
        <f t="shared" si="20"/>
        <v>-7.4999999999999997E-2</v>
      </c>
      <c r="GA88">
        <f t="shared" si="20"/>
        <v>-7.0000000000000007E-2</v>
      </c>
      <c r="GB88">
        <f t="shared" si="20"/>
        <v>-0.28600000000000003</v>
      </c>
      <c r="GC88">
        <f t="shared" si="20"/>
        <v>-6.5000000000000002E-2</v>
      </c>
    </row>
    <row r="89" spans="4:185" x14ac:dyDescent="0.2">
      <c r="D89" t="s">
        <v>309</v>
      </c>
      <c r="DS89">
        <f t="shared" ref="DS89:EV89" si="21">+DS87-EZ88</f>
        <v>-2.3200000000000109E-2</v>
      </c>
      <c r="DT89">
        <f t="shared" si="21"/>
        <v>0</v>
      </c>
      <c r="DU89">
        <f t="shared" si="21"/>
        <v>-8.0000000000000071E-3</v>
      </c>
      <c r="DV89">
        <f t="shared" si="21"/>
        <v>0</v>
      </c>
      <c r="DW89">
        <f t="shared" si="21"/>
        <v>-2.4999999999999883E-3</v>
      </c>
      <c r="DX89">
        <f t="shared" si="21"/>
        <v>-2.5000000000000022E-3</v>
      </c>
      <c r="DY89">
        <f t="shared" si="21"/>
        <v>0</v>
      </c>
      <c r="DZ89">
        <f t="shared" si="21"/>
        <v>0</v>
      </c>
      <c r="EA89">
        <f t="shared" si="21"/>
        <v>2.50000000000003E-3</v>
      </c>
      <c r="EB89">
        <f t="shared" si="21"/>
        <v>2.50000000000003E-3</v>
      </c>
      <c r="EC89">
        <f t="shared" si="21"/>
        <v>2.5000000000000022E-3</v>
      </c>
      <c r="ED89">
        <f t="shared" si="21"/>
        <v>2.5000000000000161E-3</v>
      </c>
      <c r="EE89">
        <f t="shared" si="21"/>
        <v>2.4999999999999883E-3</v>
      </c>
      <c r="EF89">
        <f t="shared" si="21"/>
        <v>0</v>
      </c>
      <c r="EG89">
        <f t="shared" si="21"/>
        <v>0</v>
      </c>
      <c r="EH89">
        <f t="shared" si="21"/>
        <v>-2.0000000000000018E-3</v>
      </c>
      <c r="EI89">
        <f t="shared" si="21"/>
        <v>0</v>
      </c>
      <c r="EJ89">
        <f t="shared" si="21"/>
        <v>-7.4999999999999512E-3</v>
      </c>
      <c r="EK89">
        <f t="shared" si="21"/>
        <v>-2.7000000000000024E-2</v>
      </c>
      <c r="EL89">
        <f t="shared" si="21"/>
        <v>-2.0000000000000018E-2</v>
      </c>
      <c r="EM89">
        <f t="shared" si="21"/>
        <v>1.0000000000000009E-2</v>
      </c>
      <c r="EN89">
        <f t="shared" si="21"/>
        <v>0</v>
      </c>
      <c r="EO89">
        <f t="shared" si="21"/>
        <v>0</v>
      </c>
      <c r="EP89">
        <f t="shared" si="21"/>
        <v>0</v>
      </c>
      <c r="EQ89">
        <f t="shared" si="21"/>
        <v>0</v>
      </c>
      <c r="ER89">
        <f t="shared" si="21"/>
        <v>0</v>
      </c>
      <c r="ES89">
        <f t="shared" si="21"/>
        <v>0</v>
      </c>
      <c r="ET89">
        <f t="shared" si="21"/>
        <v>0</v>
      </c>
      <c r="EU89">
        <f t="shared" si="21"/>
        <v>-6.7999999999999727E-3</v>
      </c>
      <c r="EV89">
        <f t="shared" si="21"/>
        <v>0</v>
      </c>
    </row>
    <row r="91" spans="4:185" x14ac:dyDescent="0.2">
      <c r="D91" t="s">
        <v>81</v>
      </c>
      <c r="DS91">
        <f>AVERAGE(DS25:DS36)</f>
        <v>3.448583333333334</v>
      </c>
    </row>
    <row r="92" spans="4:185" x14ac:dyDescent="0.2">
      <c r="EX92">
        <f>AVERAGE(ER25:ER36)</f>
        <v>-6.1666666666666682E-2</v>
      </c>
    </row>
    <row r="93" spans="4:185" x14ac:dyDescent="0.2">
      <c r="D93" t="s">
        <v>351</v>
      </c>
      <c r="DS93">
        <f>AVERAGE(DS15:DS21)</f>
        <v>3.8342857142857141</v>
      </c>
      <c r="DT93">
        <f t="shared" ref="DT93:EV93" si="22">AVERAGE(DT15:DT21)</f>
        <v>5.0000000000000001E-3</v>
      </c>
      <c r="DU93">
        <f t="shared" si="22"/>
        <v>0.39964285714285719</v>
      </c>
      <c r="DV93">
        <f t="shared" si="22"/>
        <v>0</v>
      </c>
      <c r="DW93">
        <f t="shared" si="22"/>
        <v>5.5E-2</v>
      </c>
      <c r="DX93">
        <f t="shared" si="22"/>
        <v>0.12</v>
      </c>
      <c r="DY93">
        <f t="shared" si="22"/>
        <v>0</v>
      </c>
      <c r="DZ93">
        <f t="shared" si="22"/>
        <v>0.14000000000000001</v>
      </c>
      <c r="EA93">
        <f t="shared" si="22"/>
        <v>-0.13749999999999998</v>
      </c>
      <c r="EB93">
        <f t="shared" si="22"/>
        <v>-0.13749999999999998</v>
      </c>
      <c r="EC93">
        <f t="shared" si="22"/>
        <v>-0.155</v>
      </c>
      <c r="ED93">
        <f t="shared" si="22"/>
        <v>-8.2500000000000004E-2</v>
      </c>
      <c r="EE93">
        <f t="shared" si="22"/>
        <v>-7.0000000000000007E-2</v>
      </c>
      <c r="EF93">
        <f t="shared" si="22"/>
        <v>-9.7500000000000017E-2</v>
      </c>
      <c r="EG93">
        <f t="shared" si="22"/>
        <v>-0.10250000000000001</v>
      </c>
      <c r="EH93">
        <f t="shared" si="22"/>
        <v>-0.14000000000000001</v>
      </c>
      <c r="EI93">
        <f t="shared" si="22"/>
        <v>-0.44</v>
      </c>
      <c r="EJ93">
        <f t="shared" si="22"/>
        <v>-0.67000000000000015</v>
      </c>
      <c r="EK93">
        <f t="shared" si="22"/>
        <v>0.89142857142857146</v>
      </c>
      <c r="EL93">
        <f t="shared" si="22"/>
        <v>0.22</v>
      </c>
      <c r="EM93">
        <f t="shared" si="22"/>
        <v>0.44228571428571428</v>
      </c>
      <c r="EN93">
        <f t="shared" si="22"/>
        <v>0.18571428571428572</v>
      </c>
      <c r="EO93">
        <f t="shared" si="22"/>
        <v>0.33</v>
      </c>
      <c r="EP93">
        <f t="shared" si="22"/>
        <v>1.2500000000000001E-2</v>
      </c>
      <c r="EQ93">
        <f t="shared" si="22"/>
        <v>1.2500000000000001E-2</v>
      </c>
      <c r="ER93">
        <f t="shared" si="22"/>
        <v>-6.7500000000000004E-2</v>
      </c>
      <c r="ES93">
        <f t="shared" si="22"/>
        <v>-0.06</v>
      </c>
      <c r="ET93">
        <f t="shared" si="22"/>
        <v>-6.7500000000000004E-2</v>
      </c>
      <c r="EU93">
        <f t="shared" si="22"/>
        <v>-0.37000000000000005</v>
      </c>
      <c r="EV93">
        <f t="shared" si="22"/>
        <v>-6.25E-2</v>
      </c>
    </row>
    <row r="94" spans="4:185" x14ac:dyDescent="0.2">
      <c r="D94" t="s">
        <v>352</v>
      </c>
      <c r="EZ94">
        <f t="shared" ref="EZ94:GC94" si="23">AVERAGE(EZ15:EZ21)</f>
        <v>3.8237142857142854</v>
      </c>
      <c r="FA94">
        <f t="shared" si="23"/>
        <v>5.0000000000000001E-3</v>
      </c>
      <c r="FB94">
        <f t="shared" si="23"/>
        <v>0.40714285714285708</v>
      </c>
      <c r="FC94">
        <f t="shared" si="23"/>
        <v>0</v>
      </c>
      <c r="FD94">
        <f t="shared" si="23"/>
        <v>5.5E-2</v>
      </c>
      <c r="FE94">
        <f t="shared" si="23"/>
        <v>0.12</v>
      </c>
      <c r="FF94">
        <f t="shared" si="23"/>
        <v>0</v>
      </c>
      <c r="FG94">
        <f t="shared" si="23"/>
        <v>0.14000000000000001</v>
      </c>
      <c r="FH94">
        <f t="shared" si="23"/>
        <v>-0.13750000000000001</v>
      </c>
      <c r="FI94">
        <f t="shared" si="23"/>
        <v>-0.13750000000000001</v>
      </c>
      <c r="FJ94">
        <f t="shared" si="23"/>
        <v>-0.155</v>
      </c>
      <c r="FK94">
        <f t="shared" si="23"/>
        <v>-8.2500000000000004E-2</v>
      </c>
      <c r="FL94">
        <f t="shared" si="23"/>
        <v>-7.0000000000000007E-2</v>
      </c>
      <c r="FM94">
        <f t="shared" si="23"/>
        <v>-9.7500000000000017E-2</v>
      </c>
      <c r="FN94">
        <f t="shared" si="23"/>
        <v>-0.10250000000000001</v>
      </c>
      <c r="FO94">
        <f t="shared" si="23"/>
        <v>-0.14000000000000001</v>
      </c>
      <c r="FP94">
        <f t="shared" si="23"/>
        <v>-0.44249999999999995</v>
      </c>
      <c r="FQ94">
        <f t="shared" si="23"/>
        <v>-0.67000000000000015</v>
      </c>
      <c r="FR94">
        <f t="shared" si="23"/>
        <v>0.90142857142857147</v>
      </c>
      <c r="FS94">
        <f t="shared" si="23"/>
        <v>0.22</v>
      </c>
      <c r="FT94">
        <f t="shared" si="23"/>
        <v>0.44228571428571428</v>
      </c>
      <c r="FU94">
        <f t="shared" si="23"/>
        <v>0.18571428571428572</v>
      </c>
      <c r="FV94">
        <f t="shared" si="23"/>
        <v>0.33</v>
      </c>
      <c r="FW94">
        <f t="shared" si="23"/>
        <v>1.2500000000000001E-2</v>
      </c>
      <c r="FX94">
        <f t="shared" si="23"/>
        <v>1.2500000000000001E-2</v>
      </c>
      <c r="FY94">
        <f t="shared" si="23"/>
        <v>-6.7500000000000004E-2</v>
      </c>
      <c r="FZ94">
        <f t="shared" si="23"/>
        <v>-0.06</v>
      </c>
      <c r="GA94">
        <f t="shared" si="23"/>
        <v>-6.7500000000000004E-2</v>
      </c>
      <c r="GB94">
        <f t="shared" si="23"/>
        <v>-0.37999999999999995</v>
      </c>
      <c r="GC94">
        <f t="shared" si="23"/>
        <v>-6.25E-2</v>
      </c>
    </row>
    <row r="95" spans="4:185" x14ac:dyDescent="0.2">
      <c r="D95" t="s">
        <v>353</v>
      </c>
      <c r="DS95">
        <f t="shared" ref="DS95:EV95" si="24">+DS93-EZ94</f>
        <v>1.0571428571428676E-2</v>
      </c>
      <c r="DT95">
        <f t="shared" si="24"/>
        <v>0</v>
      </c>
      <c r="DU95">
        <f t="shared" si="24"/>
        <v>-7.4999999999998956E-3</v>
      </c>
      <c r="DV95">
        <f t="shared" si="24"/>
        <v>0</v>
      </c>
      <c r="DW95">
        <f t="shared" si="24"/>
        <v>0</v>
      </c>
      <c r="DX95">
        <f t="shared" si="24"/>
        <v>0</v>
      </c>
      <c r="DY95">
        <f t="shared" si="24"/>
        <v>0</v>
      </c>
      <c r="DZ95">
        <f t="shared" si="24"/>
        <v>0</v>
      </c>
      <c r="EA95">
        <f t="shared" si="24"/>
        <v>0</v>
      </c>
      <c r="EB95">
        <f t="shared" si="24"/>
        <v>0</v>
      </c>
      <c r="EC95">
        <f t="shared" si="24"/>
        <v>0</v>
      </c>
      <c r="ED95">
        <f t="shared" si="24"/>
        <v>0</v>
      </c>
      <c r="EE95">
        <f t="shared" si="24"/>
        <v>0</v>
      </c>
      <c r="EF95">
        <f t="shared" si="24"/>
        <v>0</v>
      </c>
      <c r="EG95">
        <f t="shared" si="24"/>
        <v>0</v>
      </c>
      <c r="EH95">
        <f t="shared" si="24"/>
        <v>0</v>
      </c>
      <c r="EI95">
        <f t="shared" si="24"/>
        <v>2.4999999999999467E-3</v>
      </c>
      <c r="EJ95">
        <f t="shared" si="24"/>
        <v>0</v>
      </c>
      <c r="EK95">
        <f t="shared" si="24"/>
        <v>-1.0000000000000009E-2</v>
      </c>
      <c r="EL95">
        <f t="shared" si="24"/>
        <v>0</v>
      </c>
      <c r="EM95">
        <f t="shared" si="24"/>
        <v>0</v>
      </c>
      <c r="EN95">
        <f t="shared" si="24"/>
        <v>0</v>
      </c>
      <c r="EO95">
        <f t="shared" si="24"/>
        <v>0</v>
      </c>
      <c r="EP95">
        <f t="shared" si="24"/>
        <v>0</v>
      </c>
      <c r="EQ95">
        <f t="shared" si="24"/>
        <v>0</v>
      </c>
      <c r="ER95">
        <f t="shared" si="24"/>
        <v>0</v>
      </c>
      <c r="ES95">
        <f t="shared" si="24"/>
        <v>0</v>
      </c>
      <c r="ET95">
        <f t="shared" si="24"/>
        <v>0</v>
      </c>
      <c r="EU95">
        <f t="shared" si="24"/>
        <v>9.9999999999998979E-3</v>
      </c>
      <c r="EV95">
        <f t="shared" si="24"/>
        <v>0</v>
      </c>
    </row>
    <row r="98" spans="4:156" x14ac:dyDescent="0.2">
      <c r="D98" t="s">
        <v>81</v>
      </c>
      <c r="DS98">
        <f>AVERAGE(DS24:DS35)</f>
        <v>3.4852500000000002</v>
      </c>
      <c r="EZ98">
        <f>AVERAGE(EZ24:EZ35)</f>
        <v>3.4673333333333329</v>
      </c>
    </row>
    <row r="99" spans="4:156" x14ac:dyDescent="0.2">
      <c r="D99" t="s">
        <v>368</v>
      </c>
    </row>
    <row r="100" spans="4:156" x14ac:dyDescent="0.2">
      <c r="D100" t="s">
        <v>369</v>
      </c>
      <c r="DS100">
        <f>DS98-EZ98</f>
        <v>1.7916666666667247E-2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C8019"/>
  <sheetViews>
    <sheetView workbookViewId="0">
      <selection activeCell="B12" sqref="B12"/>
    </sheetView>
  </sheetViews>
  <sheetFormatPr defaultRowHeight="12.75" x14ac:dyDescent="0.2"/>
  <cols>
    <col min="2" max="2" width="17.7109375" bestFit="1" customWidth="1"/>
    <col min="3" max="3" width="9.140625" style="12"/>
    <col min="4" max="4" width="12.140625" style="12" bestFit="1" customWidth="1"/>
    <col min="5" max="5" width="14" style="13" bestFit="1" customWidth="1"/>
    <col min="6" max="6" width="11.140625" style="13" bestFit="1" customWidth="1"/>
    <col min="7" max="7" width="15.28515625" style="13" bestFit="1" customWidth="1"/>
    <col min="8" max="8" width="18.85546875" style="13" bestFit="1" customWidth="1"/>
    <col min="9" max="23" width="18.5703125" style="13" customWidth="1"/>
    <col min="24" max="24" width="20.5703125" style="13" bestFit="1" customWidth="1"/>
    <col min="25" max="25" width="18.5703125" style="13" customWidth="1"/>
    <col min="26" max="26" width="18.5703125" style="72" customWidth="1"/>
    <col min="27" max="31" width="18.5703125" style="13" customWidth="1"/>
    <col min="32" max="32" width="9.140625" style="13"/>
    <col min="33" max="33" width="10.7109375" style="13" bestFit="1" customWidth="1"/>
    <col min="34" max="34" width="10.7109375" style="83" customWidth="1"/>
    <col min="35" max="59" width="10.7109375" style="13" customWidth="1"/>
    <col min="60" max="60" width="10.85546875" style="13" customWidth="1"/>
    <col min="61" max="61" width="12.85546875" style="13" bestFit="1" customWidth="1"/>
    <col min="62" max="62" width="12.85546875" style="13" customWidth="1"/>
    <col min="63" max="63" width="9.42578125" style="13" customWidth="1"/>
    <col min="64" max="64" width="10.7109375" style="83" customWidth="1"/>
    <col min="65" max="67" width="10.7109375" style="13" customWidth="1"/>
    <col min="68" max="68" width="14.28515625" style="13" bestFit="1" customWidth="1"/>
    <col min="69" max="69" width="17.28515625" style="13" bestFit="1" customWidth="1"/>
    <col min="70" max="82" width="10.7109375" style="13" customWidth="1"/>
    <col min="83" max="83" width="17.28515625" style="13" bestFit="1" customWidth="1"/>
    <col min="84" max="84" width="19.140625" style="13" bestFit="1" customWidth="1"/>
    <col min="85" max="85" width="16.28515625" style="13" bestFit="1" customWidth="1"/>
    <col min="86" max="88" width="10.7109375" style="13" customWidth="1"/>
    <col min="89" max="89" width="13.140625" style="13" bestFit="1" customWidth="1"/>
    <col min="90" max="90" width="16.7109375" style="13" bestFit="1" customWidth="1"/>
    <col min="91" max="91" width="16.7109375" style="13" customWidth="1"/>
    <col min="92" max="92" width="10.7109375" style="72" customWidth="1"/>
    <col min="93" max="93" width="10.7109375" style="13" customWidth="1"/>
    <col min="94" max="94" width="13" style="13" bestFit="1" customWidth="1"/>
    <col min="95" max="95" width="13.5703125" style="13" bestFit="1" customWidth="1"/>
    <col min="96" max="97" width="14.28515625" style="13" bestFit="1" customWidth="1"/>
    <col min="98" max="98" width="17.28515625" style="13" bestFit="1" customWidth="1"/>
    <col min="99" max="99" width="10.7109375" style="13" customWidth="1"/>
    <col min="100" max="100" width="12.42578125" style="13" bestFit="1" customWidth="1"/>
    <col min="101" max="101" width="15.42578125" style="13" bestFit="1" customWidth="1"/>
    <col min="102" max="102" width="13.42578125" style="13" bestFit="1" customWidth="1"/>
    <col min="103" max="103" width="16.28515625" style="13" bestFit="1" customWidth="1"/>
    <col min="104" max="104" width="17.7109375" style="13" bestFit="1" customWidth="1"/>
    <col min="105" max="105" width="21.140625" style="13" bestFit="1" customWidth="1"/>
    <col min="106" max="106" width="14.85546875" style="13" bestFit="1" customWidth="1"/>
    <col min="107" max="107" width="17.42578125" style="13" bestFit="1" customWidth="1"/>
    <col min="108" max="108" width="19.7109375" style="13" bestFit="1" customWidth="1"/>
    <col min="109" max="109" width="15.7109375" style="13" bestFit="1" customWidth="1"/>
    <col min="110" max="110" width="18.85546875" style="13" bestFit="1" customWidth="1"/>
    <col min="111" max="111" width="19.7109375" style="13" bestFit="1" customWidth="1"/>
    <col min="112" max="112" width="17.28515625" style="13" bestFit="1" customWidth="1"/>
    <col min="113" max="113" width="19.140625" style="13" bestFit="1" customWidth="1"/>
    <col min="114" max="115" width="16.28515625" style="13" bestFit="1" customWidth="1"/>
    <col min="116" max="116" width="12.140625" style="13" bestFit="1" customWidth="1"/>
    <col min="117" max="117" width="20.140625" style="13" bestFit="1" customWidth="1"/>
    <col min="118" max="118" width="13.140625" style="13" bestFit="1" customWidth="1"/>
    <col min="119" max="119" width="17" style="13" bestFit="1" customWidth="1"/>
    <col min="120" max="120" width="17" style="13" customWidth="1"/>
    <col min="121" max="121" width="10.7109375" style="13" customWidth="1"/>
    <col min="122" max="122" width="10.7109375" style="12" customWidth="1"/>
    <col min="123" max="123" width="10.7109375" style="13" customWidth="1"/>
    <col min="124" max="124" width="14.5703125" style="13" bestFit="1" customWidth="1"/>
    <col min="125" max="125" width="14.28515625" style="13" customWidth="1"/>
    <col min="126" max="126" width="20" style="13" bestFit="1" customWidth="1"/>
    <col min="127" max="127" width="14.85546875" style="13" bestFit="1" customWidth="1"/>
    <col min="128" max="128" width="14.5703125" style="13" bestFit="1" customWidth="1"/>
    <col min="129" max="129" width="17.5703125" style="13" bestFit="1" customWidth="1"/>
    <col min="130" max="130" width="12" style="13" bestFit="1" customWidth="1"/>
    <col min="131" max="131" width="12.7109375" style="13" bestFit="1" customWidth="1"/>
    <col min="132" max="132" width="18.85546875" style="13" bestFit="1" customWidth="1"/>
    <col min="133" max="133" width="20" style="13" bestFit="1" customWidth="1"/>
    <col min="134" max="134" width="19.85546875" style="13" bestFit="1" customWidth="1"/>
    <col min="135" max="143" width="13" style="13" customWidth="1"/>
    <col min="144" max="146" width="9.42578125" style="13" bestFit="1" customWidth="1"/>
    <col min="147" max="147" width="9.5703125" style="13" bestFit="1" customWidth="1"/>
    <col min="148" max="148" width="9.7109375" style="13" bestFit="1" customWidth="1"/>
    <col min="149" max="149" width="12" style="13" bestFit="1" customWidth="1"/>
    <col min="150" max="150" width="15.42578125" style="13" bestFit="1" customWidth="1"/>
    <col min="151" max="151" width="19.5703125" style="13" bestFit="1" customWidth="1"/>
    <col min="152" max="152" width="19.5703125" style="13" customWidth="1"/>
    <col min="153" max="153" width="10.28515625" style="13" bestFit="1" customWidth="1"/>
    <col min="154" max="154" width="10.28515625" style="13" customWidth="1"/>
    <col min="155" max="155" width="10.28515625" style="12" customWidth="1"/>
    <col min="156" max="156" width="10.7109375" style="13" customWidth="1"/>
    <col min="157" max="158" width="14.28515625" style="13" customWidth="1"/>
    <col min="159" max="159" width="20" style="13" customWidth="1"/>
    <col min="160" max="160" width="14.5703125" style="13" customWidth="1"/>
    <col min="161" max="161" width="14.28515625" style="13" customWidth="1"/>
    <col min="162" max="162" width="17.28515625" style="13" customWidth="1"/>
    <col min="163" max="163" width="11.7109375" style="13" customWidth="1"/>
    <col min="164" max="164" width="12.42578125" style="13" customWidth="1"/>
    <col min="165" max="165" width="18.5703125" style="13" customWidth="1"/>
    <col min="166" max="166" width="19.7109375" style="13" customWidth="1"/>
    <col min="167" max="167" width="19.5703125" style="13" customWidth="1"/>
    <col min="168" max="176" width="13" style="13" customWidth="1"/>
    <col min="177" max="181" width="10" style="13" bestFit="1" customWidth="1"/>
    <col min="182" max="182" width="12" style="13" customWidth="1"/>
    <col min="183" max="183" width="15.42578125" style="13" customWidth="1"/>
    <col min="184" max="184" width="10" style="13" bestFit="1" customWidth="1"/>
    <col min="185" max="185" width="10" style="13" customWidth="1"/>
  </cols>
  <sheetData>
    <row r="1" spans="1:185" x14ac:dyDescent="0.2">
      <c r="C1"/>
      <c r="D1" s="4"/>
      <c r="E1" s="4">
        <v>1</v>
      </c>
      <c r="F1" s="5">
        <f>E1+1</f>
        <v>2</v>
      </c>
      <c r="G1" s="5">
        <f t="shared" ref="G1:AE1" si="0">F1+1</f>
        <v>3</v>
      </c>
      <c r="H1" s="5">
        <f t="shared" si="0"/>
        <v>4</v>
      </c>
      <c r="I1" s="5">
        <f t="shared" si="0"/>
        <v>5</v>
      </c>
      <c r="J1" s="5">
        <f t="shared" si="0"/>
        <v>6</v>
      </c>
      <c r="K1" s="5">
        <f t="shared" si="0"/>
        <v>7</v>
      </c>
      <c r="L1" s="5">
        <f t="shared" si="0"/>
        <v>8</v>
      </c>
      <c r="M1" s="5">
        <f t="shared" si="0"/>
        <v>9</v>
      </c>
      <c r="N1" s="5">
        <f t="shared" si="0"/>
        <v>10</v>
      </c>
      <c r="O1" s="5">
        <f t="shared" si="0"/>
        <v>11</v>
      </c>
      <c r="P1" s="5">
        <f t="shared" si="0"/>
        <v>12</v>
      </c>
      <c r="Q1" s="5">
        <f t="shared" si="0"/>
        <v>13</v>
      </c>
      <c r="R1" s="5">
        <f t="shared" si="0"/>
        <v>14</v>
      </c>
      <c r="S1" s="5">
        <f t="shared" si="0"/>
        <v>15</v>
      </c>
      <c r="T1" s="5">
        <f t="shared" si="0"/>
        <v>16</v>
      </c>
      <c r="U1" s="5">
        <f t="shared" si="0"/>
        <v>17</v>
      </c>
      <c r="V1" s="5">
        <f t="shared" si="0"/>
        <v>18</v>
      </c>
      <c r="W1" s="5">
        <f t="shared" si="0"/>
        <v>19</v>
      </c>
      <c r="X1" s="5">
        <f t="shared" si="0"/>
        <v>20</v>
      </c>
      <c r="Y1" s="5">
        <f t="shared" si="0"/>
        <v>21</v>
      </c>
      <c r="Z1" s="5">
        <f t="shared" si="0"/>
        <v>22</v>
      </c>
      <c r="AA1" s="5">
        <f t="shared" si="0"/>
        <v>23</v>
      </c>
      <c r="AB1" s="5">
        <f t="shared" si="0"/>
        <v>24</v>
      </c>
      <c r="AC1" s="5">
        <f t="shared" si="0"/>
        <v>25</v>
      </c>
      <c r="AD1" s="5">
        <f t="shared" si="0"/>
        <v>26</v>
      </c>
      <c r="AE1" s="5">
        <f t="shared" si="0"/>
        <v>27</v>
      </c>
      <c r="AF1"/>
      <c r="AG1"/>
      <c r="AH1" s="82"/>
      <c r="AI1" s="5">
        <f>AE1+1</f>
        <v>28</v>
      </c>
      <c r="AJ1" s="5">
        <f>AI1+1</f>
        <v>29</v>
      </c>
      <c r="AK1" s="5">
        <f t="shared" ref="AK1:BI1" si="1">AJ1+1</f>
        <v>30</v>
      </c>
      <c r="AL1" s="5">
        <f t="shared" si="1"/>
        <v>31</v>
      </c>
      <c r="AM1" s="5">
        <f t="shared" si="1"/>
        <v>32</v>
      </c>
      <c r="AN1" s="5">
        <f t="shared" si="1"/>
        <v>33</v>
      </c>
      <c r="AO1" s="5">
        <f t="shared" si="1"/>
        <v>34</v>
      </c>
      <c r="AP1" s="5">
        <f t="shared" si="1"/>
        <v>35</v>
      </c>
      <c r="AQ1" s="5">
        <f t="shared" si="1"/>
        <v>36</v>
      </c>
      <c r="AR1" s="5">
        <f t="shared" si="1"/>
        <v>37</v>
      </c>
      <c r="AS1" s="5">
        <f t="shared" si="1"/>
        <v>38</v>
      </c>
      <c r="AT1" s="5">
        <f t="shared" si="1"/>
        <v>39</v>
      </c>
      <c r="AU1" s="5">
        <f t="shared" si="1"/>
        <v>40</v>
      </c>
      <c r="AV1" s="5">
        <f t="shared" si="1"/>
        <v>41</v>
      </c>
      <c r="AW1" s="5">
        <f t="shared" si="1"/>
        <v>42</v>
      </c>
      <c r="AX1" s="5">
        <f t="shared" si="1"/>
        <v>43</v>
      </c>
      <c r="AY1" s="5">
        <f t="shared" si="1"/>
        <v>44</v>
      </c>
      <c r="AZ1" s="5">
        <f t="shared" si="1"/>
        <v>45</v>
      </c>
      <c r="BA1" s="5">
        <f t="shared" si="1"/>
        <v>46</v>
      </c>
      <c r="BB1" s="5">
        <f t="shared" si="1"/>
        <v>47</v>
      </c>
      <c r="BC1" s="5">
        <f t="shared" si="1"/>
        <v>48</v>
      </c>
      <c r="BD1" s="5">
        <f t="shared" si="1"/>
        <v>49</v>
      </c>
      <c r="BE1" s="5">
        <f t="shared" si="1"/>
        <v>50</v>
      </c>
      <c r="BF1" s="5">
        <f t="shared" si="1"/>
        <v>51</v>
      </c>
      <c r="BG1" s="5">
        <f t="shared" si="1"/>
        <v>52</v>
      </c>
      <c r="BH1" s="5">
        <f t="shared" si="1"/>
        <v>53</v>
      </c>
      <c r="BI1" s="5">
        <f t="shared" si="1"/>
        <v>54</v>
      </c>
      <c r="BJ1" s="17"/>
      <c r="BK1"/>
      <c r="BL1" s="82"/>
      <c r="BM1" s="5">
        <f>BI1+1</f>
        <v>55</v>
      </c>
      <c r="BN1" s="5">
        <f>BM1+1</f>
        <v>56</v>
      </c>
      <c r="BO1" s="5">
        <f t="shared" ref="BO1:CM1" si="2">BN1+1</f>
        <v>57</v>
      </c>
      <c r="BP1" s="5">
        <f t="shared" si="2"/>
        <v>58</v>
      </c>
      <c r="BQ1" s="5">
        <f t="shared" si="2"/>
        <v>59</v>
      </c>
      <c r="BR1" s="5">
        <f t="shared" si="2"/>
        <v>60</v>
      </c>
      <c r="BS1" s="5">
        <f t="shared" si="2"/>
        <v>61</v>
      </c>
      <c r="BT1" s="5">
        <f t="shared" si="2"/>
        <v>62</v>
      </c>
      <c r="BU1" s="5">
        <f t="shared" si="2"/>
        <v>63</v>
      </c>
      <c r="BV1" s="5">
        <f t="shared" si="2"/>
        <v>64</v>
      </c>
      <c r="BW1" s="5">
        <f t="shared" si="2"/>
        <v>65</v>
      </c>
      <c r="BX1" s="5">
        <f t="shared" si="2"/>
        <v>66</v>
      </c>
      <c r="BY1" s="5">
        <f t="shared" si="2"/>
        <v>67</v>
      </c>
      <c r="BZ1" s="5">
        <f t="shared" si="2"/>
        <v>68</v>
      </c>
      <c r="CA1" s="5">
        <f t="shared" si="2"/>
        <v>69</v>
      </c>
      <c r="CB1" s="5">
        <f t="shared" si="2"/>
        <v>70</v>
      </c>
      <c r="CC1" s="5">
        <f t="shared" si="2"/>
        <v>71</v>
      </c>
      <c r="CD1" s="5">
        <f t="shared" si="2"/>
        <v>72</v>
      </c>
      <c r="CE1" s="5">
        <f t="shared" si="2"/>
        <v>73</v>
      </c>
      <c r="CF1" s="5">
        <f t="shared" si="2"/>
        <v>74</v>
      </c>
      <c r="CG1" s="5">
        <f t="shared" si="2"/>
        <v>75</v>
      </c>
      <c r="CH1" s="5">
        <f t="shared" si="2"/>
        <v>76</v>
      </c>
      <c r="CI1" s="5">
        <f t="shared" si="2"/>
        <v>77</v>
      </c>
      <c r="CJ1" s="5">
        <f t="shared" si="2"/>
        <v>78</v>
      </c>
      <c r="CK1" s="5">
        <f t="shared" si="2"/>
        <v>79</v>
      </c>
      <c r="CL1" s="5">
        <f t="shared" si="2"/>
        <v>80</v>
      </c>
      <c r="CM1" s="5">
        <f t="shared" si="2"/>
        <v>81</v>
      </c>
      <c r="CP1" s="5">
        <f>CM1+1</f>
        <v>82</v>
      </c>
      <c r="CQ1" s="5">
        <f>CP1+1</f>
        <v>83</v>
      </c>
      <c r="CR1" s="5">
        <f t="shared" ref="CR1:DP1" si="3">CQ1+1</f>
        <v>84</v>
      </c>
      <c r="CS1" s="5">
        <f t="shared" si="3"/>
        <v>85</v>
      </c>
      <c r="CT1" s="5">
        <f t="shared" si="3"/>
        <v>86</v>
      </c>
      <c r="CU1" s="5">
        <f t="shared" si="3"/>
        <v>87</v>
      </c>
      <c r="CV1" s="5">
        <f t="shared" si="3"/>
        <v>88</v>
      </c>
      <c r="CW1" s="5">
        <f t="shared" si="3"/>
        <v>89</v>
      </c>
      <c r="CX1" s="5">
        <f t="shared" si="3"/>
        <v>90</v>
      </c>
      <c r="CY1" s="5">
        <f t="shared" si="3"/>
        <v>91</v>
      </c>
      <c r="CZ1" s="5">
        <f t="shared" si="3"/>
        <v>92</v>
      </c>
      <c r="DA1" s="5">
        <f t="shared" si="3"/>
        <v>93</v>
      </c>
      <c r="DB1" s="5">
        <f t="shared" si="3"/>
        <v>94</v>
      </c>
      <c r="DC1" s="5">
        <f t="shared" si="3"/>
        <v>95</v>
      </c>
      <c r="DD1" s="5">
        <f t="shared" si="3"/>
        <v>96</v>
      </c>
      <c r="DE1" s="5">
        <f t="shared" si="3"/>
        <v>97</v>
      </c>
      <c r="DF1" s="5">
        <f t="shared" si="3"/>
        <v>98</v>
      </c>
      <c r="DG1" s="5">
        <f t="shared" si="3"/>
        <v>99</v>
      </c>
      <c r="DH1" s="5">
        <f t="shared" si="3"/>
        <v>100</v>
      </c>
      <c r="DI1" s="5">
        <f t="shared" si="3"/>
        <v>101</v>
      </c>
      <c r="DJ1" s="5">
        <f t="shared" si="3"/>
        <v>102</v>
      </c>
      <c r="DK1" s="5">
        <f t="shared" si="3"/>
        <v>103</v>
      </c>
      <c r="DL1" s="5">
        <f t="shared" si="3"/>
        <v>104</v>
      </c>
      <c r="DM1" s="5">
        <f t="shared" si="3"/>
        <v>105</v>
      </c>
      <c r="DN1" s="5">
        <f t="shared" si="3"/>
        <v>106</v>
      </c>
      <c r="DO1" s="5">
        <f t="shared" si="3"/>
        <v>107</v>
      </c>
      <c r="DP1" s="5">
        <f t="shared" si="3"/>
        <v>108</v>
      </c>
      <c r="DQ1" s="183"/>
      <c r="DR1" s="183"/>
      <c r="DS1" s="5">
        <f>DP1+1</f>
        <v>109</v>
      </c>
      <c r="DT1" s="5">
        <f>DS1+1</f>
        <v>110</v>
      </c>
      <c r="DU1" s="5">
        <f t="shared" ref="DU1:EV1" si="4">DT1+1</f>
        <v>111</v>
      </c>
      <c r="DV1" s="5">
        <f t="shared" si="4"/>
        <v>112</v>
      </c>
      <c r="DW1" s="5">
        <f t="shared" si="4"/>
        <v>113</v>
      </c>
      <c r="DX1" s="5">
        <f t="shared" si="4"/>
        <v>114</v>
      </c>
      <c r="DY1" s="5">
        <f t="shared" si="4"/>
        <v>115</v>
      </c>
      <c r="DZ1" s="5">
        <f t="shared" si="4"/>
        <v>116</v>
      </c>
      <c r="EA1" s="5">
        <f t="shared" si="4"/>
        <v>117</v>
      </c>
      <c r="EB1" s="5">
        <f t="shared" si="4"/>
        <v>118</v>
      </c>
      <c r="EC1" s="5">
        <f t="shared" si="4"/>
        <v>119</v>
      </c>
      <c r="ED1" s="5">
        <f t="shared" si="4"/>
        <v>120</v>
      </c>
      <c r="EE1" s="5">
        <f t="shared" si="4"/>
        <v>121</v>
      </c>
      <c r="EF1" s="5">
        <f t="shared" si="4"/>
        <v>122</v>
      </c>
      <c r="EG1" s="5">
        <f t="shared" si="4"/>
        <v>123</v>
      </c>
      <c r="EH1" s="5">
        <f t="shared" si="4"/>
        <v>124</v>
      </c>
      <c r="EI1" s="5">
        <f t="shared" si="4"/>
        <v>125</v>
      </c>
      <c r="EJ1" s="5">
        <f t="shared" si="4"/>
        <v>126</v>
      </c>
      <c r="EK1" s="5">
        <f t="shared" si="4"/>
        <v>127</v>
      </c>
      <c r="EL1" s="5">
        <f t="shared" si="4"/>
        <v>128</v>
      </c>
      <c r="EM1" s="5">
        <f t="shared" si="4"/>
        <v>129</v>
      </c>
      <c r="EN1" s="5">
        <f t="shared" si="4"/>
        <v>130</v>
      </c>
      <c r="EO1" s="5">
        <f t="shared" si="4"/>
        <v>131</v>
      </c>
      <c r="EP1" s="5">
        <f t="shared" si="4"/>
        <v>132</v>
      </c>
      <c r="EQ1" s="5">
        <f t="shared" si="4"/>
        <v>133</v>
      </c>
      <c r="ER1" s="5">
        <f t="shared" si="4"/>
        <v>134</v>
      </c>
      <c r="ES1" s="5">
        <f t="shared" si="4"/>
        <v>135</v>
      </c>
      <c r="ET1" s="5">
        <f t="shared" si="4"/>
        <v>136</v>
      </c>
      <c r="EU1" s="5">
        <f t="shared" si="4"/>
        <v>137</v>
      </c>
      <c r="EV1" s="5">
        <f t="shared" si="4"/>
        <v>138</v>
      </c>
      <c r="EW1"/>
      <c r="EX1"/>
      <c r="EY1"/>
      <c r="EZ1" s="5">
        <f>EV1+1</f>
        <v>139</v>
      </c>
      <c r="FA1" s="5">
        <f>EZ1+1</f>
        <v>140</v>
      </c>
      <c r="FB1" s="5">
        <f t="shared" ref="FB1:GC1" si="5">FA1+1</f>
        <v>141</v>
      </c>
      <c r="FC1" s="5">
        <f t="shared" si="5"/>
        <v>142</v>
      </c>
      <c r="FD1" s="5">
        <f t="shared" si="5"/>
        <v>143</v>
      </c>
      <c r="FE1" s="5">
        <f t="shared" si="5"/>
        <v>144</v>
      </c>
      <c r="FF1" s="5">
        <f t="shared" si="5"/>
        <v>145</v>
      </c>
      <c r="FG1" s="5">
        <f t="shared" si="5"/>
        <v>146</v>
      </c>
      <c r="FH1" s="5">
        <f t="shared" si="5"/>
        <v>147</v>
      </c>
      <c r="FI1" s="5">
        <f t="shared" si="5"/>
        <v>148</v>
      </c>
      <c r="FJ1" s="5">
        <f t="shared" si="5"/>
        <v>149</v>
      </c>
      <c r="FK1" s="5">
        <f t="shared" si="5"/>
        <v>150</v>
      </c>
      <c r="FL1" s="5">
        <f t="shared" si="5"/>
        <v>151</v>
      </c>
      <c r="FM1" s="5">
        <f t="shared" si="5"/>
        <v>152</v>
      </c>
      <c r="FN1" s="5">
        <f t="shared" si="5"/>
        <v>153</v>
      </c>
      <c r="FO1" s="5">
        <f t="shared" si="5"/>
        <v>154</v>
      </c>
      <c r="FP1" s="5">
        <f t="shared" si="5"/>
        <v>155</v>
      </c>
      <c r="FQ1" s="5">
        <f t="shared" si="5"/>
        <v>156</v>
      </c>
      <c r="FR1" s="5">
        <f t="shared" si="5"/>
        <v>157</v>
      </c>
      <c r="FS1" s="5">
        <f t="shared" si="5"/>
        <v>158</v>
      </c>
      <c r="FT1" s="5">
        <f t="shared" si="5"/>
        <v>159</v>
      </c>
      <c r="FU1" s="5">
        <f t="shared" si="5"/>
        <v>160</v>
      </c>
      <c r="FV1" s="5">
        <f t="shared" si="5"/>
        <v>161</v>
      </c>
      <c r="FW1" s="5">
        <f t="shared" si="5"/>
        <v>162</v>
      </c>
      <c r="FX1" s="5">
        <f t="shared" si="5"/>
        <v>163</v>
      </c>
      <c r="FY1" s="5">
        <f t="shared" si="5"/>
        <v>164</v>
      </c>
      <c r="FZ1" s="5">
        <f t="shared" si="5"/>
        <v>165</v>
      </c>
      <c r="GA1" s="5">
        <f t="shared" si="5"/>
        <v>166</v>
      </c>
      <c r="GB1" s="5">
        <f t="shared" si="5"/>
        <v>167</v>
      </c>
      <c r="GC1" s="5">
        <f t="shared" si="5"/>
        <v>168</v>
      </c>
    </row>
    <row r="2" spans="1:185" x14ac:dyDescent="0.2">
      <c r="A2" s="4"/>
      <c r="B2" s="14">
        <f ca="1">HLOOKUP(Count,CurveTable,2,FALSE)</f>
        <v>37172</v>
      </c>
      <c r="C2" s="4"/>
      <c r="D2" s="6" t="s">
        <v>35</v>
      </c>
      <c r="E2" s="7">
        <f ca="1">TODAY()</f>
        <v>37174</v>
      </c>
      <c r="F2" s="7">
        <f t="shared" ref="F2:M2" ca="1" si="6">E2</f>
        <v>37174</v>
      </c>
      <c r="G2" s="7">
        <f t="shared" ca="1" si="6"/>
        <v>37174</v>
      </c>
      <c r="H2" s="7">
        <f t="shared" ca="1" si="6"/>
        <v>37174</v>
      </c>
      <c r="I2" s="7">
        <f t="shared" ca="1" si="6"/>
        <v>37174</v>
      </c>
      <c r="J2" s="7">
        <f t="shared" ca="1" si="6"/>
        <v>37174</v>
      </c>
      <c r="K2" s="7">
        <f t="shared" ca="1" si="6"/>
        <v>37174</v>
      </c>
      <c r="L2" s="7">
        <f t="shared" ca="1" si="6"/>
        <v>37174</v>
      </c>
      <c r="M2" s="7">
        <f t="shared" ca="1" si="6"/>
        <v>37174</v>
      </c>
      <c r="N2" s="7">
        <f t="shared" ref="N2:V2" ca="1" si="7">M2</f>
        <v>37174</v>
      </c>
      <c r="O2" s="7">
        <f t="shared" ca="1" si="7"/>
        <v>37174</v>
      </c>
      <c r="P2" s="7">
        <f t="shared" ca="1" si="7"/>
        <v>37174</v>
      </c>
      <c r="Q2" s="7">
        <f t="shared" ca="1" si="7"/>
        <v>37174</v>
      </c>
      <c r="R2" s="7">
        <f t="shared" ca="1" si="7"/>
        <v>37174</v>
      </c>
      <c r="S2" s="7">
        <f t="shared" ca="1" si="7"/>
        <v>37174</v>
      </c>
      <c r="T2" s="7">
        <f t="shared" ca="1" si="7"/>
        <v>37174</v>
      </c>
      <c r="U2" s="7">
        <f t="shared" ca="1" si="7"/>
        <v>37174</v>
      </c>
      <c r="V2" s="7">
        <f t="shared" ca="1" si="7"/>
        <v>37174</v>
      </c>
      <c r="W2" s="7">
        <f t="shared" ref="W2:AC2" ca="1" si="8">V2</f>
        <v>37174</v>
      </c>
      <c r="X2" s="7">
        <f t="shared" ca="1" si="8"/>
        <v>37174</v>
      </c>
      <c r="Y2" s="7">
        <f t="shared" ca="1" si="8"/>
        <v>37174</v>
      </c>
      <c r="Z2" s="7">
        <f t="shared" ca="1" si="8"/>
        <v>37174</v>
      </c>
      <c r="AA2" s="7">
        <f t="shared" ca="1" si="8"/>
        <v>37174</v>
      </c>
      <c r="AB2" s="7">
        <f t="shared" ca="1" si="8"/>
        <v>37174</v>
      </c>
      <c r="AC2" s="7">
        <f t="shared" ca="1" si="8"/>
        <v>37174</v>
      </c>
      <c r="AD2" s="7">
        <f ca="1">AC2</f>
        <v>37174</v>
      </c>
      <c r="AE2" s="7">
        <f ca="1">AB2</f>
        <v>37174</v>
      </c>
      <c r="AF2"/>
      <c r="AG2"/>
      <c r="AH2" s="82"/>
      <c r="AI2" s="7">
        <f t="shared" ref="AI2:BI2" ca="1" si="9">WORKDAY($E$2,-1)</f>
        <v>37173</v>
      </c>
      <c r="AJ2" s="7">
        <f t="shared" ca="1" si="9"/>
        <v>37173</v>
      </c>
      <c r="AK2" s="7">
        <f t="shared" ca="1" si="9"/>
        <v>37173</v>
      </c>
      <c r="AL2" s="7">
        <f t="shared" ca="1" si="9"/>
        <v>37173</v>
      </c>
      <c r="AM2" s="7">
        <f t="shared" ca="1" si="9"/>
        <v>37173</v>
      </c>
      <c r="AN2" s="7">
        <f t="shared" ca="1" si="9"/>
        <v>37173</v>
      </c>
      <c r="AO2" s="7">
        <f t="shared" ca="1" si="9"/>
        <v>37173</v>
      </c>
      <c r="AP2" s="7">
        <f t="shared" ca="1" si="9"/>
        <v>37173</v>
      </c>
      <c r="AQ2" s="7">
        <f t="shared" ca="1" si="9"/>
        <v>37173</v>
      </c>
      <c r="AR2" s="7">
        <f t="shared" ca="1" si="9"/>
        <v>37173</v>
      </c>
      <c r="AS2" s="7">
        <f t="shared" ca="1" si="9"/>
        <v>37173</v>
      </c>
      <c r="AT2" s="7">
        <f t="shared" ca="1" si="9"/>
        <v>37173</v>
      </c>
      <c r="AU2" s="7">
        <f t="shared" ca="1" si="9"/>
        <v>37173</v>
      </c>
      <c r="AV2" s="7">
        <f t="shared" ca="1" si="9"/>
        <v>37173</v>
      </c>
      <c r="AW2" s="7">
        <f t="shared" ca="1" si="9"/>
        <v>37173</v>
      </c>
      <c r="AX2" s="7">
        <f t="shared" ca="1" si="9"/>
        <v>37173</v>
      </c>
      <c r="AY2" s="7">
        <f t="shared" ca="1" si="9"/>
        <v>37173</v>
      </c>
      <c r="AZ2" s="7">
        <f t="shared" ca="1" si="9"/>
        <v>37173</v>
      </c>
      <c r="BA2" s="7">
        <f t="shared" ca="1" si="9"/>
        <v>37173</v>
      </c>
      <c r="BB2" s="7">
        <f t="shared" ca="1" si="9"/>
        <v>37173</v>
      </c>
      <c r="BC2" s="7">
        <f t="shared" ca="1" si="9"/>
        <v>37173</v>
      </c>
      <c r="BD2" s="7">
        <f t="shared" ca="1" si="9"/>
        <v>37173</v>
      </c>
      <c r="BE2" s="7">
        <f t="shared" ca="1" si="9"/>
        <v>37173</v>
      </c>
      <c r="BF2" s="7">
        <f t="shared" ca="1" si="9"/>
        <v>37173</v>
      </c>
      <c r="BG2" s="7">
        <f t="shared" ca="1" si="9"/>
        <v>37173</v>
      </c>
      <c r="BH2" s="7">
        <f t="shared" ca="1" si="9"/>
        <v>37173</v>
      </c>
      <c r="BI2" s="7">
        <f t="shared" ca="1" si="9"/>
        <v>37173</v>
      </c>
      <c r="BJ2" s="174"/>
      <c r="BK2"/>
      <c r="BL2" s="82"/>
      <c r="BM2" s="7">
        <f ca="1">WORKDAY($E$2,-1)</f>
        <v>37173</v>
      </c>
      <c r="BN2" s="7">
        <f t="shared" ref="BN2:CL2" ca="1" si="10">BM2</f>
        <v>37173</v>
      </c>
      <c r="BO2" s="7">
        <f t="shared" ca="1" si="10"/>
        <v>37173</v>
      </c>
      <c r="BP2" s="7">
        <f t="shared" ca="1" si="10"/>
        <v>37173</v>
      </c>
      <c r="BQ2" s="7">
        <f t="shared" ca="1" si="10"/>
        <v>37173</v>
      </c>
      <c r="BR2" s="7">
        <f t="shared" ca="1" si="10"/>
        <v>37173</v>
      </c>
      <c r="BS2" s="7">
        <f t="shared" ca="1" si="10"/>
        <v>37173</v>
      </c>
      <c r="BT2" s="7">
        <f t="shared" ca="1" si="10"/>
        <v>37173</v>
      </c>
      <c r="BU2" s="7">
        <f t="shared" ca="1" si="10"/>
        <v>37173</v>
      </c>
      <c r="BV2" s="7">
        <f t="shared" ca="1" si="10"/>
        <v>37173</v>
      </c>
      <c r="BW2" s="7">
        <f t="shared" ca="1" si="10"/>
        <v>37173</v>
      </c>
      <c r="BX2" s="7">
        <f t="shared" ca="1" si="10"/>
        <v>37173</v>
      </c>
      <c r="BY2" s="7">
        <f t="shared" ca="1" si="10"/>
        <v>37173</v>
      </c>
      <c r="BZ2" s="7">
        <f t="shared" ca="1" si="10"/>
        <v>37173</v>
      </c>
      <c r="CA2" s="7">
        <f t="shared" ca="1" si="10"/>
        <v>37173</v>
      </c>
      <c r="CB2" s="7">
        <f t="shared" ca="1" si="10"/>
        <v>37173</v>
      </c>
      <c r="CC2" s="7">
        <f t="shared" ca="1" si="10"/>
        <v>37173</v>
      </c>
      <c r="CD2" s="7">
        <f t="shared" ca="1" si="10"/>
        <v>37173</v>
      </c>
      <c r="CE2" s="7">
        <f t="shared" ca="1" si="10"/>
        <v>37173</v>
      </c>
      <c r="CF2" s="7">
        <f t="shared" ca="1" si="10"/>
        <v>37173</v>
      </c>
      <c r="CG2" s="7">
        <f t="shared" ca="1" si="10"/>
        <v>37173</v>
      </c>
      <c r="CH2" s="7">
        <f t="shared" ca="1" si="10"/>
        <v>37173</v>
      </c>
      <c r="CI2" s="7">
        <f t="shared" ca="1" si="10"/>
        <v>37173</v>
      </c>
      <c r="CJ2" s="7">
        <f t="shared" ca="1" si="10"/>
        <v>37173</v>
      </c>
      <c r="CK2" s="7">
        <f t="shared" ca="1" si="10"/>
        <v>37173</v>
      </c>
      <c r="CL2" s="7">
        <f t="shared" ca="1" si="10"/>
        <v>37173</v>
      </c>
      <c r="CM2" s="7">
        <f ca="1">CL2</f>
        <v>37173</v>
      </c>
      <c r="CN2" s="87"/>
      <c r="CO2"/>
      <c r="CP2" s="7">
        <f ca="1">WORKDAY($E$2,-2)</f>
        <v>37172</v>
      </c>
      <c r="CQ2" s="7">
        <f t="shared" ref="CQ2:DO2" ca="1" si="11">CP2</f>
        <v>37172</v>
      </c>
      <c r="CR2" s="7">
        <f t="shared" ca="1" si="11"/>
        <v>37172</v>
      </c>
      <c r="CS2" s="7">
        <f t="shared" ca="1" si="11"/>
        <v>37172</v>
      </c>
      <c r="CT2" s="7">
        <f t="shared" ca="1" si="11"/>
        <v>37172</v>
      </c>
      <c r="CU2" s="7">
        <f t="shared" ca="1" si="11"/>
        <v>37172</v>
      </c>
      <c r="CV2" s="7">
        <f t="shared" ca="1" si="11"/>
        <v>37172</v>
      </c>
      <c r="CW2" s="7">
        <f t="shared" ca="1" si="11"/>
        <v>37172</v>
      </c>
      <c r="CX2" s="7">
        <f t="shared" ca="1" si="11"/>
        <v>37172</v>
      </c>
      <c r="CY2" s="7">
        <f t="shared" ca="1" si="11"/>
        <v>37172</v>
      </c>
      <c r="CZ2" s="7">
        <f t="shared" ca="1" si="11"/>
        <v>37172</v>
      </c>
      <c r="DA2" s="7">
        <f t="shared" ca="1" si="11"/>
        <v>37172</v>
      </c>
      <c r="DB2" s="7">
        <f t="shared" ca="1" si="11"/>
        <v>37172</v>
      </c>
      <c r="DC2" s="7">
        <f t="shared" ca="1" si="11"/>
        <v>37172</v>
      </c>
      <c r="DD2" s="7">
        <f t="shared" ca="1" si="11"/>
        <v>37172</v>
      </c>
      <c r="DE2" s="7">
        <f t="shared" ca="1" si="11"/>
        <v>37172</v>
      </c>
      <c r="DF2" s="7">
        <f t="shared" ca="1" si="11"/>
        <v>37172</v>
      </c>
      <c r="DG2" s="7">
        <f t="shared" ca="1" si="11"/>
        <v>37172</v>
      </c>
      <c r="DH2" s="7">
        <f t="shared" ca="1" si="11"/>
        <v>37172</v>
      </c>
      <c r="DI2" s="7">
        <f t="shared" ca="1" si="11"/>
        <v>37172</v>
      </c>
      <c r="DJ2" s="7">
        <f t="shared" ca="1" si="11"/>
        <v>37172</v>
      </c>
      <c r="DK2" s="7">
        <f t="shared" ca="1" si="11"/>
        <v>37172</v>
      </c>
      <c r="DL2" s="7">
        <f t="shared" ca="1" si="11"/>
        <v>37172</v>
      </c>
      <c r="DM2" s="7">
        <f t="shared" ca="1" si="11"/>
        <v>37172</v>
      </c>
      <c r="DN2" s="7">
        <f t="shared" ca="1" si="11"/>
        <v>37172</v>
      </c>
      <c r="DO2" s="7">
        <f t="shared" ca="1" si="11"/>
        <v>37172</v>
      </c>
      <c r="DP2" s="176">
        <f ca="1">DO2</f>
        <v>37172</v>
      </c>
      <c r="DQ2" s="59"/>
      <c r="DR2" s="59"/>
      <c r="DS2" s="7">
        <f ca="1">WORKDAY($E$2,-1)</f>
        <v>37173</v>
      </c>
      <c r="DT2" s="181">
        <f ca="1">DS2</f>
        <v>37173</v>
      </c>
      <c r="DU2" s="7">
        <f ca="1">DT2</f>
        <v>37173</v>
      </c>
      <c r="DV2" s="7">
        <f ca="1">DT2</f>
        <v>37173</v>
      </c>
      <c r="DW2" s="7">
        <f t="shared" ref="DW2:EM2" ca="1" si="12">DV2</f>
        <v>37173</v>
      </c>
      <c r="DX2" s="7">
        <f t="shared" ca="1" si="12"/>
        <v>37173</v>
      </c>
      <c r="DY2" s="7">
        <f t="shared" ca="1" si="12"/>
        <v>37173</v>
      </c>
      <c r="DZ2" s="7">
        <f t="shared" ca="1" si="12"/>
        <v>37173</v>
      </c>
      <c r="EA2" s="7">
        <f t="shared" ca="1" si="12"/>
        <v>37173</v>
      </c>
      <c r="EB2" s="7">
        <f t="shared" ca="1" si="12"/>
        <v>37173</v>
      </c>
      <c r="EC2" s="7">
        <f t="shared" ca="1" si="12"/>
        <v>37173</v>
      </c>
      <c r="ED2" s="7">
        <f t="shared" ca="1" si="12"/>
        <v>37173</v>
      </c>
      <c r="EE2" s="7">
        <f t="shared" ca="1" si="12"/>
        <v>37173</v>
      </c>
      <c r="EF2" s="7">
        <f t="shared" ca="1" si="12"/>
        <v>37173</v>
      </c>
      <c r="EG2" s="7">
        <f t="shared" ca="1" si="12"/>
        <v>37173</v>
      </c>
      <c r="EH2" s="7">
        <f t="shared" ca="1" si="12"/>
        <v>37173</v>
      </c>
      <c r="EI2" s="7">
        <f t="shared" ca="1" si="12"/>
        <v>37173</v>
      </c>
      <c r="EJ2" s="7">
        <f t="shared" ca="1" si="12"/>
        <v>37173</v>
      </c>
      <c r="EK2" s="7">
        <f t="shared" ca="1" si="12"/>
        <v>37173</v>
      </c>
      <c r="EL2" s="7">
        <f t="shared" ca="1" si="12"/>
        <v>37173</v>
      </c>
      <c r="EM2" s="7">
        <f t="shared" ca="1" si="12"/>
        <v>37173</v>
      </c>
      <c r="EN2" s="7">
        <f t="shared" ref="EN2:ET2" ca="1" si="13">EM2</f>
        <v>37173</v>
      </c>
      <c r="EO2" s="7">
        <f t="shared" ca="1" si="13"/>
        <v>37173</v>
      </c>
      <c r="EP2" s="7">
        <f t="shared" ca="1" si="13"/>
        <v>37173</v>
      </c>
      <c r="EQ2" s="7">
        <f t="shared" ca="1" si="13"/>
        <v>37173</v>
      </c>
      <c r="ER2" s="7">
        <f t="shared" ca="1" si="13"/>
        <v>37173</v>
      </c>
      <c r="ES2" s="7">
        <f t="shared" ca="1" si="13"/>
        <v>37173</v>
      </c>
      <c r="ET2" s="7">
        <f t="shared" ca="1" si="13"/>
        <v>37173</v>
      </c>
      <c r="EU2" s="7">
        <f ca="1">ET2</f>
        <v>37173</v>
      </c>
      <c r="EV2" s="7">
        <f ca="1">EU2</f>
        <v>37173</v>
      </c>
      <c r="EW2"/>
      <c r="EX2"/>
      <c r="EY2"/>
      <c r="EZ2" s="7">
        <f t="shared" ref="EZ2:GC2" ca="1" si="14">WORKDAY($E$2,-2)</f>
        <v>37172</v>
      </c>
      <c r="FA2" s="7">
        <f t="shared" ca="1" si="14"/>
        <v>37172</v>
      </c>
      <c r="FB2" s="7">
        <f t="shared" ca="1" si="14"/>
        <v>37172</v>
      </c>
      <c r="FC2" s="7">
        <f t="shared" ca="1" si="14"/>
        <v>37172</v>
      </c>
      <c r="FD2" s="7">
        <f t="shared" ca="1" si="14"/>
        <v>37172</v>
      </c>
      <c r="FE2" s="7">
        <f t="shared" ca="1" si="14"/>
        <v>37172</v>
      </c>
      <c r="FF2" s="7">
        <f t="shared" ca="1" si="14"/>
        <v>37172</v>
      </c>
      <c r="FG2" s="7">
        <f t="shared" ca="1" si="14"/>
        <v>37172</v>
      </c>
      <c r="FH2" s="7">
        <f t="shared" ca="1" si="14"/>
        <v>37172</v>
      </c>
      <c r="FI2" s="7">
        <f t="shared" ca="1" si="14"/>
        <v>37172</v>
      </c>
      <c r="FJ2" s="7">
        <f t="shared" ca="1" si="14"/>
        <v>37172</v>
      </c>
      <c r="FK2" s="7">
        <f t="shared" ca="1" si="14"/>
        <v>37172</v>
      </c>
      <c r="FL2" s="7">
        <f t="shared" ca="1" si="14"/>
        <v>37172</v>
      </c>
      <c r="FM2" s="7">
        <f t="shared" ca="1" si="14"/>
        <v>37172</v>
      </c>
      <c r="FN2" s="7">
        <f t="shared" ca="1" si="14"/>
        <v>37172</v>
      </c>
      <c r="FO2" s="7">
        <f t="shared" ca="1" si="14"/>
        <v>37172</v>
      </c>
      <c r="FP2" s="7">
        <f t="shared" ca="1" si="14"/>
        <v>37172</v>
      </c>
      <c r="FQ2" s="7">
        <f t="shared" ca="1" si="14"/>
        <v>37172</v>
      </c>
      <c r="FR2" s="7">
        <f t="shared" ca="1" si="14"/>
        <v>37172</v>
      </c>
      <c r="FS2" s="7">
        <f t="shared" ca="1" si="14"/>
        <v>37172</v>
      </c>
      <c r="FT2" s="7">
        <f t="shared" ca="1" si="14"/>
        <v>37172</v>
      </c>
      <c r="FU2" s="7">
        <f t="shared" ca="1" si="14"/>
        <v>37172</v>
      </c>
      <c r="FV2" s="7">
        <f t="shared" ca="1" si="14"/>
        <v>37172</v>
      </c>
      <c r="FW2" s="7">
        <f t="shared" ca="1" si="14"/>
        <v>37172</v>
      </c>
      <c r="FX2" s="7">
        <f t="shared" ca="1" si="14"/>
        <v>37172</v>
      </c>
      <c r="FY2" s="7">
        <f t="shared" ca="1" si="14"/>
        <v>37172</v>
      </c>
      <c r="FZ2" s="7">
        <f t="shared" ca="1" si="14"/>
        <v>37172</v>
      </c>
      <c r="GA2" s="7">
        <f t="shared" ca="1" si="14"/>
        <v>37172</v>
      </c>
      <c r="GB2" s="7">
        <f t="shared" ca="1" si="14"/>
        <v>37172</v>
      </c>
      <c r="GC2" s="7">
        <f t="shared" ca="1" si="14"/>
        <v>37172</v>
      </c>
    </row>
    <row r="3" spans="1:185" x14ac:dyDescent="0.2">
      <c r="A3" s="4"/>
      <c r="B3" s="8">
        <f ca="1">HLOOKUP(Count,CurveTable,3,FALSE)</f>
        <v>37196</v>
      </c>
      <c r="C3" s="4"/>
      <c r="D3" s="6" t="s">
        <v>36</v>
      </c>
      <c r="E3" s="7">
        <f ca="1">E2</f>
        <v>37174</v>
      </c>
      <c r="F3" s="7">
        <f ca="1">F2</f>
        <v>37174</v>
      </c>
      <c r="G3" s="7">
        <f t="shared" ref="G3:M3" ca="1" si="15">+G2</f>
        <v>37174</v>
      </c>
      <c r="H3" s="7">
        <f t="shared" ca="1" si="15"/>
        <v>37174</v>
      </c>
      <c r="I3" s="7">
        <f t="shared" ca="1" si="15"/>
        <v>37174</v>
      </c>
      <c r="J3" s="7">
        <f t="shared" ca="1" si="15"/>
        <v>37174</v>
      </c>
      <c r="K3" s="7">
        <f t="shared" ca="1" si="15"/>
        <v>37174</v>
      </c>
      <c r="L3" s="7">
        <f t="shared" ca="1" si="15"/>
        <v>37174</v>
      </c>
      <c r="M3" s="7">
        <f t="shared" ca="1" si="15"/>
        <v>37174</v>
      </c>
      <c r="N3" s="7">
        <f t="shared" ref="N3:V3" ca="1" si="16">+N2</f>
        <v>37174</v>
      </c>
      <c r="O3" s="7">
        <f t="shared" ca="1" si="16"/>
        <v>37174</v>
      </c>
      <c r="P3" s="7">
        <f t="shared" ca="1" si="16"/>
        <v>37174</v>
      </c>
      <c r="Q3" s="7">
        <f t="shared" ca="1" si="16"/>
        <v>37174</v>
      </c>
      <c r="R3" s="7">
        <f t="shared" ca="1" si="16"/>
        <v>37174</v>
      </c>
      <c r="S3" s="7">
        <f t="shared" ca="1" si="16"/>
        <v>37174</v>
      </c>
      <c r="T3" s="7">
        <f t="shared" ca="1" si="16"/>
        <v>37174</v>
      </c>
      <c r="U3" s="7">
        <f t="shared" ca="1" si="16"/>
        <v>37174</v>
      </c>
      <c r="V3" s="7">
        <f t="shared" ca="1" si="16"/>
        <v>37174</v>
      </c>
      <c r="W3" s="7">
        <f t="shared" ref="W3:AE3" ca="1" si="17">+W2</f>
        <v>37174</v>
      </c>
      <c r="X3" s="7">
        <f t="shared" ca="1" si="17"/>
        <v>37174</v>
      </c>
      <c r="Y3" s="7">
        <f t="shared" ca="1" si="17"/>
        <v>37174</v>
      </c>
      <c r="Z3" s="7">
        <f t="shared" ca="1" si="17"/>
        <v>37174</v>
      </c>
      <c r="AA3" s="7">
        <f t="shared" ca="1" si="17"/>
        <v>37174</v>
      </c>
      <c r="AB3" s="7">
        <f t="shared" ca="1" si="17"/>
        <v>37174</v>
      </c>
      <c r="AC3" s="7">
        <f t="shared" ca="1" si="17"/>
        <v>37174</v>
      </c>
      <c r="AD3" s="7">
        <f ca="1">+AD2</f>
        <v>37174</v>
      </c>
      <c r="AE3" s="7">
        <f t="shared" ca="1" si="17"/>
        <v>37174</v>
      </c>
      <c r="AF3"/>
      <c r="AG3"/>
      <c r="AH3" s="82"/>
      <c r="AI3" s="7">
        <f t="shared" ref="AI3:BI3" ca="1" si="18">+AI2</f>
        <v>37173</v>
      </c>
      <c r="AJ3" s="7">
        <f t="shared" ca="1" si="18"/>
        <v>37173</v>
      </c>
      <c r="AK3" s="7">
        <f t="shared" ca="1" si="18"/>
        <v>37173</v>
      </c>
      <c r="AL3" s="7">
        <f t="shared" ca="1" si="18"/>
        <v>37173</v>
      </c>
      <c r="AM3" s="7">
        <f t="shared" ca="1" si="18"/>
        <v>37173</v>
      </c>
      <c r="AN3" s="7">
        <f t="shared" ca="1" si="18"/>
        <v>37173</v>
      </c>
      <c r="AO3" s="7">
        <f t="shared" ca="1" si="18"/>
        <v>37173</v>
      </c>
      <c r="AP3" s="7">
        <f t="shared" ca="1" si="18"/>
        <v>37173</v>
      </c>
      <c r="AQ3" s="7">
        <f t="shared" ca="1" si="18"/>
        <v>37173</v>
      </c>
      <c r="AR3" s="7">
        <f t="shared" ca="1" si="18"/>
        <v>37173</v>
      </c>
      <c r="AS3" s="7">
        <f t="shared" ca="1" si="18"/>
        <v>37173</v>
      </c>
      <c r="AT3" s="7">
        <f t="shared" ca="1" si="18"/>
        <v>37173</v>
      </c>
      <c r="AU3" s="7">
        <f t="shared" ca="1" si="18"/>
        <v>37173</v>
      </c>
      <c r="AV3" s="7">
        <f t="shared" ca="1" si="18"/>
        <v>37173</v>
      </c>
      <c r="AW3" s="7">
        <f t="shared" ca="1" si="18"/>
        <v>37173</v>
      </c>
      <c r="AX3" s="7">
        <f t="shared" ca="1" si="18"/>
        <v>37173</v>
      </c>
      <c r="AY3" s="7">
        <f t="shared" ca="1" si="18"/>
        <v>37173</v>
      </c>
      <c r="AZ3" s="7">
        <f t="shared" ca="1" si="18"/>
        <v>37173</v>
      </c>
      <c r="BA3" s="7">
        <f t="shared" ca="1" si="18"/>
        <v>37173</v>
      </c>
      <c r="BB3" s="7">
        <f t="shared" ca="1" si="18"/>
        <v>37173</v>
      </c>
      <c r="BC3" s="7">
        <f t="shared" ca="1" si="18"/>
        <v>37173</v>
      </c>
      <c r="BD3" s="7">
        <f t="shared" ca="1" si="18"/>
        <v>37173</v>
      </c>
      <c r="BE3" s="7">
        <f t="shared" ca="1" si="18"/>
        <v>37173</v>
      </c>
      <c r="BF3" s="7">
        <f t="shared" ca="1" si="18"/>
        <v>37173</v>
      </c>
      <c r="BG3" s="7">
        <f t="shared" ca="1" si="18"/>
        <v>37173</v>
      </c>
      <c r="BH3" s="7">
        <f t="shared" ca="1" si="18"/>
        <v>37173</v>
      </c>
      <c r="BI3" s="7">
        <f t="shared" ca="1" si="18"/>
        <v>37173</v>
      </c>
      <c r="BJ3" s="174"/>
      <c r="BK3"/>
      <c r="BL3" s="82"/>
      <c r="BM3" s="8">
        <f t="shared" ref="BM3:CM3" ca="1" si="19">EOMONTH($DS$2,-1)+1</f>
        <v>37165</v>
      </c>
      <c r="BN3" s="8">
        <f t="shared" ca="1" si="19"/>
        <v>37165</v>
      </c>
      <c r="BO3" s="8">
        <f t="shared" ca="1" si="19"/>
        <v>37165</v>
      </c>
      <c r="BP3" s="8">
        <f t="shared" ca="1" si="19"/>
        <v>37165</v>
      </c>
      <c r="BQ3" s="8">
        <f t="shared" ca="1" si="19"/>
        <v>37165</v>
      </c>
      <c r="BR3" s="8">
        <f t="shared" ca="1" si="19"/>
        <v>37165</v>
      </c>
      <c r="BS3" s="8">
        <f t="shared" ca="1" si="19"/>
        <v>37165</v>
      </c>
      <c r="BT3" s="8">
        <f t="shared" ca="1" si="19"/>
        <v>37165</v>
      </c>
      <c r="BU3" s="8">
        <f t="shared" ca="1" si="19"/>
        <v>37165</v>
      </c>
      <c r="BV3" s="8">
        <f t="shared" ca="1" si="19"/>
        <v>37165</v>
      </c>
      <c r="BW3" s="8">
        <f t="shared" ca="1" si="19"/>
        <v>37165</v>
      </c>
      <c r="BX3" s="8">
        <f t="shared" ca="1" si="19"/>
        <v>37165</v>
      </c>
      <c r="BY3" s="8">
        <f t="shared" ca="1" si="19"/>
        <v>37165</v>
      </c>
      <c r="BZ3" s="8">
        <f t="shared" ca="1" si="19"/>
        <v>37165</v>
      </c>
      <c r="CA3" s="8">
        <f t="shared" ca="1" si="19"/>
        <v>37165</v>
      </c>
      <c r="CB3" s="8">
        <f t="shared" ca="1" si="19"/>
        <v>37165</v>
      </c>
      <c r="CC3" s="8">
        <f t="shared" ca="1" si="19"/>
        <v>37165</v>
      </c>
      <c r="CD3" s="8">
        <f t="shared" ca="1" si="19"/>
        <v>37165</v>
      </c>
      <c r="CE3" s="8">
        <f t="shared" ca="1" si="19"/>
        <v>37165</v>
      </c>
      <c r="CF3" s="8">
        <f t="shared" ca="1" si="19"/>
        <v>37165</v>
      </c>
      <c r="CG3" s="8">
        <f t="shared" ca="1" si="19"/>
        <v>37165</v>
      </c>
      <c r="CH3" s="8">
        <f t="shared" ca="1" si="19"/>
        <v>37165</v>
      </c>
      <c r="CI3" s="8">
        <f t="shared" ca="1" si="19"/>
        <v>37165</v>
      </c>
      <c r="CJ3" s="8">
        <f t="shared" ca="1" si="19"/>
        <v>37165</v>
      </c>
      <c r="CK3" s="8">
        <f t="shared" ca="1" si="19"/>
        <v>37165</v>
      </c>
      <c r="CL3" s="8">
        <f t="shared" ca="1" si="19"/>
        <v>37165</v>
      </c>
      <c r="CM3" s="8">
        <f t="shared" ca="1" si="19"/>
        <v>37165</v>
      </c>
      <c r="CN3" s="87"/>
      <c r="CO3"/>
      <c r="CP3" s="8">
        <f t="shared" ref="CP3:DP3" ca="1" si="20">EOMONTH($DS$2,-1)+1</f>
        <v>37165</v>
      </c>
      <c r="CQ3" s="8">
        <f t="shared" ca="1" si="20"/>
        <v>37165</v>
      </c>
      <c r="CR3" s="8">
        <f t="shared" ca="1" si="20"/>
        <v>37165</v>
      </c>
      <c r="CS3" s="8">
        <f t="shared" ca="1" si="20"/>
        <v>37165</v>
      </c>
      <c r="CT3" s="8">
        <f t="shared" ca="1" si="20"/>
        <v>37165</v>
      </c>
      <c r="CU3" s="8">
        <f t="shared" ca="1" si="20"/>
        <v>37165</v>
      </c>
      <c r="CV3" s="8">
        <f t="shared" ca="1" si="20"/>
        <v>37165</v>
      </c>
      <c r="CW3" s="8">
        <f t="shared" ca="1" si="20"/>
        <v>37165</v>
      </c>
      <c r="CX3" s="8">
        <f t="shared" ca="1" si="20"/>
        <v>37165</v>
      </c>
      <c r="CY3" s="8">
        <f t="shared" ca="1" si="20"/>
        <v>37165</v>
      </c>
      <c r="CZ3" s="8">
        <f t="shared" ca="1" si="20"/>
        <v>37165</v>
      </c>
      <c r="DA3" s="8">
        <f t="shared" ca="1" si="20"/>
        <v>37165</v>
      </c>
      <c r="DB3" s="8">
        <f t="shared" ca="1" si="20"/>
        <v>37165</v>
      </c>
      <c r="DC3" s="8">
        <f t="shared" ca="1" si="20"/>
        <v>37165</v>
      </c>
      <c r="DD3" s="8">
        <f t="shared" ca="1" si="20"/>
        <v>37165</v>
      </c>
      <c r="DE3" s="8">
        <f t="shared" ca="1" si="20"/>
        <v>37165</v>
      </c>
      <c r="DF3" s="8">
        <f t="shared" ca="1" si="20"/>
        <v>37165</v>
      </c>
      <c r="DG3" s="8">
        <f t="shared" ca="1" si="20"/>
        <v>37165</v>
      </c>
      <c r="DH3" s="8">
        <f t="shared" ca="1" si="20"/>
        <v>37165</v>
      </c>
      <c r="DI3" s="8">
        <f t="shared" ca="1" si="20"/>
        <v>37165</v>
      </c>
      <c r="DJ3" s="8">
        <f t="shared" ca="1" si="20"/>
        <v>37165</v>
      </c>
      <c r="DK3" s="8">
        <f t="shared" ca="1" si="20"/>
        <v>37165</v>
      </c>
      <c r="DL3" s="8">
        <f t="shared" ca="1" si="20"/>
        <v>37165</v>
      </c>
      <c r="DM3" s="8">
        <f t="shared" ca="1" si="20"/>
        <v>37165</v>
      </c>
      <c r="DN3" s="8">
        <f t="shared" ca="1" si="20"/>
        <v>37165</v>
      </c>
      <c r="DO3" s="8">
        <f t="shared" ca="1" si="20"/>
        <v>37165</v>
      </c>
      <c r="DP3" s="177">
        <f t="shared" ca="1" si="20"/>
        <v>37165</v>
      </c>
      <c r="DQ3" s="59"/>
      <c r="DR3" s="59"/>
      <c r="DS3" s="8">
        <f ca="1">EOMONTH($DS$2,0)+1</f>
        <v>37196</v>
      </c>
      <c r="DT3" s="182">
        <f ca="1">DS3</f>
        <v>37196</v>
      </c>
      <c r="DU3" s="8">
        <f ca="1">DT3</f>
        <v>37196</v>
      </c>
      <c r="DV3" s="8">
        <f ca="1">DT3</f>
        <v>37196</v>
      </c>
      <c r="DW3" s="8">
        <f t="shared" ref="DW3:EM3" ca="1" si="21">DV3</f>
        <v>37196</v>
      </c>
      <c r="DX3" s="8">
        <f t="shared" ca="1" si="21"/>
        <v>37196</v>
      </c>
      <c r="DY3" s="8">
        <f t="shared" ca="1" si="21"/>
        <v>37196</v>
      </c>
      <c r="DZ3" s="8">
        <f t="shared" ca="1" si="21"/>
        <v>37196</v>
      </c>
      <c r="EA3" s="8">
        <f t="shared" ca="1" si="21"/>
        <v>37196</v>
      </c>
      <c r="EB3" s="8">
        <f t="shared" ca="1" si="21"/>
        <v>37196</v>
      </c>
      <c r="EC3" s="8">
        <f t="shared" ca="1" si="21"/>
        <v>37196</v>
      </c>
      <c r="ED3" s="8">
        <f t="shared" ca="1" si="21"/>
        <v>37196</v>
      </c>
      <c r="EE3" s="8">
        <f t="shared" ca="1" si="21"/>
        <v>37196</v>
      </c>
      <c r="EF3" s="8">
        <f t="shared" ca="1" si="21"/>
        <v>37196</v>
      </c>
      <c r="EG3" s="8">
        <f t="shared" ca="1" si="21"/>
        <v>37196</v>
      </c>
      <c r="EH3" s="8">
        <f t="shared" ca="1" si="21"/>
        <v>37196</v>
      </c>
      <c r="EI3" s="8">
        <f t="shared" ca="1" si="21"/>
        <v>37196</v>
      </c>
      <c r="EJ3" s="8">
        <f t="shared" ca="1" si="21"/>
        <v>37196</v>
      </c>
      <c r="EK3" s="8">
        <f t="shared" ca="1" si="21"/>
        <v>37196</v>
      </c>
      <c r="EL3" s="8">
        <f t="shared" ca="1" si="21"/>
        <v>37196</v>
      </c>
      <c r="EM3" s="8">
        <f t="shared" ca="1" si="21"/>
        <v>37196</v>
      </c>
      <c r="EN3" s="8">
        <f t="shared" ref="EN3:ET3" ca="1" si="22">EM3</f>
        <v>37196</v>
      </c>
      <c r="EO3" s="8">
        <f t="shared" ca="1" si="22"/>
        <v>37196</v>
      </c>
      <c r="EP3" s="8">
        <f t="shared" ca="1" si="22"/>
        <v>37196</v>
      </c>
      <c r="EQ3" s="8">
        <f t="shared" ca="1" si="22"/>
        <v>37196</v>
      </c>
      <c r="ER3" s="8">
        <f t="shared" ca="1" si="22"/>
        <v>37196</v>
      </c>
      <c r="ES3" s="8">
        <f t="shared" ca="1" si="22"/>
        <v>37196</v>
      </c>
      <c r="ET3" s="8">
        <f t="shared" ca="1" si="22"/>
        <v>37196</v>
      </c>
      <c r="EU3" s="8">
        <f ca="1">ET3</f>
        <v>37196</v>
      </c>
      <c r="EV3" s="8">
        <f ca="1">EU3</f>
        <v>37196</v>
      </c>
      <c r="EW3"/>
      <c r="EX3"/>
      <c r="EY3"/>
      <c r="EZ3" s="8">
        <f ca="1">EOMONTH($DS$2,0)+1</f>
        <v>37196</v>
      </c>
      <c r="FA3" s="8">
        <f ca="1">EZ3</f>
        <v>37196</v>
      </c>
      <c r="FB3" s="8">
        <f ca="1">FA3</f>
        <v>37196</v>
      </c>
      <c r="FC3" s="8">
        <f ca="1">FA3</f>
        <v>37196</v>
      </c>
      <c r="FD3" s="8">
        <f t="shared" ref="FD3:GA3" ca="1" si="23">FC3</f>
        <v>37196</v>
      </c>
      <c r="FE3" s="8">
        <f t="shared" ca="1" si="23"/>
        <v>37196</v>
      </c>
      <c r="FF3" s="8">
        <f t="shared" ca="1" si="23"/>
        <v>37196</v>
      </c>
      <c r="FG3" s="8">
        <f t="shared" ca="1" si="23"/>
        <v>37196</v>
      </c>
      <c r="FH3" s="8">
        <f t="shared" ca="1" si="23"/>
        <v>37196</v>
      </c>
      <c r="FI3" s="8">
        <f t="shared" ca="1" si="23"/>
        <v>37196</v>
      </c>
      <c r="FJ3" s="8">
        <f t="shared" ca="1" si="23"/>
        <v>37196</v>
      </c>
      <c r="FK3" s="8">
        <f t="shared" ca="1" si="23"/>
        <v>37196</v>
      </c>
      <c r="FL3" s="8">
        <f t="shared" ca="1" si="23"/>
        <v>37196</v>
      </c>
      <c r="FM3" s="8">
        <f t="shared" ca="1" si="23"/>
        <v>37196</v>
      </c>
      <c r="FN3" s="8">
        <f t="shared" ca="1" si="23"/>
        <v>37196</v>
      </c>
      <c r="FO3" s="8">
        <f t="shared" ca="1" si="23"/>
        <v>37196</v>
      </c>
      <c r="FP3" s="8">
        <f t="shared" ca="1" si="23"/>
        <v>37196</v>
      </c>
      <c r="FQ3" s="8">
        <f t="shared" ca="1" si="23"/>
        <v>37196</v>
      </c>
      <c r="FR3" s="8">
        <f t="shared" ca="1" si="23"/>
        <v>37196</v>
      </c>
      <c r="FS3" s="8">
        <f t="shared" ca="1" si="23"/>
        <v>37196</v>
      </c>
      <c r="FT3" s="8">
        <f t="shared" ca="1" si="23"/>
        <v>37196</v>
      </c>
      <c r="FU3" s="8">
        <f t="shared" ca="1" si="23"/>
        <v>37196</v>
      </c>
      <c r="FV3" s="8">
        <f t="shared" ca="1" si="23"/>
        <v>37196</v>
      </c>
      <c r="FW3" s="8">
        <f t="shared" ca="1" si="23"/>
        <v>37196</v>
      </c>
      <c r="FX3" s="8">
        <f t="shared" ca="1" si="23"/>
        <v>37196</v>
      </c>
      <c r="FY3" s="8">
        <f t="shared" ca="1" si="23"/>
        <v>37196</v>
      </c>
      <c r="FZ3" s="8">
        <f t="shared" ca="1" si="23"/>
        <v>37196</v>
      </c>
      <c r="GA3" s="8">
        <f t="shared" ca="1" si="23"/>
        <v>37196</v>
      </c>
      <c r="GB3" s="8">
        <f ca="1">GA3</f>
        <v>37196</v>
      </c>
      <c r="GC3" s="8">
        <f ca="1">GB3</f>
        <v>37196</v>
      </c>
    </row>
    <row r="4" spans="1:185" x14ac:dyDescent="0.2">
      <c r="A4" s="4">
        <v>168</v>
      </c>
      <c r="B4" s="8" t="str">
        <f>HLOOKUP(Count,CurveTable,4,FALSE)</f>
        <v>IF-TENN/LA</v>
      </c>
      <c r="C4" s="4"/>
      <c r="D4" s="6" t="s">
        <v>37</v>
      </c>
      <c r="E4" s="64" t="s">
        <v>52</v>
      </c>
      <c r="F4" s="62" t="s">
        <v>134</v>
      </c>
      <c r="G4" s="61" t="s">
        <v>106</v>
      </c>
      <c r="H4" s="61" t="s">
        <v>107</v>
      </c>
      <c r="I4" s="61" t="s">
        <v>109</v>
      </c>
      <c r="J4" s="61" t="s">
        <v>104</v>
      </c>
      <c r="K4" s="65" t="s">
        <v>99</v>
      </c>
      <c r="L4" s="65" t="s">
        <v>102</v>
      </c>
      <c r="M4" s="65" t="s">
        <v>100</v>
      </c>
      <c r="N4" s="65" t="s">
        <v>101</v>
      </c>
      <c r="O4" s="65" t="s">
        <v>94</v>
      </c>
      <c r="P4" s="65" t="s">
        <v>39</v>
      </c>
      <c r="Q4" s="65" t="s">
        <v>108</v>
      </c>
      <c r="R4" s="66" t="s">
        <v>93</v>
      </c>
      <c r="S4" s="66" t="s">
        <v>103</v>
      </c>
      <c r="T4" s="66" t="s">
        <v>142</v>
      </c>
      <c r="U4" s="67" t="s">
        <v>135</v>
      </c>
      <c r="V4" s="62" t="s">
        <v>136</v>
      </c>
      <c r="W4" s="69" t="s">
        <v>137</v>
      </c>
      <c r="X4" s="65" t="s">
        <v>105</v>
      </c>
      <c r="Y4" s="69" t="s">
        <v>138</v>
      </c>
      <c r="Z4" s="66" t="s">
        <v>95</v>
      </c>
      <c r="AA4" s="63" t="s">
        <v>139</v>
      </c>
      <c r="AB4" s="61" t="s">
        <v>96</v>
      </c>
      <c r="AC4" s="61" t="s">
        <v>97</v>
      </c>
      <c r="AD4" s="61" t="s">
        <v>98</v>
      </c>
      <c r="AE4" s="61" t="s">
        <v>328</v>
      </c>
      <c r="AF4"/>
      <c r="AG4"/>
      <c r="AH4" s="82"/>
      <c r="AI4" s="64" t="s">
        <v>52</v>
      </c>
      <c r="AJ4" s="62" t="s">
        <v>134</v>
      </c>
      <c r="AK4" s="61" t="s">
        <v>106</v>
      </c>
      <c r="AL4" s="61" t="s">
        <v>107</v>
      </c>
      <c r="AM4" s="61" t="s">
        <v>109</v>
      </c>
      <c r="AN4" s="61" t="s">
        <v>104</v>
      </c>
      <c r="AO4" s="65" t="s">
        <v>99</v>
      </c>
      <c r="AP4" s="65" t="s">
        <v>102</v>
      </c>
      <c r="AQ4" s="65" t="s">
        <v>100</v>
      </c>
      <c r="AR4" s="65" t="s">
        <v>101</v>
      </c>
      <c r="AS4" s="65" t="s">
        <v>94</v>
      </c>
      <c r="AT4" s="65" t="s">
        <v>39</v>
      </c>
      <c r="AU4" s="65" t="s">
        <v>108</v>
      </c>
      <c r="AV4" s="66" t="s">
        <v>93</v>
      </c>
      <c r="AW4" s="66" t="s">
        <v>103</v>
      </c>
      <c r="AX4" s="66" t="s">
        <v>142</v>
      </c>
      <c r="AY4" s="67" t="s">
        <v>135</v>
      </c>
      <c r="AZ4" s="62" t="s">
        <v>136</v>
      </c>
      <c r="BA4" s="68" t="s">
        <v>137</v>
      </c>
      <c r="BB4" s="65" t="s">
        <v>105</v>
      </c>
      <c r="BC4" s="69" t="s">
        <v>138</v>
      </c>
      <c r="BD4" s="66" t="s">
        <v>95</v>
      </c>
      <c r="BE4" s="63" t="s">
        <v>139</v>
      </c>
      <c r="BF4" s="61" t="s">
        <v>96</v>
      </c>
      <c r="BG4" s="61" t="s">
        <v>97</v>
      </c>
      <c r="BH4" s="61" t="s">
        <v>98</v>
      </c>
      <c r="BI4" s="61" t="s">
        <v>328</v>
      </c>
      <c r="BJ4" s="174"/>
      <c r="BK4"/>
      <c r="BL4" s="82"/>
      <c r="BM4" s="64" t="s">
        <v>52</v>
      </c>
      <c r="BN4" s="62" t="s">
        <v>134</v>
      </c>
      <c r="BO4" s="61" t="s">
        <v>106</v>
      </c>
      <c r="BP4" s="61" t="s">
        <v>107</v>
      </c>
      <c r="BQ4" s="61" t="s">
        <v>109</v>
      </c>
      <c r="BR4" s="61" t="s">
        <v>104</v>
      </c>
      <c r="BS4" s="65" t="s">
        <v>99</v>
      </c>
      <c r="BT4" s="65" t="s">
        <v>102</v>
      </c>
      <c r="BU4" s="65" t="s">
        <v>100</v>
      </c>
      <c r="BV4" s="65" t="s">
        <v>101</v>
      </c>
      <c r="BW4" s="65" t="s">
        <v>94</v>
      </c>
      <c r="BX4" s="65" t="s">
        <v>39</v>
      </c>
      <c r="BY4" s="65" t="s">
        <v>108</v>
      </c>
      <c r="BZ4" s="66" t="s">
        <v>93</v>
      </c>
      <c r="CA4" s="66" t="s">
        <v>103</v>
      </c>
      <c r="CB4" s="66" t="s">
        <v>142</v>
      </c>
      <c r="CC4" s="67" t="s">
        <v>135</v>
      </c>
      <c r="CD4" s="62" t="s">
        <v>136</v>
      </c>
      <c r="CE4" s="69" t="s">
        <v>137</v>
      </c>
      <c r="CF4" s="65" t="s">
        <v>105</v>
      </c>
      <c r="CG4" s="69" t="s">
        <v>138</v>
      </c>
      <c r="CH4" s="66" t="s">
        <v>95</v>
      </c>
      <c r="CI4" s="63" t="s">
        <v>139</v>
      </c>
      <c r="CJ4" s="61" t="s">
        <v>96</v>
      </c>
      <c r="CK4" s="61" t="s">
        <v>97</v>
      </c>
      <c r="CL4" s="61" t="s">
        <v>98</v>
      </c>
      <c r="CM4" s="61" t="s">
        <v>328</v>
      </c>
      <c r="CN4" s="87"/>
      <c r="CO4"/>
      <c r="CP4" s="64" t="s">
        <v>52</v>
      </c>
      <c r="CQ4" s="62" t="s">
        <v>134</v>
      </c>
      <c r="CR4" s="61" t="s">
        <v>106</v>
      </c>
      <c r="CS4" s="61" t="s">
        <v>107</v>
      </c>
      <c r="CT4" s="61" t="s">
        <v>109</v>
      </c>
      <c r="CU4" s="61" t="s">
        <v>104</v>
      </c>
      <c r="CV4" s="65" t="s">
        <v>99</v>
      </c>
      <c r="CW4" s="65" t="s">
        <v>102</v>
      </c>
      <c r="CX4" s="65" t="s">
        <v>100</v>
      </c>
      <c r="CY4" s="65" t="s">
        <v>101</v>
      </c>
      <c r="CZ4" s="65" t="s">
        <v>94</v>
      </c>
      <c r="DA4" s="65" t="s">
        <v>39</v>
      </c>
      <c r="DB4" s="65" t="s">
        <v>108</v>
      </c>
      <c r="DC4" s="66" t="s">
        <v>93</v>
      </c>
      <c r="DD4" s="66" t="s">
        <v>103</v>
      </c>
      <c r="DE4" s="66" t="s">
        <v>142</v>
      </c>
      <c r="DF4" s="67" t="s">
        <v>135</v>
      </c>
      <c r="DG4" s="62" t="s">
        <v>136</v>
      </c>
      <c r="DH4" s="69" t="s">
        <v>137</v>
      </c>
      <c r="DI4" s="65" t="s">
        <v>105</v>
      </c>
      <c r="DJ4" s="69" t="s">
        <v>138</v>
      </c>
      <c r="DK4" s="66" t="s">
        <v>95</v>
      </c>
      <c r="DL4" s="63" t="s">
        <v>139</v>
      </c>
      <c r="DM4" s="61" t="s">
        <v>96</v>
      </c>
      <c r="DN4" s="61" t="s">
        <v>97</v>
      </c>
      <c r="DO4" s="61" t="s">
        <v>98</v>
      </c>
      <c r="DP4" s="178" t="s">
        <v>328</v>
      </c>
      <c r="DQ4" s="59"/>
      <c r="DR4" s="59"/>
      <c r="DS4" s="8" t="s">
        <v>49</v>
      </c>
      <c r="DT4" s="185" t="s">
        <v>267</v>
      </c>
      <c r="DU4" s="115" t="s">
        <v>49</v>
      </c>
      <c r="DV4" s="62" t="s">
        <v>310</v>
      </c>
      <c r="DW4" s="61" t="s">
        <v>252</v>
      </c>
      <c r="DX4" s="61" t="s">
        <v>253</v>
      </c>
      <c r="DY4" s="61" t="s">
        <v>109</v>
      </c>
      <c r="DZ4" s="61" t="s">
        <v>254</v>
      </c>
      <c r="EA4" s="65" t="s">
        <v>261</v>
      </c>
      <c r="EB4" s="65" t="s">
        <v>38</v>
      </c>
      <c r="EC4" s="65" t="s">
        <v>272</v>
      </c>
      <c r="ED4" s="65" t="s">
        <v>273</v>
      </c>
      <c r="EE4" s="65" t="s">
        <v>274</v>
      </c>
      <c r="EF4" s="65" t="s">
        <v>51</v>
      </c>
      <c r="EG4" s="65" t="s">
        <v>260</v>
      </c>
      <c r="EH4" s="61" t="s">
        <v>257</v>
      </c>
      <c r="EI4" s="61" t="s">
        <v>256</v>
      </c>
      <c r="EJ4" s="61" t="s">
        <v>258</v>
      </c>
      <c r="EK4" s="61" t="s">
        <v>255</v>
      </c>
      <c r="EL4" s="62" t="s">
        <v>268</v>
      </c>
      <c r="EM4" s="69" t="s">
        <v>269</v>
      </c>
      <c r="EN4" s="65" t="s">
        <v>262</v>
      </c>
      <c r="EO4" s="69" t="s">
        <v>263</v>
      </c>
      <c r="EP4" s="66" t="s">
        <v>271</v>
      </c>
      <c r="EQ4" s="63" t="s">
        <v>264</v>
      </c>
      <c r="ER4" s="61" t="s">
        <v>265</v>
      </c>
      <c r="ES4" s="61" t="s">
        <v>266</v>
      </c>
      <c r="ET4" s="61" t="s">
        <v>270</v>
      </c>
      <c r="EU4" s="61" t="s">
        <v>259</v>
      </c>
      <c r="EV4" s="61" t="s">
        <v>338</v>
      </c>
      <c r="EW4"/>
      <c r="EX4"/>
      <c r="EY4"/>
      <c r="EZ4" s="8" t="s">
        <v>49</v>
      </c>
      <c r="FA4" s="64" t="s">
        <v>267</v>
      </c>
      <c r="FB4" s="64" t="s">
        <v>49</v>
      </c>
      <c r="FC4" s="62" t="s">
        <v>310</v>
      </c>
      <c r="FD4" s="61" t="s">
        <v>252</v>
      </c>
      <c r="FE4" s="61" t="s">
        <v>253</v>
      </c>
      <c r="FF4" s="61" t="s">
        <v>109</v>
      </c>
      <c r="FG4" s="61" t="s">
        <v>254</v>
      </c>
      <c r="FH4" s="65" t="s">
        <v>261</v>
      </c>
      <c r="FI4" s="65" t="s">
        <v>38</v>
      </c>
      <c r="FJ4" s="65" t="s">
        <v>272</v>
      </c>
      <c r="FK4" s="65" t="s">
        <v>273</v>
      </c>
      <c r="FL4" s="65" t="s">
        <v>274</v>
      </c>
      <c r="FM4" s="65" t="s">
        <v>51</v>
      </c>
      <c r="FN4" s="65" t="s">
        <v>260</v>
      </c>
      <c r="FO4" s="61" t="s">
        <v>257</v>
      </c>
      <c r="FP4" s="61" t="s">
        <v>256</v>
      </c>
      <c r="FQ4" s="61" t="s">
        <v>258</v>
      </c>
      <c r="FR4" s="61" t="s">
        <v>255</v>
      </c>
      <c r="FS4" s="62" t="s">
        <v>268</v>
      </c>
      <c r="FT4" s="69" t="s">
        <v>269</v>
      </c>
      <c r="FU4" s="65" t="s">
        <v>262</v>
      </c>
      <c r="FV4" s="69" t="s">
        <v>263</v>
      </c>
      <c r="FW4" s="66" t="s">
        <v>271</v>
      </c>
      <c r="FX4" s="63" t="s">
        <v>264</v>
      </c>
      <c r="FY4" s="61" t="s">
        <v>265</v>
      </c>
      <c r="FZ4" s="61" t="s">
        <v>266</v>
      </c>
      <c r="GA4" s="61" t="s">
        <v>270</v>
      </c>
      <c r="GB4" s="8" t="s">
        <v>259</v>
      </c>
      <c r="GC4" s="8" t="s">
        <v>338</v>
      </c>
    </row>
    <row r="5" spans="1:185" x14ac:dyDescent="0.2">
      <c r="A5" s="4"/>
      <c r="B5" s="9" t="str">
        <f>HLOOKUP(Count,CurveTable,5,FALSE)</f>
        <v>PR</v>
      </c>
      <c r="C5" s="4"/>
      <c r="D5" s="6" t="s">
        <v>40</v>
      </c>
      <c r="E5" s="9" t="s">
        <v>42</v>
      </c>
      <c r="F5" s="9" t="s">
        <v>42</v>
      </c>
      <c r="G5" s="9" t="s">
        <v>42</v>
      </c>
      <c r="H5" s="9" t="s">
        <v>42</v>
      </c>
      <c r="I5" s="9" t="s">
        <v>42</v>
      </c>
      <c r="J5" s="9" t="s">
        <v>42</v>
      </c>
      <c r="K5" s="9" t="s">
        <v>42</v>
      </c>
      <c r="L5" s="9" t="s">
        <v>42</v>
      </c>
      <c r="M5" s="9" t="s">
        <v>42</v>
      </c>
      <c r="N5" s="9" t="s">
        <v>42</v>
      </c>
      <c r="O5" s="9" t="s">
        <v>42</v>
      </c>
      <c r="P5" s="9" t="s">
        <v>42</v>
      </c>
      <c r="Q5" s="9" t="s">
        <v>42</v>
      </c>
      <c r="R5" s="9" t="s">
        <v>42</v>
      </c>
      <c r="S5" s="9" t="s">
        <v>42</v>
      </c>
      <c r="T5" s="9" t="s">
        <v>42</v>
      </c>
      <c r="U5" s="9" t="s">
        <v>42</v>
      </c>
      <c r="V5" s="9" t="s">
        <v>42</v>
      </c>
      <c r="W5" s="9" t="s">
        <v>42</v>
      </c>
      <c r="X5" s="9" t="s">
        <v>42</v>
      </c>
      <c r="Y5" s="9" t="s">
        <v>42</v>
      </c>
      <c r="Z5" s="70" t="s">
        <v>42</v>
      </c>
      <c r="AA5" s="9" t="s">
        <v>42</v>
      </c>
      <c r="AB5" s="9" t="s">
        <v>42</v>
      </c>
      <c r="AC5" s="9" t="s">
        <v>42</v>
      </c>
      <c r="AD5" s="9" t="s">
        <v>42</v>
      </c>
      <c r="AE5" s="9" t="s">
        <v>42</v>
      </c>
      <c r="AF5"/>
      <c r="AG5"/>
      <c r="AH5" s="82"/>
      <c r="AI5" s="9" t="s">
        <v>42</v>
      </c>
      <c r="AJ5" s="9" t="s">
        <v>42</v>
      </c>
      <c r="AK5" s="9" t="s">
        <v>42</v>
      </c>
      <c r="AL5" s="9" t="s">
        <v>42</v>
      </c>
      <c r="AM5" s="9" t="s">
        <v>42</v>
      </c>
      <c r="AN5" s="9" t="s">
        <v>42</v>
      </c>
      <c r="AO5" s="9" t="s">
        <v>42</v>
      </c>
      <c r="AP5" s="9" t="s">
        <v>42</v>
      </c>
      <c r="AQ5" s="9" t="s">
        <v>42</v>
      </c>
      <c r="AR5" s="9" t="s">
        <v>42</v>
      </c>
      <c r="AS5" s="9" t="s">
        <v>42</v>
      </c>
      <c r="AT5" s="9" t="s">
        <v>42</v>
      </c>
      <c r="AU5" s="9" t="s">
        <v>42</v>
      </c>
      <c r="AV5" s="9" t="s">
        <v>42</v>
      </c>
      <c r="AW5" s="9" t="s">
        <v>42</v>
      </c>
      <c r="AX5" s="9" t="s">
        <v>42</v>
      </c>
      <c r="AY5" s="9" t="s">
        <v>42</v>
      </c>
      <c r="AZ5" s="9" t="s">
        <v>42</v>
      </c>
      <c r="BA5" s="9" t="s">
        <v>42</v>
      </c>
      <c r="BB5" s="9" t="s">
        <v>42</v>
      </c>
      <c r="BC5" s="9" t="s">
        <v>42</v>
      </c>
      <c r="BD5" s="9" t="s">
        <v>42</v>
      </c>
      <c r="BE5" s="9" t="s">
        <v>42</v>
      </c>
      <c r="BF5" s="9" t="s">
        <v>42</v>
      </c>
      <c r="BG5" s="9" t="s">
        <v>42</v>
      </c>
      <c r="BH5" s="9" t="s">
        <v>42</v>
      </c>
      <c r="BI5" s="9" t="s">
        <v>42</v>
      </c>
      <c r="BJ5" s="174"/>
      <c r="BK5"/>
      <c r="BL5" s="82"/>
      <c r="BM5" s="9" t="s">
        <v>41</v>
      </c>
      <c r="BN5" s="9" t="s">
        <v>41</v>
      </c>
      <c r="BO5" s="9" t="s">
        <v>41</v>
      </c>
      <c r="BP5" s="9" t="s">
        <v>41</v>
      </c>
      <c r="BQ5" s="9" t="s">
        <v>41</v>
      </c>
      <c r="BR5" s="9" t="s">
        <v>41</v>
      </c>
      <c r="BS5" s="9" t="s">
        <v>41</v>
      </c>
      <c r="BT5" s="9" t="s">
        <v>41</v>
      </c>
      <c r="BU5" s="9" t="s">
        <v>41</v>
      </c>
      <c r="BV5" s="9" t="s">
        <v>41</v>
      </c>
      <c r="BW5" s="9" t="s">
        <v>41</v>
      </c>
      <c r="BX5" s="9" t="s">
        <v>41</v>
      </c>
      <c r="BY5" s="9" t="s">
        <v>41</v>
      </c>
      <c r="BZ5" s="9" t="s">
        <v>41</v>
      </c>
      <c r="CA5" s="9" t="s">
        <v>41</v>
      </c>
      <c r="CB5" s="9" t="s">
        <v>41</v>
      </c>
      <c r="CC5" s="9" t="s">
        <v>41</v>
      </c>
      <c r="CD5" s="9" t="s">
        <v>41</v>
      </c>
      <c r="CE5" s="9" t="s">
        <v>41</v>
      </c>
      <c r="CF5" s="9" t="s">
        <v>41</v>
      </c>
      <c r="CG5" s="9" t="s">
        <v>41</v>
      </c>
      <c r="CH5" s="70" t="s">
        <v>41</v>
      </c>
      <c r="CI5" s="9" t="s">
        <v>41</v>
      </c>
      <c r="CJ5" s="9" t="s">
        <v>41</v>
      </c>
      <c r="CK5" s="9" t="s">
        <v>41</v>
      </c>
      <c r="CL5" s="9" t="s">
        <v>41</v>
      </c>
      <c r="CM5" s="9" t="s">
        <v>41</v>
      </c>
      <c r="CN5" s="87"/>
      <c r="CO5"/>
      <c r="CP5" s="9" t="s">
        <v>41</v>
      </c>
      <c r="CQ5" s="9" t="s">
        <v>41</v>
      </c>
      <c r="CR5" s="9" t="s">
        <v>41</v>
      </c>
      <c r="CS5" s="9" t="s">
        <v>41</v>
      </c>
      <c r="CT5" s="9" t="s">
        <v>41</v>
      </c>
      <c r="CU5" s="9" t="s">
        <v>41</v>
      </c>
      <c r="CV5" s="9" t="s">
        <v>41</v>
      </c>
      <c r="CW5" s="9" t="s">
        <v>41</v>
      </c>
      <c r="CX5" s="9" t="s">
        <v>41</v>
      </c>
      <c r="CY5" s="9" t="s">
        <v>41</v>
      </c>
      <c r="CZ5" s="9" t="s">
        <v>41</v>
      </c>
      <c r="DA5" s="9" t="s">
        <v>41</v>
      </c>
      <c r="DB5" s="9" t="s">
        <v>41</v>
      </c>
      <c r="DC5" s="9" t="s">
        <v>41</v>
      </c>
      <c r="DD5" s="9" t="s">
        <v>41</v>
      </c>
      <c r="DE5" s="9" t="s">
        <v>41</v>
      </c>
      <c r="DF5" s="9" t="s">
        <v>41</v>
      </c>
      <c r="DG5" s="9" t="s">
        <v>41</v>
      </c>
      <c r="DH5" s="9" t="s">
        <v>41</v>
      </c>
      <c r="DI5" s="9" t="s">
        <v>41</v>
      </c>
      <c r="DJ5" s="9" t="s">
        <v>41</v>
      </c>
      <c r="DK5" s="70" t="s">
        <v>41</v>
      </c>
      <c r="DL5" s="9" t="s">
        <v>41</v>
      </c>
      <c r="DM5" s="9" t="s">
        <v>41</v>
      </c>
      <c r="DN5" s="9" t="s">
        <v>41</v>
      </c>
      <c r="DO5" s="9" t="s">
        <v>41</v>
      </c>
      <c r="DP5" s="179" t="s">
        <v>41</v>
      </c>
      <c r="DQ5" s="59"/>
      <c r="DR5" s="59"/>
      <c r="DS5" s="9" t="s">
        <v>41</v>
      </c>
      <c r="DT5" s="73" t="s">
        <v>41</v>
      </c>
      <c r="DU5" s="9" t="s">
        <v>312</v>
      </c>
      <c r="DV5" s="9" t="s">
        <v>41</v>
      </c>
      <c r="DW5" s="9" t="s">
        <v>41</v>
      </c>
      <c r="DX5" s="9" t="s">
        <v>41</v>
      </c>
      <c r="DY5" s="9" t="s">
        <v>41</v>
      </c>
      <c r="DZ5" s="9" t="s">
        <v>41</v>
      </c>
      <c r="EA5" s="9" t="s">
        <v>41</v>
      </c>
      <c r="EB5" s="9" t="s">
        <v>41</v>
      </c>
      <c r="EC5" s="9" t="s">
        <v>41</v>
      </c>
      <c r="ED5" s="9" t="s">
        <v>41</v>
      </c>
      <c r="EE5" s="9" t="s">
        <v>41</v>
      </c>
      <c r="EF5" s="9" t="s">
        <v>41</v>
      </c>
      <c r="EG5" s="9" t="s">
        <v>41</v>
      </c>
      <c r="EH5" s="9" t="s">
        <v>41</v>
      </c>
      <c r="EI5" s="9" t="s">
        <v>41</v>
      </c>
      <c r="EJ5" s="9" t="s">
        <v>41</v>
      </c>
      <c r="EK5" s="9" t="s">
        <v>41</v>
      </c>
      <c r="EL5" s="9" t="s">
        <v>41</v>
      </c>
      <c r="EM5" s="9" t="s">
        <v>41</v>
      </c>
      <c r="EN5" s="9" t="s">
        <v>41</v>
      </c>
      <c r="EO5" s="9" t="s">
        <v>41</v>
      </c>
      <c r="EP5" s="9" t="s">
        <v>41</v>
      </c>
      <c r="EQ5" s="9" t="s">
        <v>41</v>
      </c>
      <c r="ER5" s="9" t="s">
        <v>41</v>
      </c>
      <c r="ES5" s="9" t="s">
        <v>41</v>
      </c>
      <c r="ET5" s="9" t="s">
        <v>41</v>
      </c>
      <c r="EU5" s="9" t="s">
        <v>41</v>
      </c>
      <c r="EV5" s="9" t="s">
        <v>41</v>
      </c>
      <c r="EW5"/>
      <c r="EX5"/>
      <c r="EY5"/>
      <c r="EZ5" s="9" t="s">
        <v>41</v>
      </c>
      <c r="FA5" s="9" t="s">
        <v>41</v>
      </c>
      <c r="FB5" s="9" t="s">
        <v>312</v>
      </c>
      <c r="FC5" s="9" t="s">
        <v>41</v>
      </c>
      <c r="FD5" s="9" t="s">
        <v>41</v>
      </c>
      <c r="FE5" s="9" t="s">
        <v>41</v>
      </c>
      <c r="FF5" s="9" t="s">
        <v>41</v>
      </c>
      <c r="FG5" s="9" t="s">
        <v>41</v>
      </c>
      <c r="FH5" s="9" t="s">
        <v>41</v>
      </c>
      <c r="FI5" s="9" t="s">
        <v>41</v>
      </c>
      <c r="FJ5" s="9" t="s">
        <v>41</v>
      </c>
      <c r="FK5" s="9" t="s">
        <v>41</v>
      </c>
      <c r="FL5" s="9" t="s">
        <v>41</v>
      </c>
      <c r="FM5" s="9" t="s">
        <v>41</v>
      </c>
      <c r="FN5" s="9" t="s">
        <v>41</v>
      </c>
      <c r="FO5" s="9" t="s">
        <v>41</v>
      </c>
      <c r="FP5" s="9" t="s">
        <v>41</v>
      </c>
      <c r="FQ5" s="9" t="s">
        <v>41</v>
      </c>
      <c r="FR5" s="9" t="s">
        <v>41</v>
      </c>
      <c r="FS5" s="9" t="s">
        <v>41</v>
      </c>
      <c r="FT5" s="9" t="s">
        <v>41</v>
      </c>
      <c r="FU5" s="9" t="s">
        <v>41</v>
      </c>
      <c r="FV5" s="9" t="s">
        <v>41</v>
      </c>
      <c r="FW5" s="9" t="s">
        <v>41</v>
      </c>
      <c r="FX5" s="9" t="s">
        <v>41</v>
      </c>
      <c r="FY5" s="9" t="s">
        <v>41</v>
      </c>
      <c r="FZ5" s="9" t="s">
        <v>41</v>
      </c>
      <c r="GA5" s="9" t="s">
        <v>41</v>
      </c>
      <c r="GB5" s="9" t="s">
        <v>41</v>
      </c>
      <c r="GC5" s="9" t="s">
        <v>41</v>
      </c>
    </row>
    <row r="6" spans="1:185" x14ac:dyDescent="0.2">
      <c r="A6" s="4"/>
      <c r="B6" s="9" t="str">
        <f>HLOOKUP(Count,CurveTable,6,FALSE)</f>
        <v>D</v>
      </c>
      <c r="C6" s="4"/>
      <c r="D6" s="6" t="s">
        <v>43</v>
      </c>
      <c r="E6" s="9" t="s">
        <v>44</v>
      </c>
      <c r="F6" s="9" t="s">
        <v>44</v>
      </c>
      <c r="G6" s="9" t="s">
        <v>44</v>
      </c>
      <c r="H6" s="9" t="s">
        <v>44</v>
      </c>
      <c r="I6" s="9" t="s">
        <v>44</v>
      </c>
      <c r="J6" s="9" t="s">
        <v>44</v>
      </c>
      <c r="K6" s="9" t="s">
        <v>44</v>
      </c>
      <c r="L6" s="9" t="s">
        <v>44</v>
      </c>
      <c r="M6" s="9" t="s">
        <v>44</v>
      </c>
      <c r="N6" s="9" t="s">
        <v>44</v>
      </c>
      <c r="O6" s="9" t="s">
        <v>44</v>
      </c>
      <c r="P6" s="9" t="s">
        <v>44</v>
      </c>
      <c r="Q6" s="9" t="s">
        <v>44</v>
      </c>
      <c r="R6" s="9" t="s">
        <v>44</v>
      </c>
      <c r="S6" s="9" t="s">
        <v>44</v>
      </c>
      <c r="T6" s="9" t="s">
        <v>44</v>
      </c>
      <c r="U6" s="9" t="s">
        <v>44</v>
      </c>
      <c r="V6" s="9" t="s">
        <v>44</v>
      </c>
      <c r="W6" s="9" t="s">
        <v>44</v>
      </c>
      <c r="X6" s="9" t="s">
        <v>44</v>
      </c>
      <c r="Y6" s="9" t="s">
        <v>44</v>
      </c>
      <c r="Z6" s="70" t="s">
        <v>44</v>
      </c>
      <c r="AA6" s="9" t="s">
        <v>44</v>
      </c>
      <c r="AB6" s="9" t="s">
        <v>44</v>
      </c>
      <c r="AC6" s="9" t="s">
        <v>44</v>
      </c>
      <c r="AD6" s="9" t="s">
        <v>44</v>
      </c>
      <c r="AE6" s="9" t="s">
        <v>44</v>
      </c>
      <c r="AF6"/>
      <c r="AG6"/>
      <c r="AH6" s="82"/>
      <c r="AI6" s="9" t="s">
        <v>44</v>
      </c>
      <c r="AJ6" s="9" t="s">
        <v>44</v>
      </c>
      <c r="AK6" s="9" t="s">
        <v>44</v>
      </c>
      <c r="AL6" s="9" t="s">
        <v>44</v>
      </c>
      <c r="AM6" s="9" t="s">
        <v>44</v>
      </c>
      <c r="AN6" s="9" t="s">
        <v>44</v>
      </c>
      <c r="AO6" s="9" t="s">
        <v>44</v>
      </c>
      <c r="AP6" s="9" t="s">
        <v>44</v>
      </c>
      <c r="AQ6" s="9" t="s">
        <v>44</v>
      </c>
      <c r="AR6" s="9" t="s">
        <v>44</v>
      </c>
      <c r="AS6" s="9" t="s">
        <v>44</v>
      </c>
      <c r="AT6" s="9" t="s">
        <v>44</v>
      </c>
      <c r="AU6" s="9" t="s">
        <v>44</v>
      </c>
      <c r="AV6" s="9" t="s">
        <v>44</v>
      </c>
      <c r="AW6" s="9" t="s">
        <v>44</v>
      </c>
      <c r="AX6" s="9" t="s">
        <v>44</v>
      </c>
      <c r="AY6" s="9" t="s">
        <v>44</v>
      </c>
      <c r="AZ6" s="9" t="s">
        <v>44</v>
      </c>
      <c r="BA6" s="9" t="s">
        <v>44</v>
      </c>
      <c r="BB6" s="9" t="s">
        <v>44</v>
      </c>
      <c r="BC6" s="9" t="s">
        <v>44</v>
      </c>
      <c r="BD6" s="9" t="s">
        <v>44</v>
      </c>
      <c r="BE6" s="9" t="s">
        <v>44</v>
      </c>
      <c r="BF6" s="9" t="s">
        <v>44</v>
      </c>
      <c r="BG6" s="9" t="s">
        <v>44</v>
      </c>
      <c r="BH6" s="9" t="s">
        <v>44</v>
      </c>
      <c r="BI6" s="9" t="s">
        <v>44</v>
      </c>
      <c r="BJ6" s="174"/>
      <c r="BK6"/>
      <c r="BL6" s="82"/>
      <c r="BM6" s="9" t="s">
        <v>168</v>
      </c>
      <c r="BN6" s="9" t="s">
        <v>168</v>
      </c>
      <c r="BO6" s="9" t="s">
        <v>168</v>
      </c>
      <c r="BP6" s="9" t="s">
        <v>168</v>
      </c>
      <c r="BQ6" s="9" t="s">
        <v>168</v>
      </c>
      <c r="BR6" s="9" t="s">
        <v>168</v>
      </c>
      <c r="BS6" s="9" t="s">
        <v>168</v>
      </c>
      <c r="BT6" s="9" t="s">
        <v>168</v>
      </c>
      <c r="BU6" s="9" t="s">
        <v>168</v>
      </c>
      <c r="BV6" s="9" t="s">
        <v>168</v>
      </c>
      <c r="BW6" s="9" t="s">
        <v>168</v>
      </c>
      <c r="BX6" s="9" t="s">
        <v>168</v>
      </c>
      <c r="BY6" s="9" t="s">
        <v>168</v>
      </c>
      <c r="BZ6" s="9" t="s">
        <v>168</v>
      </c>
      <c r="CA6" s="9" t="s">
        <v>168</v>
      </c>
      <c r="CB6" s="9" t="s">
        <v>168</v>
      </c>
      <c r="CC6" s="9" t="s">
        <v>168</v>
      </c>
      <c r="CD6" s="9" t="s">
        <v>168</v>
      </c>
      <c r="CE6" s="9" t="s">
        <v>168</v>
      </c>
      <c r="CF6" s="9" t="s">
        <v>168</v>
      </c>
      <c r="CG6" s="9" t="s">
        <v>168</v>
      </c>
      <c r="CH6" s="70" t="s">
        <v>168</v>
      </c>
      <c r="CI6" s="9" t="s">
        <v>168</v>
      </c>
      <c r="CJ6" s="9" t="s">
        <v>168</v>
      </c>
      <c r="CK6" s="9" t="s">
        <v>168</v>
      </c>
      <c r="CL6" s="9" t="s">
        <v>168</v>
      </c>
      <c r="CM6" s="9" t="s">
        <v>168</v>
      </c>
      <c r="CN6" s="87"/>
      <c r="CO6"/>
      <c r="CP6" s="9" t="s">
        <v>168</v>
      </c>
      <c r="CQ6" s="9" t="s">
        <v>168</v>
      </c>
      <c r="CR6" s="9" t="s">
        <v>168</v>
      </c>
      <c r="CS6" s="9" t="s">
        <v>168</v>
      </c>
      <c r="CT6" s="9" t="s">
        <v>168</v>
      </c>
      <c r="CU6" s="9" t="s">
        <v>168</v>
      </c>
      <c r="CV6" s="9" t="s">
        <v>168</v>
      </c>
      <c r="CW6" s="9" t="s">
        <v>168</v>
      </c>
      <c r="CX6" s="9" t="s">
        <v>168</v>
      </c>
      <c r="CY6" s="9" t="s">
        <v>168</v>
      </c>
      <c r="CZ6" s="9" t="s">
        <v>168</v>
      </c>
      <c r="DA6" s="9" t="s">
        <v>168</v>
      </c>
      <c r="DB6" s="9" t="s">
        <v>168</v>
      </c>
      <c r="DC6" s="9" t="s">
        <v>168</v>
      </c>
      <c r="DD6" s="9" t="s">
        <v>168</v>
      </c>
      <c r="DE6" s="9" t="s">
        <v>168</v>
      </c>
      <c r="DF6" s="9" t="s">
        <v>168</v>
      </c>
      <c r="DG6" s="9" t="s">
        <v>168</v>
      </c>
      <c r="DH6" s="9" t="s">
        <v>168</v>
      </c>
      <c r="DI6" s="9" t="s">
        <v>168</v>
      </c>
      <c r="DJ6" s="9" t="s">
        <v>168</v>
      </c>
      <c r="DK6" s="70" t="s">
        <v>168</v>
      </c>
      <c r="DL6" s="9" t="s">
        <v>168</v>
      </c>
      <c r="DM6" s="9" t="s">
        <v>168</v>
      </c>
      <c r="DN6" s="9" t="s">
        <v>168</v>
      </c>
      <c r="DO6" s="9" t="s">
        <v>168</v>
      </c>
      <c r="DP6" s="179" t="s">
        <v>168</v>
      </c>
      <c r="DQ6" s="59"/>
      <c r="DR6" s="59"/>
      <c r="DS6" s="9" t="s">
        <v>50</v>
      </c>
      <c r="DT6" s="73" t="s">
        <v>44</v>
      </c>
      <c r="DU6" s="9" t="s">
        <v>50</v>
      </c>
      <c r="DV6" s="9" t="s">
        <v>44</v>
      </c>
      <c r="DW6" s="9" t="s">
        <v>44</v>
      </c>
      <c r="DX6" s="9" t="s">
        <v>44</v>
      </c>
      <c r="DY6" s="9" t="s">
        <v>44</v>
      </c>
      <c r="DZ6" s="9" t="s">
        <v>44</v>
      </c>
      <c r="EA6" s="9" t="s">
        <v>44</v>
      </c>
      <c r="EB6" s="9" t="s">
        <v>44</v>
      </c>
      <c r="EC6" s="9" t="s">
        <v>44</v>
      </c>
      <c r="ED6" s="9" t="s">
        <v>44</v>
      </c>
      <c r="EE6" s="9" t="s">
        <v>44</v>
      </c>
      <c r="EF6" s="9" t="s">
        <v>44</v>
      </c>
      <c r="EG6" s="9" t="s">
        <v>44</v>
      </c>
      <c r="EH6" s="9" t="s">
        <v>44</v>
      </c>
      <c r="EI6" s="9" t="s">
        <v>44</v>
      </c>
      <c r="EJ6" s="9" t="s">
        <v>44</v>
      </c>
      <c r="EK6" s="9" t="s">
        <v>44</v>
      </c>
      <c r="EL6" s="9" t="s">
        <v>44</v>
      </c>
      <c r="EM6" s="9" t="s">
        <v>44</v>
      </c>
      <c r="EN6" s="9" t="s">
        <v>44</v>
      </c>
      <c r="EO6" s="9" t="s">
        <v>44</v>
      </c>
      <c r="EP6" s="9" t="s">
        <v>44</v>
      </c>
      <c r="EQ6" s="9" t="s">
        <v>44</v>
      </c>
      <c r="ER6" s="9" t="s">
        <v>44</v>
      </c>
      <c r="ES6" s="9" t="s">
        <v>44</v>
      </c>
      <c r="ET6" s="9" t="s">
        <v>44</v>
      </c>
      <c r="EU6" s="9" t="s">
        <v>44</v>
      </c>
      <c r="EV6" s="9" t="s">
        <v>44</v>
      </c>
      <c r="EW6"/>
      <c r="EX6"/>
      <c r="EY6"/>
      <c r="EZ6" s="9" t="s">
        <v>50</v>
      </c>
      <c r="FA6" s="9" t="s">
        <v>44</v>
      </c>
      <c r="FB6" s="9" t="s">
        <v>50</v>
      </c>
      <c r="FC6" s="9" t="s">
        <v>44</v>
      </c>
      <c r="FD6" s="9" t="s">
        <v>44</v>
      </c>
      <c r="FE6" s="9" t="s">
        <v>44</v>
      </c>
      <c r="FF6" s="9" t="s">
        <v>44</v>
      </c>
      <c r="FG6" s="9" t="s">
        <v>44</v>
      </c>
      <c r="FH6" s="9" t="s">
        <v>44</v>
      </c>
      <c r="FI6" s="9" t="s">
        <v>44</v>
      </c>
      <c r="FJ6" s="9" t="s">
        <v>44</v>
      </c>
      <c r="FK6" s="9" t="s">
        <v>44</v>
      </c>
      <c r="FL6" s="9" t="s">
        <v>44</v>
      </c>
      <c r="FM6" s="9" t="s">
        <v>44</v>
      </c>
      <c r="FN6" s="9" t="s">
        <v>44</v>
      </c>
      <c r="FO6" s="9" t="s">
        <v>44</v>
      </c>
      <c r="FP6" s="9" t="s">
        <v>44</v>
      </c>
      <c r="FQ6" s="9" t="s">
        <v>44</v>
      </c>
      <c r="FR6" s="9" t="s">
        <v>44</v>
      </c>
      <c r="FS6" s="9" t="s">
        <v>44</v>
      </c>
      <c r="FT6" s="9" t="s">
        <v>44</v>
      </c>
      <c r="FU6" s="9" t="s">
        <v>44</v>
      </c>
      <c r="FV6" s="9" t="s">
        <v>44</v>
      </c>
      <c r="FW6" s="9" t="s">
        <v>44</v>
      </c>
      <c r="FX6" s="9" t="s">
        <v>44</v>
      </c>
      <c r="FY6" s="9" t="s">
        <v>44</v>
      </c>
      <c r="FZ6" s="9" t="s">
        <v>44</v>
      </c>
      <c r="GA6" s="9" t="s">
        <v>44</v>
      </c>
      <c r="GB6" s="9" t="s">
        <v>44</v>
      </c>
      <c r="GC6" s="9" t="s">
        <v>44</v>
      </c>
    </row>
    <row r="7" spans="1:185" x14ac:dyDescent="0.2">
      <c r="A7" s="4"/>
      <c r="B7" s="9" t="str">
        <f>HLOOKUP(Count,CurveTable,7,FALSE)</f>
        <v>GC8</v>
      </c>
      <c r="C7" s="4"/>
      <c r="D7" s="6" t="s">
        <v>45</v>
      </c>
      <c r="E7" s="9" t="s">
        <v>46</v>
      </c>
      <c r="F7" s="9" t="s">
        <v>47</v>
      </c>
      <c r="G7" s="9" t="s">
        <v>48</v>
      </c>
      <c r="H7" s="9" t="s">
        <v>112</v>
      </c>
      <c r="I7" s="9" t="s">
        <v>113</v>
      </c>
      <c r="J7" s="9" t="s">
        <v>114</v>
      </c>
      <c r="K7" s="9" t="s">
        <v>115</v>
      </c>
      <c r="L7" s="9" t="s">
        <v>116</v>
      </c>
      <c r="M7" s="9" t="s">
        <v>117</v>
      </c>
      <c r="N7" s="9" t="s">
        <v>118</v>
      </c>
      <c r="O7" s="9" t="s">
        <v>119</v>
      </c>
      <c r="P7" s="9" t="s">
        <v>120</v>
      </c>
      <c r="Q7" s="9" t="s">
        <v>121</v>
      </c>
      <c r="R7" s="9" t="s">
        <v>122</v>
      </c>
      <c r="S7" s="9" t="s">
        <v>123</v>
      </c>
      <c r="T7" s="9" t="s">
        <v>124</v>
      </c>
      <c r="U7" s="9" t="s">
        <v>125</v>
      </c>
      <c r="V7" s="9" t="s">
        <v>126</v>
      </c>
      <c r="W7" s="9" t="s">
        <v>140</v>
      </c>
      <c r="X7" s="9" t="s">
        <v>127</v>
      </c>
      <c r="Y7" s="9" t="s">
        <v>128</v>
      </c>
      <c r="Z7" s="9" t="s">
        <v>129</v>
      </c>
      <c r="AA7" s="9" t="s">
        <v>130</v>
      </c>
      <c r="AB7" s="9" t="s">
        <v>131</v>
      </c>
      <c r="AC7" s="9" t="s">
        <v>132</v>
      </c>
      <c r="AD7" s="73" t="s">
        <v>133</v>
      </c>
      <c r="AE7" s="73" t="s">
        <v>327</v>
      </c>
      <c r="AF7"/>
      <c r="AG7"/>
      <c r="AH7" s="82"/>
      <c r="AI7" s="73" t="s">
        <v>141</v>
      </c>
      <c r="AJ7" s="75" t="s">
        <v>143</v>
      </c>
      <c r="AK7" s="75" t="s">
        <v>144</v>
      </c>
      <c r="AL7" s="75" t="s">
        <v>145</v>
      </c>
      <c r="AM7" s="75" t="s">
        <v>146</v>
      </c>
      <c r="AN7" s="75" t="s">
        <v>147</v>
      </c>
      <c r="AO7" s="75" t="s">
        <v>148</v>
      </c>
      <c r="AP7" s="75" t="s">
        <v>149</v>
      </c>
      <c r="AQ7" s="75" t="s">
        <v>150</v>
      </c>
      <c r="AR7" s="75" t="s">
        <v>151</v>
      </c>
      <c r="AS7" s="75" t="s">
        <v>152</v>
      </c>
      <c r="AT7" s="75" t="s">
        <v>153</v>
      </c>
      <c r="AU7" s="75" t="s">
        <v>154</v>
      </c>
      <c r="AV7" s="75" t="s">
        <v>155</v>
      </c>
      <c r="AW7" s="75" t="s">
        <v>156</v>
      </c>
      <c r="AX7" s="75" t="s">
        <v>157</v>
      </c>
      <c r="AY7" s="75" t="s">
        <v>158</v>
      </c>
      <c r="AZ7" s="75" t="s">
        <v>159</v>
      </c>
      <c r="BA7" s="75" t="s">
        <v>160</v>
      </c>
      <c r="BB7" s="75" t="s">
        <v>161</v>
      </c>
      <c r="BC7" s="75" t="s">
        <v>162</v>
      </c>
      <c r="BD7" s="75" t="s">
        <v>163</v>
      </c>
      <c r="BE7" s="75" t="s">
        <v>164</v>
      </c>
      <c r="BF7" s="75" t="s">
        <v>165</v>
      </c>
      <c r="BG7" s="75" t="s">
        <v>332</v>
      </c>
      <c r="BH7" s="75" t="s">
        <v>330</v>
      </c>
      <c r="BI7" s="75" t="s">
        <v>331</v>
      </c>
      <c r="BJ7" s="174"/>
      <c r="BK7"/>
      <c r="BL7" s="82"/>
      <c r="BM7" s="80" t="s">
        <v>169</v>
      </c>
      <c r="BN7" s="80" t="s">
        <v>170</v>
      </c>
      <c r="BO7" s="80" t="s">
        <v>171</v>
      </c>
      <c r="BP7" s="80" t="s">
        <v>172</v>
      </c>
      <c r="BQ7" s="80" t="s">
        <v>173</v>
      </c>
      <c r="BR7" s="80" t="s">
        <v>174</v>
      </c>
      <c r="BS7" s="80" t="s">
        <v>175</v>
      </c>
      <c r="BT7" s="80" t="s">
        <v>176</v>
      </c>
      <c r="BU7" s="80" t="s">
        <v>177</v>
      </c>
      <c r="BV7" s="80" t="s">
        <v>178</v>
      </c>
      <c r="BW7" s="80" t="s">
        <v>179</v>
      </c>
      <c r="BX7" s="80" t="s">
        <v>180</v>
      </c>
      <c r="BY7" s="80" t="s">
        <v>181</v>
      </c>
      <c r="BZ7" s="80" t="s">
        <v>182</v>
      </c>
      <c r="CA7" s="80" t="s">
        <v>183</v>
      </c>
      <c r="CB7" s="80" t="s">
        <v>184</v>
      </c>
      <c r="CC7" s="80" t="s">
        <v>185</v>
      </c>
      <c r="CD7" s="80" t="s">
        <v>186</v>
      </c>
      <c r="CE7" s="80" t="s">
        <v>187</v>
      </c>
      <c r="CF7" s="80" t="s">
        <v>188</v>
      </c>
      <c r="CG7" s="80" t="s">
        <v>189</v>
      </c>
      <c r="CH7" s="80" t="s">
        <v>190</v>
      </c>
      <c r="CI7" s="80" t="s">
        <v>334</v>
      </c>
      <c r="CJ7" s="80" t="s">
        <v>191</v>
      </c>
      <c r="CK7" s="80" t="s">
        <v>333</v>
      </c>
      <c r="CL7" s="80" t="s">
        <v>192</v>
      </c>
      <c r="CM7" s="80" t="s">
        <v>193</v>
      </c>
      <c r="CN7" s="80"/>
      <c r="CO7" s="80"/>
      <c r="CP7" s="80" t="s">
        <v>194</v>
      </c>
      <c r="CQ7" s="80" t="s">
        <v>195</v>
      </c>
      <c r="CR7" s="80" t="s">
        <v>196</v>
      </c>
      <c r="CS7" s="80" t="s">
        <v>197</v>
      </c>
      <c r="CT7" s="80" t="s">
        <v>198</v>
      </c>
      <c r="CU7" s="80" t="s">
        <v>199</v>
      </c>
      <c r="CV7" s="80" t="s">
        <v>200</v>
      </c>
      <c r="CW7" s="80" t="s">
        <v>201</v>
      </c>
      <c r="CX7" s="80" t="s">
        <v>202</v>
      </c>
      <c r="CY7" s="80" t="s">
        <v>203</v>
      </c>
      <c r="CZ7" s="80" t="s">
        <v>204</v>
      </c>
      <c r="DA7" s="80" t="s">
        <v>205</v>
      </c>
      <c r="DB7" s="80" t="s">
        <v>206</v>
      </c>
      <c r="DC7" s="80" t="s">
        <v>207</v>
      </c>
      <c r="DD7" s="80" t="s">
        <v>208</v>
      </c>
      <c r="DE7" s="80" t="s">
        <v>209</v>
      </c>
      <c r="DF7" s="80" t="s">
        <v>210</v>
      </c>
      <c r="DG7" s="80" t="s">
        <v>211</v>
      </c>
      <c r="DH7" s="80" t="s">
        <v>212</v>
      </c>
      <c r="DI7" s="80" t="s">
        <v>213</v>
      </c>
      <c r="DJ7" s="80" t="s">
        <v>214</v>
      </c>
      <c r="DK7" s="75" t="s">
        <v>336</v>
      </c>
      <c r="DL7" s="75" t="s">
        <v>228</v>
      </c>
      <c r="DM7" s="75" t="s">
        <v>335</v>
      </c>
      <c r="DN7" s="75" t="s">
        <v>229</v>
      </c>
      <c r="DO7" s="75" t="s">
        <v>251</v>
      </c>
      <c r="DP7" s="180" t="s">
        <v>337</v>
      </c>
      <c r="DQ7" s="116"/>
      <c r="DR7" s="116"/>
      <c r="DS7" s="80" t="s">
        <v>230</v>
      </c>
      <c r="DT7" s="75" t="s">
        <v>231</v>
      </c>
      <c r="DU7" s="80" t="s">
        <v>232</v>
      </c>
      <c r="DV7" s="80" t="s">
        <v>233</v>
      </c>
      <c r="DW7" s="80" t="s">
        <v>234</v>
      </c>
      <c r="DX7" s="80" t="s">
        <v>235</v>
      </c>
      <c r="DY7" s="80" t="s">
        <v>236</v>
      </c>
      <c r="DZ7" s="80" t="s">
        <v>237</v>
      </c>
      <c r="EA7" s="80" t="s">
        <v>238</v>
      </c>
      <c r="EB7" s="80" t="s">
        <v>239</v>
      </c>
      <c r="EC7" s="80" t="s">
        <v>240</v>
      </c>
      <c r="ED7" s="80" t="s">
        <v>241</v>
      </c>
      <c r="EE7" s="80" t="s">
        <v>242</v>
      </c>
      <c r="EF7" s="80" t="s">
        <v>243</v>
      </c>
      <c r="EG7" s="80" t="s">
        <v>244</v>
      </c>
      <c r="EH7" s="80" t="s">
        <v>245</v>
      </c>
      <c r="EI7" s="80" t="s">
        <v>246</v>
      </c>
      <c r="EJ7" s="80" t="s">
        <v>247</v>
      </c>
      <c r="EK7" s="80" t="s">
        <v>248</v>
      </c>
      <c r="EL7" s="80" t="s">
        <v>249</v>
      </c>
      <c r="EM7" s="80" t="s">
        <v>250</v>
      </c>
      <c r="EN7" s="80" t="s">
        <v>313</v>
      </c>
      <c r="EO7" s="80" t="s">
        <v>314</v>
      </c>
      <c r="EP7" s="80" t="s">
        <v>298</v>
      </c>
      <c r="EQ7" s="80" t="s">
        <v>315</v>
      </c>
      <c r="ER7" s="116" t="s">
        <v>297</v>
      </c>
      <c r="ES7" s="13" t="s">
        <v>296</v>
      </c>
      <c r="ET7" s="80" t="s">
        <v>275</v>
      </c>
      <c r="EU7" s="80" t="s">
        <v>276</v>
      </c>
      <c r="EV7" s="80" t="s">
        <v>277</v>
      </c>
      <c r="EW7" s="80"/>
      <c r="EX7" s="80"/>
      <c r="EY7" s="80"/>
      <c r="EZ7" s="80" t="s">
        <v>339</v>
      </c>
      <c r="FA7" s="80" t="s">
        <v>278</v>
      </c>
      <c r="FB7" s="80" t="s">
        <v>279</v>
      </c>
      <c r="FC7" s="80" t="s">
        <v>280</v>
      </c>
      <c r="FD7" s="80" t="s">
        <v>281</v>
      </c>
      <c r="FE7" s="80" t="s">
        <v>282</v>
      </c>
      <c r="FF7" s="80" t="s">
        <v>283</v>
      </c>
      <c r="FG7" s="80" t="s">
        <v>284</v>
      </c>
      <c r="FH7" s="80" t="s">
        <v>285</v>
      </c>
      <c r="FI7" s="80" t="s">
        <v>286</v>
      </c>
      <c r="FJ7" s="80" t="s">
        <v>287</v>
      </c>
      <c r="FK7" s="80" t="s">
        <v>288</v>
      </c>
      <c r="FL7" s="80" t="s">
        <v>289</v>
      </c>
      <c r="FM7" s="80" t="s">
        <v>290</v>
      </c>
      <c r="FN7" s="80" t="s">
        <v>291</v>
      </c>
      <c r="FO7" s="80" t="s">
        <v>292</v>
      </c>
      <c r="FP7" s="80" t="s">
        <v>293</v>
      </c>
      <c r="FQ7" s="80" t="s">
        <v>294</v>
      </c>
      <c r="FR7" s="80" t="s">
        <v>295</v>
      </c>
      <c r="FS7" s="80" t="s">
        <v>316</v>
      </c>
      <c r="FT7" s="80" t="s">
        <v>317</v>
      </c>
      <c r="FU7" s="80" t="s">
        <v>340</v>
      </c>
      <c r="FV7" s="80" t="s">
        <v>341</v>
      </c>
      <c r="FW7" s="13" t="s">
        <v>342</v>
      </c>
      <c r="FX7" s="13" t="s">
        <v>343</v>
      </c>
      <c r="FY7" s="13" t="s">
        <v>344</v>
      </c>
      <c r="FZ7" s="13" t="s">
        <v>345</v>
      </c>
      <c r="GA7" s="13" t="s">
        <v>346</v>
      </c>
      <c r="GB7" s="13" t="s">
        <v>347</v>
      </c>
      <c r="GC7" s="13" t="s">
        <v>348</v>
      </c>
    </row>
    <row r="8" spans="1:185" x14ac:dyDescent="0.2">
      <c r="A8" s="4"/>
      <c r="B8" s="15"/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71"/>
      <c r="AA8" s="11"/>
      <c r="AB8" s="11"/>
      <c r="AC8" s="11"/>
      <c r="AD8" s="11"/>
      <c r="AE8" s="11"/>
      <c r="AH8" s="83">
        <v>36767</v>
      </c>
      <c r="AI8" s="13">
        <v>4.6150000000000002</v>
      </c>
      <c r="AJ8" s="13">
        <v>4.79</v>
      </c>
      <c r="AK8" s="13">
        <v>4.7</v>
      </c>
      <c r="AL8" s="13">
        <v>4.7699999999999996</v>
      </c>
      <c r="AM8" s="13">
        <v>4.7350000000000003</v>
      </c>
      <c r="AN8" s="13">
        <v>4.6950000000000003</v>
      </c>
      <c r="AO8" s="13">
        <v>4.51</v>
      </c>
      <c r="AP8" s="13">
        <v>4.51</v>
      </c>
      <c r="AQ8" s="13">
        <v>4.4749999999999996</v>
      </c>
      <c r="AR8" s="13">
        <v>4.55</v>
      </c>
      <c r="AS8" s="13">
        <v>4.5549999999999997</v>
      </c>
      <c r="AT8" s="13">
        <v>4.4950000000000001</v>
      </c>
      <c r="AU8" s="13">
        <v>4.4850000000000003</v>
      </c>
      <c r="AV8" s="13">
        <v>4.5199999999999996</v>
      </c>
      <c r="AW8" s="13">
        <v>3.335</v>
      </c>
      <c r="AX8" s="13">
        <v>3.2349999999999999</v>
      </c>
      <c r="AY8" s="13">
        <v>6.9249999999999998</v>
      </c>
      <c r="AZ8" s="13">
        <v>5.51</v>
      </c>
      <c r="BA8" s="13">
        <v>4.9450000000000003</v>
      </c>
      <c r="BB8" s="13">
        <v>4.7949999999999999</v>
      </c>
      <c r="BC8" s="13">
        <v>4.9349999999999996</v>
      </c>
      <c r="BD8" s="13">
        <v>4.63</v>
      </c>
      <c r="BE8" s="13">
        <v>4.625</v>
      </c>
      <c r="BF8" s="13">
        <v>4.5549999999999997</v>
      </c>
      <c r="BG8" s="13">
        <v>4.57</v>
      </c>
      <c r="BH8" s="186">
        <v>4.5350000000000001</v>
      </c>
      <c r="BI8" s="13">
        <v>4.49</v>
      </c>
      <c r="BL8" s="83">
        <v>36739</v>
      </c>
      <c r="BM8" s="13">
        <v>3.76</v>
      </c>
      <c r="BN8" s="13">
        <v>3.94</v>
      </c>
      <c r="BO8" s="13">
        <v>3.855</v>
      </c>
      <c r="BP8" s="13">
        <v>3.92</v>
      </c>
      <c r="BR8" s="13">
        <v>3.87</v>
      </c>
      <c r="BS8" s="13">
        <v>3.69</v>
      </c>
      <c r="BT8" s="13">
        <v>3.6749999999999998</v>
      </c>
      <c r="BU8" s="13">
        <v>3.68</v>
      </c>
      <c r="BV8" s="13">
        <v>3.6949999999999998</v>
      </c>
      <c r="BW8" s="13">
        <v>3.6949999999999998</v>
      </c>
      <c r="BX8" s="13">
        <v>3.72</v>
      </c>
      <c r="BY8" s="13">
        <v>3.72</v>
      </c>
      <c r="BZ8" s="13">
        <v>3.7549999999999999</v>
      </c>
      <c r="CA8" s="13">
        <v>3.5150000000000001</v>
      </c>
      <c r="CB8" s="13">
        <v>3.05</v>
      </c>
      <c r="CC8" s="13">
        <v>4.6150000000000002</v>
      </c>
      <c r="CD8" s="13">
        <v>3.8450000000000002</v>
      </c>
      <c r="CE8" s="13">
        <v>4.22</v>
      </c>
      <c r="CF8" s="13">
        <v>3.95</v>
      </c>
      <c r="CG8" s="13">
        <v>4.05</v>
      </c>
      <c r="CH8" s="13">
        <v>3.81</v>
      </c>
      <c r="CI8" s="13">
        <v>3.76</v>
      </c>
      <c r="CJ8" s="13">
        <v>3.68</v>
      </c>
      <c r="CK8" s="13">
        <v>3.7149999999999999</v>
      </c>
      <c r="CL8" s="13">
        <v>3.67</v>
      </c>
      <c r="CM8" s="13">
        <v>3.665</v>
      </c>
      <c r="CO8" s="13">
        <v>36739</v>
      </c>
      <c r="CP8" s="13">
        <v>3.76</v>
      </c>
      <c r="CQ8" s="13">
        <v>3.94</v>
      </c>
      <c r="CR8" s="13">
        <v>3.855</v>
      </c>
      <c r="CS8" s="13">
        <v>3.92</v>
      </c>
      <c r="CU8" s="13">
        <v>3.87</v>
      </c>
      <c r="CV8" s="13">
        <v>3.69</v>
      </c>
      <c r="CW8" s="13">
        <v>3.6749999999999998</v>
      </c>
      <c r="CX8" s="13">
        <v>3.68</v>
      </c>
      <c r="CY8" s="13">
        <v>3.6949999999999998</v>
      </c>
      <c r="CZ8" s="13">
        <v>3.6949999999999998</v>
      </c>
      <c r="DA8" s="13">
        <v>3.72</v>
      </c>
      <c r="DB8" s="13">
        <v>3.72</v>
      </c>
      <c r="DC8" s="13">
        <v>3.7549999999999999</v>
      </c>
      <c r="DD8" s="13">
        <v>3.5150000000000001</v>
      </c>
      <c r="DE8" s="13">
        <v>3.05</v>
      </c>
      <c r="DF8" s="13">
        <v>4.6150000000000002</v>
      </c>
      <c r="DG8" s="13">
        <v>3.8450000000000002</v>
      </c>
      <c r="DH8" s="13">
        <v>4.22</v>
      </c>
      <c r="DI8" s="13">
        <v>3.95</v>
      </c>
      <c r="DJ8" s="13">
        <v>4.05</v>
      </c>
      <c r="DK8" s="13">
        <v>3.81</v>
      </c>
      <c r="DL8" s="13">
        <v>3.76</v>
      </c>
      <c r="DM8" s="13">
        <v>3.68</v>
      </c>
      <c r="DN8" s="13">
        <v>3.7149999999999999</v>
      </c>
      <c r="DO8" s="13">
        <v>3.67</v>
      </c>
      <c r="DP8" s="13">
        <v>3.665</v>
      </c>
      <c r="DQ8" s="184"/>
      <c r="DR8" s="187">
        <v>36770</v>
      </c>
      <c r="DS8" s="13">
        <v>4.6180000000000003</v>
      </c>
      <c r="DT8" s="13">
        <v>-3.0000000000000001E-3</v>
      </c>
      <c r="DU8" s="13">
        <v>0.4</v>
      </c>
      <c r="DW8" s="13">
        <v>5.1999990000000003E-2</v>
      </c>
      <c r="DX8" s="13">
        <v>0.112</v>
      </c>
      <c r="DZ8" s="13">
        <v>0.13500000000000001</v>
      </c>
      <c r="EA8" s="13">
        <v>-0.13800000000000001</v>
      </c>
      <c r="EB8" s="13">
        <v>-0.13800000000000001</v>
      </c>
      <c r="EC8" s="13">
        <v>-0.158</v>
      </c>
      <c r="ED8" s="13">
        <v>-9.7999989999999995E-2</v>
      </c>
      <c r="EE8" s="13">
        <v>-0.108</v>
      </c>
      <c r="EF8" s="13">
        <v>-0.10299999999999999</v>
      </c>
      <c r="EG8" s="13">
        <v>-0.108</v>
      </c>
      <c r="EH8" s="13">
        <v>-0.185</v>
      </c>
      <c r="EI8" s="13">
        <v>-1.2050000000000001</v>
      </c>
      <c r="EJ8" s="13">
        <v>-1.2150000000000001</v>
      </c>
      <c r="EK8" s="13">
        <v>2.605</v>
      </c>
      <c r="EL8" s="13">
        <v>1.335</v>
      </c>
      <c r="EM8" s="13">
        <v>0.32</v>
      </c>
      <c r="EN8" s="13">
        <v>0.17</v>
      </c>
      <c r="EO8" s="13">
        <v>0.3</v>
      </c>
      <c r="EP8" s="13">
        <v>2E-3</v>
      </c>
      <c r="EQ8" s="13">
        <v>2E-3</v>
      </c>
      <c r="ER8" s="13">
        <v>-9.8000000000000004E-2</v>
      </c>
      <c r="ES8" s="13">
        <v>-8.7999999999999995E-2</v>
      </c>
      <c r="ET8" s="13">
        <v>-0.108</v>
      </c>
      <c r="EU8" s="13">
        <v>-1.0529999999999999</v>
      </c>
      <c r="EV8" s="13">
        <v>-0.08</v>
      </c>
      <c r="EY8" s="12">
        <v>36770</v>
      </c>
      <c r="EZ8" s="13">
        <v>4.6849999999999996</v>
      </c>
      <c r="FA8" s="13">
        <v>-7.4999999999999997E-3</v>
      </c>
      <c r="FB8" s="13">
        <v>0.4</v>
      </c>
      <c r="FD8" s="13">
        <v>0.05</v>
      </c>
      <c r="FE8" s="13">
        <v>0.11</v>
      </c>
      <c r="FG8" s="13">
        <v>0.115</v>
      </c>
      <c r="FH8" s="13">
        <v>-0.14000000000000001</v>
      </c>
      <c r="FI8" s="13">
        <v>-0.14000000000000001</v>
      </c>
      <c r="FJ8" s="13">
        <v>-0.16</v>
      </c>
      <c r="FK8" s="13">
        <v>-0.1</v>
      </c>
      <c r="FL8" s="13">
        <v>-9.5000000000000001E-2</v>
      </c>
      <c r="FM8" s="13">
        <v>-0.105</v>
      </c>
      <c r="FN8" s="13">
        <v>-0.11</v>
      </c>
      <c r="FO8" s="13">
        <v>-0.16500000000000001</v>
      </c>
      <c r="FP8" s="13">
        <v>-1.24</v>
      </c>
      <c r="FQ8" s="13">
        <v>-1.24</v>
      </c>
      <c r="FR8" s="13">
        <v>2.5</v>
      </c>
      <c r="FS8" s="13">
        <v>1.105</v>
      </c>
      <c r="FT8" s="13">
        <v>0.315</v>
      </c>
      <c r="FU8" s="13">
        <v>0.17</v>
      </c>
      <c r="FV8" s="13">
        <v>0.30499999999999999</v>
      </c>
      <c r="FW8" s="13">
        <v>0</v>
      </c>
      <c r="FX8" s="13">
        <v>0</v>
      </c>
      <c r="FY8" s="13">
        <v>-8.5000000000000006E-2</v>
      </c>
      <c r="FZ8" s="13">
        <v>-7.4999999999999997E-2</v>
      </c>
      <c r="GA8" s="13">
        <v>-9.5000000000000001E-2</v>
      </c>
      <c r="GB8" s="13">
        <v>-1.125</v>
      </c>
      <c r="GC8" s="13">
        <v>-8.5000000000000006E-2</v>
      </c>
    </row>
    <row r="9" spans="1:185" x14ac:dyDescent="0.2">
      <c r="A9" s="4"/>
      <c r="B9" s="16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71"/>
      <c r="AA9" s="11"/>
      <c r="AB9" s="11"/>
      <c r="AC9" s="11"/>
      <c r="AD9" s="11"/>
      <c r="AE9" s="11"/>
      <c r="BL9" s="83">
        <v>36740</v>
      </c>
      <c r="BM9" s="13">
        <v>3.74</v>
      </c>
      <c r="BN9" s="13">
        <v>3.9049999999999998</v>
      </c>
      <c r="BO9" s="13">
        <v>3.8650000000000002</v>
      </c>
      <c r="BP9" s="13">
        <v>3.95</v>
      </c>
      <c r="BR9" s="13">
        <v>3.89</v>
      </c>
      <c r="BS9" s="13">
        <v>3.68</v>
      </c>
      <c r="BT9" s="13">
        <v>3.6850000000000001</v>
      </c>
      <c r="BU9" s="13">
        <v>3.68</v>
      </c>
      <c r="BV9" s="13">
        <v>3.7250000000000001</v>
      </c>
      <c r="BW9" s="13">
        <v>3.7349999999999999</v>
      </c>
      <c r="BX9" s="13">
        <v>3.7250000000000001</v>
      </c>
      <c r="BY9" s="13">
        <v>3.7149999999999999</v>
      </c>
      <c r="BZ9" s="13">
        <v>3.76</v>
      </c>
      <c r="CA9" s="13">
        <v>3.4950000000000001</v>
      </c>
      <c r="CB9" s="13">
        <v>3.01</v>
      </c>
      <c r="CC9" s="13">
        <v>4.5350000000000001</v>
      </c>
      <c r="CD9" s="13">
        <v>3.7</v>
      </c>
      <c r="CE9" s="13">
        <v>4.08</v>
      </c>
      <c r="CF9" s="13">
        <v>3.9649999999999999</v>
      </c>
      <c r="CG9" s="13">
        <v>4.0549999999999997</v>
      </c>
      <c r="CH9" s="13">
        <v>3.82</v>
      </c>
      <c r="CI9" s="13">
        <v>3.78</v>
      </c>
      <c r="CJ9" s="13">
        <v>3.6749999999999998</v>
      </c>
      <c r="CK9" s="13">
        <v>3.72</v>
      </c>
      <c r="CL9" s="13">
        <v>3.6549999999999998</v>
      </c>
      <c r="CM9" s="13">
        <v>3.6949999999999998</v>
      </c>
      <c r="CO9" s="13">
        <v>36740</v>
      </c>
      <c r="CP9" s="13">
        <v>3.74</v>
      </c>
      <c r="CQ9" s="13">
        <v>3.9049999999999998</v>
      </c>
      <c r="CR9" s="13">
        <v>3.8650000000000002</v>
      </c>
      <c r="CS9" s="13">
        <v>3.95</v>
      </c>
      <c r="CU9" s="13">
        <v>3.89</v>
      </c>
      <c r="CV9" s="13">
        <v>3.68</v>
      </c>
      <c r="CW9" s="13">
        <v>3.6850000000000001</v>
      </c>
      <c r="CX9" s="13">
        <v>3.68</v>
      </c>
      <c r="CY9" s="13">
        <v>3.7250000000000001</v>
      </c>
      <c r="CZ9" s="13">
        <v>3.7349999999999999</v>
      </c>
      <c r="DA9" s="13">
        <v>3.7250000000000001</v>
      </c>
      <c r="DB9" s="13">
        <v>3.7149999999999999</v>
      </c>
      <c r="DC9" s="13">
        <v>3.76</v>
      </c>
      <c r="DD9" s="13">
        <v>3.4950000000000001</v>
      </c>
      <c r="DE9" s="13">
        <v>3.01</v>
      </c>
      <c r="DF9" s="13">
        <v>4.5350000000000001</v>
      </c>
      <c r="DG9" s="13">
        <v>3.7</v>
      </c>
      <c r="DH9" s="13">
        <v>4.08</v>
      </c>
      <c r="DI9" s="13">
        <v>3.9649999999999999</v>
      </c>
      <c r="DJ9" s="13">
        <v>4.0549999999999997</v>
      </c>
      <c r="DK9" s="13">
        <v>3.82</v>
      </c>
      <c r="DL9" s="13">
        <v>3.78</v>
      </c>
      <c r="DM9" s="13">
        <v>3.6749999999999998</v>
      </c>
      <c r="DN9" s="13">
        <v>3.72</v>
      </c>
      <c r="DO9" s="13">
        <v>3.6549999999999998</v>
      </c>
      <c r="DP9" s="13">
        <v>3.6949999999999998</v>
      </c>
      <c r="DR9" s="12">
        <v>36800</v>
      </c>
      <c r="DS9" s="13">
        <v>4.6429999999999998</v>
      </c>
      <c r="DT9" s="13">
        <v>0</v>
      </c>
      <c r="DU9" s="13">
        <v>0.55500000000000005</v>
      </c>
      <c r="DW9" s="13">
        <v>5.5E-2</v>
      </c>
      <c r="DX9" s="13">
        <v>0.115</v>
      </c>
      <c r="DZ9" s="13">
        <v>0.155</v>
      </c>
      <c r="EA9" s="13">
        <v>-0.13500000000000001</v>
      </c>
      <c r="EB9" s="13">
        <v>-0.13500000000000001</v>
      </c>
      <c r="EC9" s="13">
        <v>-0.15</v>
      </c>
      <c r="ED9" s="13">
        <v>-9.5000000000000001E-2</v>
      </c>
      <c r="EE9" s="13">
        <v>-0.108</v>
      </c>
      <c r="EF9" s="13">
        <v>-7.2499999999999995E-2</v>
      </c>
      <c r="EG9" s="13">
        <v>-7.7499999999999999E-2</v>
      </c>
      <c r="EH9" s="13">
        <v>-0.17</v>
      </c>
      <c r="EI9" s="13">
        <v>-0.78</v>
      </c>
      <c r="EJ9" s="13">
        <v>-0.79</v>
      </c>
      <c r="EK9" s="13">
        <v>1.89</v>
      </c>
      <c r="EL9" s="13">
        <v>0.8</v>
      </c>
      <c r="EM9" s="13">
        <v>0.42</v>
      </c>
      <c r="EN9" s="13">
        <v>0.185</v>
      </c>
      <c r="EO9" s="13">
        <v>0.36</v>
      </c>
      <c r="EP9" s="13">
        <v>-1.2500000000000001E-2</v>
      </c>
      <c r="EQ9" s="13">
        <v>-1.2500000000000001E-2</v>
      </c>
      <c r="ER9" s="13">
        <v>-9.8000000000000004E-2</v>
      </c>
      <c r="ES9" s="13">
        <v>-8.7999999999999995E-2</v>
      </c>
      <c r="ET9" s="13">
        <v>-0.10299999999999999</v>
      </c>
      <c r="EU9" s="13">
        <v>-0.503</v>
      </c>
      <c r="EV9" s="13">
        <v>-0.08</v>
      </c>
      <c r="EY9" s="12">
        <v>36800</v>
      </c>
      <c r="EZ9" s="13">
        <v>4.6920000000000002</v>
      </c>
      <c r="FA9" s="13">
        <v>0</v>
      </c>
      <c r="FB9" s="13">
        <v>0.57499999999999996</v>
      </c>
      <c r="FD9" s="13">
        <v>5.5E-2</v>
      </c>
      <c r="FE9" s="13">
        <v>0.115</v>
      </c>
      <c r="FG9" s="13">
        <v>0.15</v>
      </c>
      <c r="FH9" s="13">
        <v>-0.14749999999999999</v>
      </c>
      <c r="FI9" s="13">
        <v>-0.14749999999999999</v>
      </c>
      <c r="FJ9" s="13">
        <v>-0.16250000000000001</v>
      </c>
      <c r="FK9" s="13">
        <v>-0.1075</v>
      </c>
      <c r="FL9" s="13">
        <v>-9.5000000000000001E-2</v>
      </c>
      <c r="FM9" s="13">
        <v>-8.5000000000000006E-2</v>
      </c>
      <c r="FN9" s="13">
        <v>-0.09</v>
      </c>
      <c r="FO9" s="13">
        <v>-0.17</v>
      </c>
      <c r="FP9" s="13">
        <v>-0.80500000000000005</v>
      </c>
      <c r="FQ9" s="13">
        <v>-0.80500000000000005</v>
      </c>
      <c r="FR9" s="13">
        <v>1.99</v>
      </c>
      <c r="FS9" s="13">
        <v>0.67500000000000004</v>
      </c>
      <c r="FT9" s="13">
        <v>0.41499999999999998</v>
      </c>
      <c r="FU9" s="13">
        <v>0.185</v>
      </c>
      <c r="FV9" s="13">
        <v>0.36</v>
      </c>
      <c r="FW9" s="13">
        <v>-0.01</v>
      </c>
      <c r="FX9" s="13">
        <v>-0.01</v>
      </c>
      <c r="FY9" s="13">
        <v>-8.5000000000000006E-2</v>
      </c>
      <c r="FZ9" s="13">
        <v>-7.4999999999999997E-2</v>
      </c>
      <c r="GA9" s="13">
        <v>-0.09</v>
      </c>
      <c r="GB9" s="13">
        <v>-0.52700000000000002</v>
      </c>
      <c r="GC9" s="13">
        <v>-0.08</v>
      </c>
    </row>
    <row r="10" spans="1:185" x14ac:dyDescent="0.2">
      <c r="A10" s="4"/>
      <c r="B10" s="4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71"/>
      <c r="AA10" s="11"/>
      <c r="AB10" s="11"/>
      <c r="AC10" s="11"/>
      <c r="AD10" s="11"/>
      <c r="AE10" s="11"/>
      <c r="BL10" s="83">
        <v>36741</v>
      </c>
      <c r="BM10" s="13">
        <v>4.04</v>
      </c>
      <c r="BN10" s="13">
        <v>4.2450000000000001</v>
      </c>
      <c r="BO10" s="13">
        <v>4.16</v>
      </c>
      <c r="BP10" s="13">
        <v>4.2149999999999999</v>
      </c>
      <c r="BR10" s="13">
        <v>4.165</v>
      </c>
      <c r="BS10" s="13">
        <v>3.9550000000000001</v>
      </c>
      <c r="BT10" s="13">
        <v>3.9550000000000001</v>
      </c>
      <c r="BU10" s="13">
        <v>3.9550000000000001</v>
      </c>
      <c r="BV10" s="13">
        <v>4.0049999999999999</v>
      </c>
      <c r="BW10" s="13">
        <v>3.9950000000000001</v>
      </c>
      <c r="BX10" s="13">
        <v>3.99</v>
      </c>
      <c r="BY10" s="13">
        <v>3.99</v>
      </c>
      <c r="BZ10" s="13">
        <v>3.9849999999999999</v>
      </c>
      <c r="CA10" s="13">
        <v>3.625</v>
      </c>
      <c r="CB10" s="13">
        <v>3.13</v>
      </c>
      <c r="CC10" s="13">
        <v>4.6449999999999996</v>
      </c>
      <c r="CD10" s="13">
        <v>3.7250000000000001</v>
      </c>
      <c r="CE10" s="13">
        <v>4.415</v>
      </c>
      <c r="CF10" s="13">
        <v>3.95</v>
      </c>
      <c r="CG10" s="13">
        <v>4.3849999999999998</v>
      </c>
      <c r="CH10" s="13">
        <v>4.1150000000000002</v>
      </c>
      <c r="CI10" s="13">
        <v>4.0549999999999997</v>
      </c>
      <c r="CJ10" s="13">
        <v>3.9750000000000001</v>
      </c>
      <c r="CK10" s="13">
        <v>4</v>
      </c>
      <c r="CL10" s="13">
        <v>3.96</v>
      </c>
      <c r="CM10" s="13">
        <v>3.98</v>
      </c>
      <c r="CO10" s="13">
        <v>36741</v>
      </c>
      <c r="CP10" s="13">
        <v>4.04</v>
      </c>
      <c r="CQ10" s="13">
        <v>4.2450000000000001</v>
      </c>
      <c r="CR10" s="13">
        <v>4.16</v>
      </c>
      <c r="CS10" s="13">
        <v>4.2149999999999999</v>
      </c>
      <c r="CU10" s="13">
        <v>4.165</v>
      </c>
      <c r="CV10" s="13">
        <v>3.9550000000000001</v>
      </c>
      <c r="CW10" s="13">
        <v>3.9550000000000001</v>
      </c>
      <c r="CX10" s="13">
        <v>3.9550000000000001</v>
      </c>
      <c r="CY10" s="13">
        <v>4.0049999999999999</v>
      </c>
      <c r="CZ10" s="13">
        <v>3.9950000000000001</v>
      </c>
      <c r="DA10" s="13">
        <v>3.99</v>
      </c>
      <c r="DB10" s="13">
        <v>3.99</v>
      </c>
      <c r="DC10" s="13">
        <v>3.9849999999999999</v>
      </c>
      <c r="DD10" s="13">
        <v>3.625</v>
      </c>
      <c r="DE10" s="13">
        <v>3.13</v>
      </c>
      <c r="DF10" s="13">
        <v>4.6449999999999996</v>
      </c>
      <c r="DG10" s="13">
        <v>3.7250000000000001</v>
      </c>
      <c r="DH10" s="13">
        <v>4.415</v>
      </c>
      <c r="DI10" s="13">
        <v>3.95</v>
      </c>
      <c r="DJ10" s="13">
        <v>4.3849999999999998</v>
      </c>
      <c r="DK10" s="13">
        <v>4.1150000000000002</v>
      </c>
      <c r="DL10" s="13">
        <v>4.0549999999999997</v>
      </c>
      <c r="DM10" s="13">
        <v>3.9750000000000001</v>
      </c>
      <c r="DN10" s="13">
        <v>4</v>
      </c>
      <c r="DO10" s="13">
        <v>3.96</v>
      </c>
      <c r="DP10" s="13">
        <v>3.98</v>
      </c>
      <c r="DR10" s="12">
        <v>36831</v>
      </c>
      <c r="DS10" s="13">
        <v>4.6970000000000001</v>
      </c>
      <c r="DT10" s="13">
        <v>5.0000000000000001E-3</v>
      </c>
      <c r="DU10" s="13">
        <v>0.58499999999999996</v>
      </c>
      <c r="DW10" s="13">
        <v>8.5000000000000006E-2</v>
      </c>
      <c r="DX10" s="13">
        <v>0.16750000000000001</v>
      </c>
      <c r="DZ10" s="13">
        <v>0.25</v>
      </c>
      <c r="EA10" s="13">
        <v>-0.14000000000000001</v>
      </c>
      <c r="EB10" s="13">
        <v>-0.14000000000000001</v>
      </c>
      <c r="EC10" s="13">
        <v>-0.16250000000000001</v>
      </c>
      <c r="ED10" s="13">
        <v>-0.115</v>
      </c>
      <c r="EE10" s="13">
        <v>-0.105</v>
      </c>
      <c r="EF10" s="13">
        <v>-0.04</v>
      </c>
      <c r="EG10" s="13">
        <v>-2.5000000000000001E-3</v>
      </c>
      <c r="EH10" s="13">
        <v>-0.1875</v>
      </c>
      <c r="EI10" s="13">
        <v>-0.4</v>
      </c>
      <c r="EJ10" s="13">
        <v>-0.47499999999999998</v>
      </c>
      <c r="EK10" s="13">
        <v>1.43</v>
      </c>
      <c r="EL10" s="13">
        <v>0.44</v>
      </c>
      <c r="EM10" s="13">
        <v>0.78</v>
      </c>
      <c r="EN10" s="13">
        <v>0.26500000000000001</v>
      </c>
      <c r="EO10" s="13">
        <v>0.5</v>
      </c>
      <c r="EP10" s="13">
        <v>-0.03</v>
      </c>
      <c r="EQ10" s="13">
        <v>-0.03</v>
      </c>
      <c r="ER10" s="13">
        <v>-7.4999999999999997E-2</v>
      </c>
      <c r="ES10" s="13">
        <v>-7.4999999999999997E-2</v>
      </c>
      <c r="ET10" s="13">
        <v>-7.0000000000000007E-2</v>
      </c>
      <c r="EU10" s="13">
        <v>-0.33500000000000002</v>
      </c>
      <c r="EV10" s="13">
        <v>-6.5000000000000002E-2</v>
      </c>
      <c r="EY10" s="12">
        <v>36831</v>
      </c>
      <c r="EZ10" s="13">
        <v>4.7359999999999998</v>
      </c>
      <c r="FA10" s="13">
        <v>5.0000000000000001E-3</v>
      </c>
      <c r="FB10" s="13">
        <v>0.59499999999999997</v>
      </c>
      <c r="FD10" s="13">
        <v>8.7499999999999994E-2</v>
      </c>
      <c r="FE10" s="13">
        <v>0.17</v>
      </c>
      <c r="FG10" s="13">
        <v>0.25</v>
      </c>
      <c r="FH10" s="13">
        <v>-0.14249999999999999</v>
      </c>
      <c r="FI10" s="13">
        <v>-0.14249999999999999</v>
      </c>
      <c r="FJ10" s="13">
        <v>-0.16500000000000001</v>
      </c>
      <c r="FK10" s="13">
        <v>-0.11749999999999999</v>
      </c>
      <c r="FL10" s="13">
        <v>-0.1075</v>
      </c>
      <c r="FM10" s="13">
        <v>-0.04</v>
      </c>
      <c r="FN10" s="13">
        <v>-2.5000000000000001E-3</v>
      </c>
      <c r="FO10" s="13">
        <v>-0.185</v>
      </c>
      <c r="FP10" s="13">
        <v>-0.4</v>
      </c>
      <c r="FQ10" s="13">
        <v>-0.46750000000000003</v>
      </c>
      <c r="FR10" s="13">
        <v>1.5449999999999999</v>
      </c>
      <c r="FS10" s="13">
        <v>0.46</v>
      </c>
      <c r="FT10" s="13">
        <v>0.77</v>
      </c>
      <c r="FU10" s="13">
        <v>0.26500000000000001</v>
      </c>
      <c r="FV10" s="13">
        <v>0.5</v>
      </c>
      <c r="FW10" s="13">
        <v>-0.03</v>
      </c>
      <c r="FX10" s="13">
        <v>-0.03</v>
      </c>
      <c r="FY10" s="13">
        <v>-7.4999999999999997E-2</v>
      </c>
      <c r="FZ10" s="13">
        <v>-7.4999999999999997E-2</v>
      </c>
      <c r="GA10" s="13">
        <v>-7.0000000000000007E-2</v>
      </c>
      <c r="GB10" s="13">
        <v>-0.35799999999999998</v>
      </c>
      <c r="GC10" s="13">
        <v>-6.5000000000000002E-2</v>
      </c>
    </row>
    <row r="11" spans="1:185" x14ac:dyDescent="0.2"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U11" s="11"/>
      <c r="W11" s="11"/>
      <c r="X11" s="11"/>
      <c r="Y11" s="11"/>
      <c r="Z11" s="71"/>
      <c r="AA11" s="11"/>
      <c r="AB11" s="11"/>
      <c r="AC11" s="11"/>
      <c r="AD11" s="11"/>
      <c r="AE11" s="11"/>
      <c r="BL11" s="83">
        <v>36742</v>
      </c>
      <c r="BM11" s="13">
        <v>4.22</v>
      </c>
      <c r="BN11" s="13">
        <v>4.3849999999999998</v>
      </c>
      <c r="BO11" s="13">
        <v>4.29</v>
      </c>
      <c r="BP11" s="13">
        <v>4.3650000000000002</v>
      </c>
      <c r="BR11" s="13">
        <v>4.3150000000000004</v>
      </c>
      <c r="BS11" s="13">
        <v>4.1100000000000003</v>
      </c>
      <c r="BT11" s="13">
        <v>4.0999999999999996</v>
      </c>
      <c r="BU11" s="13">
        <v>4.1050000000000004</v>
      </c>
      <c r="BV11" s="13">
        <v>4.13</v>
      </c>
      <c r="BW11" s="13">
        <v>4.1399999999999997</v>
      </c>
      <c r="BX11" s="13">
        <v>4.1349999999999998</v>
      </c>
      <c r="BY11" s="13">
        <v>4.1100000000000003</v>
      </c>
      <c r="BZ11" s="13">
        <v>4.1449999999999996</v>
      </c>
      <c r="CA11" s="13">
        <v>3.4750000000000001</v>
      </c>
      <c r="CB11" s="13">
        <v>3.23</v>
      </c>
      <c r="CC11" s="13">
        <v>4.7549999999999999</v>
      </c>
      <c r="CD11" s="13">
        <v>3.7850000000000001</v>
      </c>
      <c r="CE11" s="13">
        <v>4.54</v>
      </c>
      <c r="CF11" s="13">
        <v>4.4000000000000004</v>
      </c>
      <c r="CG11" s="13">
        <v>4.5</v>
      </c>
      <c r="CH11" s="13">
        <v>4.2549999999999999</v>
      </c>
      <c r="CI11" s="13">
        <v>4.1900000000000004</v>
      </c>
      <c r="CJ11" s="13">
        <v>4.13</v>
      </c>
      <c r="CK11" s="13">
        <v>4.1500000000000004</v>
      </c>
      <c r="CL11" s="13">
        <v>4.12</v>
      </c>
      <c r="CM11" s="13">
        <v>4.0949999999999998</v>
      </c>
      <c r="CO11" s="13">
        <v>36742</v>
      </c>
      <c r="CP11" s="13">
        <v>4.22</v>
      </c>
      <c r="CQ11" s="13">
        <v>4.3849999999999998</v>
      </c>
      <c r="CR11" s="13">
        <v>4.29</v>
      </c>
      <c r="CS11" s="13">
        <v>4.3650000000000002</v>
      </c>
      <c r="CU11" s="13">
        <v>4.3150000000000004</v>
      </c>
      <c r="CV11" s="13">
        <v>4.1100000000000003</v>
      </c>
      <c r="CW11" s="13">
        <v>4.0999999999999996</v>
      </c>
      <c r="CX11" s="13">
        <v>4.1050000000000004</v>
      </c>
      <c r="CY11" s="13">
        <v>4.13</v>
      </c>
      <c r="CZ11" s="13">
        <v>4.1399999999999997</v>
      </c>
      <c r="DA11" s="13">
        <v>4.1349999999999998</v>
      </c>
      <c r="DB11" s="13">
        <v>4.1100000000000003</v>
      </c>
      <c r="DC11" s="13">
        <v>4.1449999999999996</v>
      </c>
      <c r="DD11" s="13">
        <v>3.4750000000000001</v>
      </c>
      <c r="DE11" s="13">
        <v>3.23</v>
      </c>
      <c r="DF11" s="13">
        <v>4.7549999999999999</v>
      </c>
      <c r="DG11" s="13">
        <v>3.7850000000000001</v>
      </c>
      <c r="DH11" s="13">
        <v>4.54</v>
      </c>
      <c r="DI11" s="13">
        <v>4.4000000000000004</v>
      </c>
      <c r="DJ11" s="13">
        <v>4.5</v>
      </c>
      <c r="DK11" s="13">
        <v>4.2549999999999999</v>
      </c>
      <c r="DL11" s="13">
        <v>4.1900000000000004</v>
      </c>
      <c r="DM11" s="13">
        <v>4.13</v>
      </c>
      <c r="DN11" s="13">
        <v>4.1500000000000004</v>
      </c>
      <c r="DO11" s="13">
        <v>4.12</v>
      </c>
      <c r="DP11" s="13">
        <v>4.0949999999999998</v>
      </c>
      <c r="DR11" s="12">
        <v>36861</v>
      </c>
      <c r="DS11" s="13">
        <v>4.7699999999999996</v>
      </c>
      <c r="DT11" s="13">
        <v>5.0000000000000001E-3</v>
      </c>
      <c r="DU11" s="13">
        <v>0.59250000000000003</v>
      </c>
      <c r="DW11" s="13">
        <v>9.7500000000000003E-2</v>
      </c>
      <c r="DX11" s="13">
        <v>0.19</v>
      </c>
      <c r="DZ11" s="13">
        <v>0.22</v>
      </c>
      <c r="EA11" s="13">
        <v>-0.15</v>
      </c>
      <c r="EB11" s="13">
        <v>-0.15</v>
      </c>
      <c r="EC11" s="13">
        <v>-0.17249999999999999</v>
      </c>
      <c r="ED11" s="13">
        <v>-0.125</v>
      </c>
      <c r="EE11" s="13">
        <v>-0.1125</v>
      </c>
      <c r="EF11" s="13">
        <v>-0.02</v>
      </c>
      <c r="EG11" s="13">
        <v>1.7500000000000002E-2</v>
      </c>
      <c r="EH11" s="13">
        <v>-0.1825</v>
      </c>
      <c r="EI11" s="13">
        <v>-0.35249999999999998</v>
      </c>
      <c r="EJ11" s="13">
        <v>-0.36499999999999999</v>
      </c>
      <c r="EK11" s="13">
        <v>0.95499999999999996</v>
      </c>
      <c r="EL11" s="13">
        <v>0.41749999999999998</v>
      </c>
      <c r="EM11" s="13">
        <v>1.655</v>
      </c>
      <c r="EN11" s="13">
        <v>0.29499999999999998</v>
      </c>
      <c r="EO11" s="13">
        <v>0.83</v>
      </c>
      <c r="EP11" s="13">
        <v>-6.5000000000000002E-2</v>
      </c>
      <c r="EQ11" s="13">
        <v>-6.5000000000000002E-2</v>
      </c>
      <c r="ER11" s="13">
        <v>-7.4999999999999997E-2</v>
      </c>
      <c r="ES11" s="13">
        <v>-7.4999999999999997E-2</v>
      </c>
      <c r="ET11" s="13">
        <v>-7.0000000000000007E-2</v>
      </c>
      <c r="EU11" s="13">
        <v>-0.32700000000000001</v>
      </c>
      <c r="EV11" s="13">
        <v>-6.5000000000000002E-2</v>
      </c>
      <c r="EY11" s="12">
        <v>36861</v>
      </c>
      <c r="EZ11" s="13">
        <v>4.8</v>
      </c>
      <c r="FA11" s="13">
        <v>5.0000000000000001E-3</v>
      </c>
      <c r="FB11" s="13">
        <v>0.6</v>
      </c>
      <c r="FD11" s="13">
        <v>0.1</v>
      </c>
      <c r="FE11" s="13">
        <v>0.1925</v>
      </c>
      <c r="FG11" s="13">
        <v>0.22</v>
      </c>
      <c r="FH11" s="13">
        <v>-0.1525</v>
      </c>
      <c r="FI11" s="13">
        <v>-0.1525</v>
      </c>
      <c r="FJ11" s="13">
        <v>-0.17499999999999999</v>
      </c>
      <c r="FK11" s="13">
        <v>-0.1275</v>
      </c>
      <c r="FL11" s="13">
        <v>-0.115</v>
      </c>
      <c r="FM11" s="13">
        <v>-0.02</v>
      </c>
      <c r="FN11" s="13">
        <v>1.7500000000000002E-2</v>
      </c>
      <c r="FO11" s="13">
        <v>-0.18</v>
      </c>
      <c r="FP11" s="13">
        <v>-0.35249999999999998</v>
      </c>
      <c r="FQ11" s="13">
        <v>-0.35749999999999998</v>
      </c>
      <c r="FR11" s="13">
        <v>1.0049999999999999</v>
      </c>
      <c r="FS11" s="13">
        <v>0.4375</v>
      </c>
      <c r="FT11" s="13">
        <v>1.645</v>
      </c>
      <c r="FU11" s="13">
        <v>0.29499999999999998</v>
      </c>
      <c r="FV11" s="13">
        <v>0.83</v>
      </c>
      <c r="FW11" s="13">
        <v>-6.5000000000000002E-2</v>
      </c>
      <c r="FX11" s="13">
        <v>-6.5000000000000002E-2</v>
      </c>
      <c r="FY11" s="13">
        <v>-7.4999999999999997E-2</v>
      </c>
      <c r="FZ11" s="13">
        <v>-7.4999999999999997E-2</v>
      </c>
      <c r="GA11" s="13">
        <v>-7.0000000000000007E-2</v>
      </c>
      <c r="GB11" s="13">
        <v>-0.30499999999999999</v>
      </c>
      <c r="GC11" s="13">
        <v>-6.5000000000000002E-2</v>
      </c>
    </row>
    <row r="12" spans="1:185" x14ac:dyDescent="0.2">
      <c r="D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71"/>
      <c r="AA12" s="11"/>
      <c r="AB12" s="11"/>
      <c r="AC12" s="11"/>
      <c r="AD12" s="11"/>
      <c r="AE12" s="11"/>
      <c r="BL12" s="83">
        <v>36743</v>
      </c>
      <c r="BM12" s="13">
        <v>4.25</v>
      </c>
      <c r="BN12" s="13">
        <v>4.3899999999999997</v>
      </c>
      <c r="BO12" s="13">
        <v>4.32</v>
      </c>
      <c r="BP12" s="13">
        <v>4.38</v>
      </c>
      <c r="BR12" s="13">
        <v>4.335</v>
      </c>
      <c r="BS12" s="13">
        <v>4.1449999999999996</v>
      </c>
      <c r="BT12" s="13">
        <v>4.1399999999999997</v>
      </c>
      <c r="BU12" s="13">
        <v>4.13</v>
      </c>
      <c r="BV12" s="13">
        <v>4.1749999999999998</v>
      </c>
      <c r="BW12" s="13">
        <v>4.18</v>
      </c>
      <c r="BX12" s="13">
        <v>4.1500000000000004</v>
      </c>
      <c r="BY12" s="13">
        <v>4.13</v>
      </c>
      <c r="BZ12" s="13">
        <v>4.1900000000000004</v>
      </c>
      <c r="CA12" s="13">
        <v>3.29</v>
      </c>
      <c r="CB12" s="13">
        <v>3.15</v>
      </c>
      <c r="CC12" s="13">
        <v>4.75</v>
      </c>
      <c r="CD12" s="13">
        <v>3.7949999999999999</v>
      </c>
      <c r="CE12" s="13">
        <v>4.51</v>
      </c>
      <c r="CF12" s="13">
        <v>4.4349999999999996</v>
      </c>
      <c r="CG12" s="13">
        <v>4.5</v>
      </c>
      <c r="CH12" s="13">
        <v>4.29</v>
      </c>
      <c r="CI12" s="13">
        <v>4.2249999999999996</v>
      </c>
      <c r="CJ12" s="13">
        <v>4.1500000000000004</v>
      </c>
      <c r="CK12" s="13">
        <v>4.1900000000000004</v>
      </c>
      <c r="CL12" s="13">
        <v>4.1150000000000002</v>
      </c>
      <c r="CM12" s="13">
        <v>4.1449999999999996</v>
      </c>
      <c r="CO12" s="13">
        <v>36743</v>
      </c>
      <c r="CP12" s="13">
        <v>4.25</v>
      </c>
      <c r="CQ12" s="13">
        <v>4.3899999999999997</v>
      </c>
      <c r="CR12" s="13">
        <v>4.32</v>
      </c>
      <c r="CS12" s="13">
        <v>4.38</v>
      </c>
      <c r="CU12" s="13">
        <v>4.335</v>
      </c>
      <c r="CV12" s="13">
        <v>4.1449999999999996</v>
      </c>
      <c r="CW12" s="13">
        <v>4.1399999999999997</v>
      </c>
      <c r="CX12" s="13">
        <v>4.13</v>
      </c>
      <c r="CY12" s="13">
        <v>4.1749999999999998</v>
      </c>
      <c r="CZ12" s="13">
        <v>4.18</v>
      </c>
      <c r="DA12" s="13">
        <v>4.1500000000000004</v>
      </c>
      <c r="DB12" s="13">
        <v>4.13</v>
      </c>
      <c r="DC12" s="13">
        <v>4.1900000000000004</v>
      </c>
      <c r="DD12" s="13">
        <v>3.29</v>
      </c>
      <c r="DE12" s="13">
        <v>3.15</v>
      </c>
      <c r="DF12" s="13">
        <v>4.75</v>
      </c>
      <c r="DG12" s="13">
        <v>3.7949999999999999</v>
      </c>
      <c r="DH12" s="13">
        <v>4.51</v>
      </c>
      <c r="DI12" s="13">
        <v>4.4349999999999996</v>
      </c>
      <c r="DJ12" s="13">
        <v>4.5</v>
      </c>
      <c r="DK12" s="13">
        <v>4.29</v>
      </c>
      <c r="DL12" s="13">
        <v>4.2249999999999996</v>
      </c>
      <c r="DM12" s="13">
        <v>4.1500000000000004</v>
      </c>
      <c r="DN12" s="13">
        <v>4.1900000000000004</v>
      </c>
      <c r="DO12" s="13">
        <v>4.1150000000000002</v>
      </c>
      <c r="DP12" s="13">
        <v>4.1449999999999996</v>
      </c>
      <c r="DR12" s="12">
        <v>36892</v>
      </c>
      <c r="DS12" s="13">
        <v>4.72</v>
      </c>
      <c r="DT12" s="13">
        <v>5.0000000000000001E-3</v>
      </c>
      <c r="DU12" s="13">
        <v>0.59750000000000003</v>
      </c>
      <c r="DW12" s="13">
        <v>0.125</v>
      </c>
      <c r="DX12" s="13">
        <v>0.2175</v>
      </c>
      <c r="DZ12" s="13">
        <v>0.255</v>
      </c>
      <c r="EA12" s="13">
        <v>-0.1575</v>
      </c>
      <c r="EB12" s="13">
        <v>-0.1575</v>
      </c>
      <c r="EC12" s="13">
        <v>-0.18</v>
      </c>
      <c r="ED12" s="13">
        <v>-0.13250000000000001</v>
      </c>
      <c r="EE12" s="13">
        <v>-0.12</v>
      </c>
      <c r="EF12" s="13">
        <v>-7.4999999999999997E-3</v>
      </c>
      <c r="EG12" s="13">
        <v>0.03</v>
      </c>
      <c r="EH12" s="13">
        <v>-0.1825</v>
      </c>
      <c r="EI12" s="13">
        <v>-0.33750000000000002</v>
      </c>
      <c r="EJ12" s="13">
        <v>-0.375</v>
      </c>
      <c r="EK12" s="13">
        <v>0.77749999999999997</v>
      </c>
      <c r="EL12" s="13">
        <v>0.41</v>
      </c>
      <c r="EM12" s="13">
        <v>2.1800000000000002</v>
      </c>
      <c r="EN12" s="13">
        <v>0.3</v>
      </c>
      <c r="EO12" s="13">
        <v>1.05</v>
      </c>
      <c r="EP12" s="13">
        <v>-7.0000000000000007E-2</v>
      </c>
      <c r="EQ12" s="13">
        <v>-7.0000000000000007E-2</v>
      </c>
      <c r="ER12" s="13">
        <v>-7.4999999999999997E-2</v>
      </c>
      <c r="ES12" s="13">
        <v>-7.4999999999999997E-2</v>
      </c>
      <c r="ET12" s="13">
        <v>-7.0000000000000007E-2</v>
      </c>
      <c r="EU12" s="13">
        <v>-0.28699999999999998</v>
      </c>
      <c r="EV12" s="13">
        <v>-6.5000000000000002E-2</v>
      </c>
      <c r="EY12" s="12">
        <v>36892</v>
      </c>
      <c r="EZ12" s="13">
        <v>4.7439999999999998</v>
      </c>
      <c r="FA12" s="13">
        <v>5.0000000000000001E-3</v>
      </c>
      <c r="FB12" s="13">
        <v>0.60499999999999998</v>
      </c>
      <c r="FD12" s="13">
        <v>0.1275</v>
      </c>
      <c r="FE12" s="13">
        <v>0.22</v>
      </c>
      <c r="FG12" s="13">
        <v>0.255</v>
      </c>
      <c r="FH12" s="13">
        <v>-0.16</v>
      </c>
      <c r="FI12" s="13">
        <v>-0.16</v>
      </c>
      <c r="FJ12" s="13">
        <v>-0.1825</v>
      </c>
      <c r="FK12" s="13">
        <v>-0.13500000000000001</v>
      </c>
      <c r="FL12" s="13">
        <v>-0.1225</v>
      </c>
      <c r="FM12" s="13">
        <v>-7.4999999999999997E-3</v>
      </c>
      <c r="FN12" s="13">
        <v>0.03</v>
      </c>
      <c r="FO12" s="13">
        <v>-0.18</v>
      </c>
      <c r="FP12" s="13">
        <v>-0.33750000000000002</v>
      </c>
      <c r="FQ12" s="13">
        <v>-0.36749999999999999</v>
      </c>
      <c r="FR12" s="13">
        <v>0.76749999999999996</v>
      </c>
      <c r="FS12" s="13">
        <v>0.43</v>
      </c>
      <c r="FT12" s="13">
        <v>2.17</v>
      </c>
      <c r="FU12" s="13">
        <v>0.3</v>
      </c>
      <c r="FV12" s="13">
        <v>1.05</v>
      </c>
      <c r="FW12" s="13">
        <v>-7.0000000000000007E-2</v>
      </c>
      <c r="FX12" s="13">
        <v>-7.0000000000000007E-2</v>
      </c>
      <c r="FY12" s="13">
        <v>-7.4999999999999997E-2</v>
      </c>
      <c r="FZ12" s="13">
        <v>-7.4999999999999997E-2</v>
      </c>
      <c r="GA12" s="13">
        <v>-7.0000000000000007E-2</v>
      </c>
      <c r="GB12" s="13">
        <v>-0.26700000000000002</v>
      </c>
      <c r="GC12" s="13">
        <v>-6.5000000000000002E-2</v>
      </c>
    </row>
    <row r="13" spans="1:185" x14ac:dyDescent="0.2"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71"/>
      <c r="AA13" s="11"/>
      <c r="AB13" s="11"/>
      <c r="AC13" s="11"/>
      <c r="AD13" s="11"/>
      <c r="AE13" s="11"/>
      <c r="BL13" s="83">
        <v>36744</v>
      </c>
      <c r="BM13" s="13">
        <v>4.25</v>
      </c>
      <c r="BN13" s="13">
        <v>4.3899999999999997</v>
      </c>
      <c r="BO13" s="13">
        <v>4.32</v>
      </c>
      <c r="BP13" s="13">
        <v>4.38</v>
      </c>
      <c r="BR13" s="13">
        <v>4.335</v>
      </c>
      <c r="BS13" s="13">
        <v>4.1449999999999996</v>
      </c>
      <c r="BT13" s="13">
        <v>4.1399999999999997</v>
      </c>
      <c r="BU13" s="13">
        <v>4.13</v>
      </c>
      <c r="BV13" s="13">
        <v>4.1749999999999998</v>
      </c>
      <c r="BW13" s="13">
        <v>4.18</v>
      </c>
      <c r="BX13" s="13">
        <v>4.1500000000000004</v>
      </c>
      <c r="BY13" s="13">
        <v>4.13</v>
      </c>
      <c r="BZ13" s="13">
        <v>4.1900000000000004</v>
      </c>
      <c r="CA13" s="13">
        <v>3.29</v>
      </c>
      <c r="CB13" s="13">
        <v>3.15</v>
      </c>
      <c r="CC13" s="13">
        <v>4.75</v>
      </c>
      <c r="CD13" s="13">
        <v>3.7949999999999999</v>
      </c>
      <c r="CE13" s="13">
        <v>4.51</v>
      </c>
      <c r="CF13" s="13">
        <v>4.4349999999999996</v>
      </c>
      <c r="CG13" s="13">
        <v>4.5</v>
      </c>
      <c r="CH13" s="13">
        <v>4.29</v>
      </c>
      <c r="CI13" s="13">
        <v>4.2249999999999996</v>
      </c>
      <c r="CJ13" s="13">
        <v>4.1500000000000004</v>
      </c>
      <c r="CK13" s="13">
        <v>4.1900000000000004</v>
      </c>
      <c r="CL13" s="13">
        <v>4.1150000000000002</v>
      </c>
      <c r="CM13" s="13">
        <v>4.1449999999999996</v>
      </c>
      <c r="CO13" s="13">
        <v>36744</v>
      </c>
      <c r="CP13" s="13">
        <v>4.25</v>
      </c>
      <c r="CQ13" s="13">
        <v>4.3899999999999997</v>
      </c>
      <c r="CR13" s="13">
        <v>4.32</v>
      </c>
      <c r="CS13" s="13">
        <v>4.38</v>
      </c>
      <c r="CU13" s="13">
        <v>4.335</v>
      </c>
      <c r="CV13" s="13">
        <v>4.1449999999999996</v>
      </c>
      <c r="CW13" s="13">
        <v>4.1399999999999997</v>
      </c>
      <c r="CX13" s="13">
        <v>4.13</v>
      </c>
      <c r="CY13" s="13">
        <v>4.1749999999999998</v>
      </c>
      <c r="CZ13" s="13">
        <v>4.18</v>
      </c>
      <c r="DA13" s="13">
        <v>4.1500000000000004</v>
      </c>
      <c r="DB13" s="13">
        <v>4.13</v>
      </c>
      <c r="DC13" s="13">
        <v>4.1900000000000004</v>
      </c>
      <c r="DD13" s="13">
        <v>3.29</v>
      </c>
      <c r="DE13" s="13">
        <v>3.15</v>
      </c>
      <c r="DF13" s="13">
        <v>4.75</v>
      </c>
      <c r="DG13" s="13">
        <v>3.7949999999999999</v>
      </c>
      <c r="DH13" s="13">
        <v>4.51</v>
      </c>
      <c r="DI13" s="13">
        <v>4.4349999999999996</v>
      </c>
      <c r="DJ13" s="13">
        <v>4.5</v>
      </c>
      <c r="DK13" s="13">
        <v>4.29</v>
      </c>
      <c r="DL13" s="13">
        <v>4.2249999999999996</v>
      </c>
      <c r="DM13" s="13">
        <v>4.1500000000000004</v>
      </c>
      <c r="DN13" s="13">
        <v>4.1900000000000004</v>
      </c>
      <c r="DO13" s="13">
        <v>4.1150000000000002</v>
      </c>
      <c r="DP13" s="13">
        <v>4.1449999999999996</v>
      </c>
      <c r="DR13" s="12">
        <v>36923</v>
      </c>
      <c r="DS13" s="13">
        <v>4.4649999999999999</v>
      </c>
      <c r="DT13" s="13">
        <v>5.0000000000000001E-3</v>
      </c>
      <c r="DU13" s="13">
        <v>0.58499999999999996</v>
      </c>
      <c r="DW13" s="13">
        <v>0.13500000000000001</v>
      </c>
      <c r="DX13" s="13">
        <v>0.23749999999999999</v>
      </c>
      <c r="DZ13" s="13">
        <v>0.30499999999999999</v>
      </c>
      <c r="EA13" s="13">
        <v>-0.14249999999999999</v>
      </c>
      <c r="EB13" s="13">
        <v>-0.14249999999999999</v>
      </c>
      <c r="EC13" s="13">
        <v>-0.16500000000000001</v>
      </c>
      <c r="ED13" s="13">
        <v>-0.11749999999999999</v>
      </c>
      <c r="EE13" s="13">
        <v>-0.10249999999999999</v>
      </c>
      <c r="EF13" s="13">
        <v>-2.5000000000000001E-3</v>
      </c>
      <c r="EG13" s="13">
        <v>3.5000000000000003E-2</v>
      </c>
      <c r="EH13" s="13">
        <v>-0.1825</v>
      </c>
      <c r="EI13" s="13">
        <v>-0.34250000000000003</v>
      </c>
      <c r="EJ13" s="13">
        <v>-0.39500000000000002</v>
      </c>
      <c r="EK13" s="13">
        <v>0.62749999999999995</v>
      </c>
      <c r="EL13" s="13">
        <v>0.44</v>
      </c>
      <c r="EM13" s="13">
        <v>2.1</v>
      </c>
      <c r="EN13" s="13">
        <v>0.29499999999999998</v>
      </c>
      <c r="EO13" s="13">
        <v>1.05</v>
      </c>
      <c r="EP13" s="13">
        <v>-5.2499999999999998E-2</v>
      </c>
      <c r="EQ13" s="13">
        <v>-5.2499999999999998E-2</v>
      </c>
      <c r="ER13" s="13">
        <v>-7.4999999999999997E-2</v>
      </c>
      <c r="ES13" s="13">
        <v>-7.4999999999999997E-2</v>
      </c>
      <c r="ET13" s="13">
        <v>-7.0000000000000007E-2</v>
      </c>
      <c r="EU13" s="13">
        <v>-0.25700000000000001</v>
      </c>
      <c r="EV13" s="13">
        <v>-6.5000000000000002E-2</v>
      </c>
      <c r="EY13" s="12">
        <v>36923</v>
      </c>
      <c r="EZ13" s="13">
        <v>4.4800000000000004</v>
      </c>
      <c r="FA13" s="13">
        <v>5.0000000000000001E-3</v>
      </c>
      <c r="FB13" s="13">
        <v>0.59250000000000003</v>
      </c>
      <c r="FD13" s="13">
        <v>0.13750000000000001</v>
      </c>
      <c r="FE13" s="13">
        <v>0.24</v>
      </c>
      <c r="FG13" s="13">
        <v>0.30499999999999999</v>
      </c>
      <c r="FH13" s="13">
        <v>-0.14499999999999999</v>
      </c>
      <c r="FI13" s="13">
        <v>-0.14499999999999999</v>
      </c>
      <c r="FJ13" s="13">
        <v>-0.16750000000000001</v>
      </c>
      <c r="FK13" s="13">
        <v>-0.12</v>
      </c>
      <c r="FL13" s="13">
        <v>-0.105</v>
      </c>
      <c r="FM13" s="13">
        <v>-2.5000000000000001E-3</v>
      </c>
      <c r="FN13" s="13">
        <v>3.5000000000000003E-2</v>
      </c>
      <c r="FO13" s="13">
        <v>-0.18</v>
      </c>
      <c r="FP13" s="13">
        <v>-0.34250000000000003</v>
      </c>
      <c r="FQ13" s="13">
        <v>-0.38750000000000001</v>
      </c>
      <c r="FR13" s="13">
        <v>0.61750000000000005</v>
      </c>
      <c r="FS13" s="13">
        <v>0.46</v>
      </c>
      <c r="FT13" s="13">
        <v>2.09</v>
      </c>
      <c r="FU13" s="13">
        <v>0.29499999999999998</v>
      </c>
      <c r="FV13" s="13">
        <v>1.05</v>
      </c>
      <c r="FW13" s="13">
        <v>-5.2499999999999998E-2</v>
      </c>
      <c r="FX13" s="13">
        <v>-5.2499999999999998E-2</v>
      </c>
      <c r="FY13" s="13">
        <v>-7.4999999999999997E-2</v>
      </c>
      <c r="FZ13" s="13">
        <v>-7.4999999999999997E-2</v>
      </c>
      <c r="GA13" s="13">
        <v>-7.0000000000000007E-2</v>
      </c>
      <c r="GB13" s="13">
        <v>-0.249</v>
      </c>
      <c r="GC13" s="13">
        <v>-6.5000000000000002E-2</v>
      </c>
    </row>
    <row r="14" spans="1:185" x14ac:dyDescent="0.2">
      <c r="D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71"/>
      <c r="AA14" s="11"/>
      <c r="AB14" s="11"/>
      <c r="AC14" s="11"/>
      <c r="AD14" s="11"/>
      <c r="AE14" s="11"/>
      <c r="BL14" s="83">
        <v>36745</v>
      </c>
      <c r="BM14" s="13">
        <v>4.25</v>
      </c>
      <c r="BN14" s="13">
        <v>4.3899999999999997</v>
      </c>
      <c r="BO14" s="13">
        <v>4.32</v>
      </c>
      <c r="BP14" s="13">
        <v>4.38</v>
      </c>
      <c r="BR14" s="13">
        <v>4.335</v>
      </c>
      <c r="BS14" s="13">
        <v>4.1449999999999996</v>
      </c>
      <c r="BT14" s="13">
        <v>4.1399999999999997</v>
      </c>
      <c r="BU14" s="13">
        <v>4.13</v>
      </c>
      <c r="BV14" s="13">
        <v>4.1749999999999998</v>
      </c>
      <c r="BW14" s="13">
        <v>4.18</v>
      </c>
      <c r="BX14" s="13">
        <v>4.1500000000000004</v>
      </c>
      <c r="BY14" s="13">
        <v>4.13</v>
      </c>
      <c r="BZ14" s="13">
        <v>4.1900000000000004</v>
      </c>
      <c r="CA14" s="13">
        <v>3.29</v>
      </c>
      <c r="CB14" s="13">
        <v>3.15</v>
      </c>
      <c r="CC14" s="13">
        <v>4.75</v>
      </c>
      <c r="CD14" s="13">
        <v>3.7949999999999999</v>
      </c>
      <c r="CE14" s="13">
        <v>4.51</v>
      </c>
      <c r="CF14" s="13">
        <v>4.4349999999999996</v>
      </c>
      <c r="CG14" s="13">
        <v>4.5</v>
      </c>
      <c r="CH14" s="13">
        <v>4.29</v>
      </c>
      <c r="CI14" s="13">
        <v>4.2249999999999996</v>
      </c>
      <c r="CJ14" s="13">
        <v>4.1500000000000004</v>
      </c>
      <c r="CK14" s="13">
        <v>4.1900000000000004</v>
      </c>
      <c r="CL14" s="13">
        <v>4.1150000000000002</v>
      </c>
      <c r="CM14" s="13">
        <v>4.1449999999999996</v>
      </c>
      <c r="CO14" s="13">
        <v>36745</v>
      </c>
      <c r="CP14" s="13">
        <v>4.25</v>
      </c>
      <c r="CQ14" s="13">
        <v>4.3899999999999997</v>
      </c>
      <c r="CR14" s="13">
        <v>4.32</v>
      </c>
      <c r="CS14" s="13">
        <v>4.38</v>
      </c>
      <c r="CU14" s="13">
        <v>4.335</v>
      </c>
      <c r="CV14" s="13">
        <v>4.1449999999999996</v>
      </c>
      <c r="CW14" s="13">
        <v>4.1399999999999997</v>
      </c>
      <c r="CX14" s="13">
        <v>4.13</v>
      </c>
      <c r="CY14" s="13">
        <v>4.1749999999999998</v>
      </c>
      <c r="CZ14" s="13">
        <v>4.18</v>
      </c>
      <c r="DA14" s="13">
        <v>4.1500000000000004</v>
      </c>
      <c r="DB14" s="13">
        <v>4.13</v>
      </c>
      <c r="DC14" s="13">
        <v>4.1900000000000004</v>
      </c>
      <c r="DD14" s="13">
        <v>3.29</v>
      </c>
      <c r="DE14" s="13">
        <v>3.15</v>
      </c>
      <c r="DF14" s="13">
        <v>4.75</v>
      </c>
      <c r="DG14" s="13">
        <v>3.7949999999999999</v>
      </c>
      <c r="DH14" s="13">
        <v>4.51</v>
      </c>
      <c r="DI14" s="13">
        <v>4.4349999999999996</v>
      </c>
      <c r="DJ14" s="13">
        <v>4.5</v>
      </c>
      <c r="DK14" s="13">
        <v>4.29</v>
      </c>
      <c r="DL14" s="13">
        <v>4.2249999999999996</v>
      </c>
      <c r="DM14" s="13">
        <v>4.1500000000000004</v>
      </c>
      <c r="DN14" s="13">
        <v>4.1900000000000004</v>
      </c>
      <c r="DO14" s="13">
        <v>4.1150000000000002</v>
      </c>
      <c r="DP14" s="13">
        <v>4.1449999999999996</v>
      </c>
      <c r="DR14" s="12">
        <v>36951</v>
      </c>
      <c r="DS14" s="13">
        <v>4.2050000000000001</v>
      </c>
      <c r="DT14" s="13">
        <v>5.0000000000000001E-3</v>
      </c>
      <c r="DU14" s="13">
        <v>0.52500000000000002</v>
      </c>
      <c r="DW14" s="13">
        <v>0.12</v>
      </c>
      <c r="DX14" s="13">
        <v>0.22500000000000001</v>
      </c>
      <c r="DZ14" s="13">
        <v>0.29499999999999998</v>
      </c>
      <c r="EA14" s="13">
        <v>-0.13500000000000001</v>
      </c>
      <c r="EB14" s="13">
        <v>-0.13500000000000001</v>
      </c>
      <c r="EC14" s="13">
        <v>-0.1575</v>
      </c>
      <c r="ED14" s="13">
        <v>-0.11</v>
      </c>
      <c r="EE14" s="13">
        <v>-8.5000000000000006E-2</v>
      </c>
      <c r="EF14" s="13">
        <v>-5.0000000000000001E-3</v>
      </c>
      <c r="EG14" s="13">
        <v>3.2500000000000001E-2</v>
      </c>
      <c r="EH14" s="13">
        <v>-0.185</v>
      </c>
      <c r="EI14" s="13">
        <v>-0.41499999999999998</v>
      </c>
      <c r="EJ14" s="13">
        <v>-0.40500000000000003</v>
      </c>
      <c r="EK14" s="13">
        <v>0.60750000000000004</v>
      </c>
      <c r="EL14" s="13">
        <v>0.44</v>
      </c>
      <c r="EM14" s="13">
        <v>1.085</v>
      </c>
      <c r="EN14" s="13">
        <v>0.27</v>
      </c>
      <c r="EO14" s="13">
        <v>0.72</v>
      </c>
      <c r="EP14" s="13">
        <v>-3.5000000000000003E-2</v>
      </c>
      <c r="EQ14" s="13">
        <v>-3.5000000000000003E-2</v>
      </c>
      <c r="ER14" s="13">
        <v>-7.4999999999999997E-2</v>
      </c>
      <c r="ES14" s="13">
        <v>-7.4999999999999997E-2</v>
      </c>
      <c r="ET14" s="13">
        <v>-7.0000000000000007E-2</v>
      </c>
      <c r="EU14" s="13">
        <v>-0.25800000000000001</v>
      </c>
      <c r="EV14" s="13">
        <v>-6.5000000000000002E-2</v>
      </c>
      <c r="EY14" s="12">
        <v>36951</v>
      </c>
      <c r="EZ14" s="13">
        <v>4.2130000000000001</v>
      </c>
      <c r="FA14" s="13">
        <v>5.0000000000000001E-3</v>
      </c>
      <c r="FB14" s="13">
        <v>0.53249999999999997</v>
      </c>
      <c r="FD14" s="13">
        <v>0.1225</v>
      </c>
      <c r="FE14" s="13">
        <v>0.22750000000000001</v>
      </c>
      <c r="FG14" s="13">
        <v>0.29499999999999998</v>
      </c>
      <c r="FH14" s="13">
        <v>-0.13750000000000001</v>
      </c>
      <c r="FI14" s="13">
        <v>-0.13750000000000001</v>
      </c>
      <c r="FJ14" s="13">
        <v>-0.16</v>
      </c>
      <c r="FK14" s="13">
        <v>-0.1125</v>
      </c>
      <c r="FL14" s="13">
        <v>-8.7499999999999994E-2</v>
      </c>
      <c r="FM14" s="13">
        <v>-5.0000000000000001E-3</v>
      </c>
      <c r="FN14" s="13">
        <v>3.2500000000000001E-2</v>
      </c>
      <c r="FO14" s="13">
        <v>-0.185</v>
      </c>
      <c r="FP14" s="13">
        <v>-0.41499999999999998</v>
      </c>
      <c r="FQ14" s="13">
        <v>-0.39750000000000002</v>
      </c>
      <c r="FR14" s="13">
        <v>0.59750000000000003</v>
      </c>
      <c r="FS14" s="13">
        <v>0.46</v>
      </c>
      <c r="FT14" s="13">
        <v>1.075</v>
      </c>
      <c r="FU14" s="13">
        <v>0.27</v>
      </c>
      <c r="FV14" s="13">
        <v>0.72</v>
      </c>
      <c r="FW14" s="13">
        <v>-3.5000000000000003E-2</v>
      </c>
      <c r="FX14" s="13">
        <v>-3.5000000000000003E-2</v>
      </c>
      <c r="FY14" s="13">
        <v>-7.4999999999999997E-2</v>
      </c>
      <c r="FZ14" s="13">
        <v>-7.4999999999999997E-2</v>
      </c>
      <c r="GA14" s="13">
        <v>-7.0000000000000007E-2</v>
      </c>
      <c r="GB14" s="13">
        <v>-0.251</v>
      </c>
      <c r="GC14" s="13">
        <v>-6.5000000000000002E-2</v>
      </c>
    </row>
    <row r="15" spans="1:185" x14ac:dyDescent="0.2">
      <c r="D15" s="10"/>
      <c r="E15" s="11"/>
      <c r="F15" s="11"/>
      <c r="G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71"/>
      <c r="AA15" s="11"/>
      <c r="AB15" s="11"/>
      <c r="AC15" s="11"/>
      <c r="AD15" s="11"/>
      <c r="AE15" s="11"/>
      <c r="BL15" s="83">
        <v>36746</v>
      </c>
      <c r="BM15" s="13">
        <v>4.3849999999999998</v>
      </c>
      <c r="BN15" s="13">
        <v>4.5949999999999998</v>
      </c>
      <c r="BO15" s="13">
        <v>4.4850000000000003</v>
      </c>
      <c r="BP15" s="13">
        <v>4.5650000000000004</v>
      </c>
      <c r="BR15" s="13">
        <v>4.4649999999999999</v>
      </c>
      <c r="BS15" s="13">
        <v>4.28</v>
      </c>
      <c r="BT15" s="13">
        <v>4.2699999999999996</v>
      </c>
      <c r="BU15" s="13">
        <v>4.28</v>
      </c>
      <c r="BV15" s="13">
        <v>4.33</v>
      </c>
      <c r="BW15" s="13">
        <v>4.3099999999999996</v>
      </c>
      <c r="BX15" s="13">
        <v>4.2850000000000001</v>
      </c>
      <c r="BY15" s="13">
        <v>4.2750000000000004</v>
      </c>
      <c r="BZ15" s="13">
        <v>4.37</v>
      </c>
      <c r="CA15" s="13">
        <v>3.4449999999999998</v>
      </c>
      <c r="CB15" s="13">
        <v>3.2749999999999999</v>
      </c>
      <c r="CC15" s="13">
        <v>4.87</v>
      </c>
      <c r="CD15" s="13">
        <v>3.82</v>
      </c>
      <c r="CE15" s="13">
        <v>4.92</v>
      </c>
      <c r="CF15" s="13">
        <v>4.57</v>
      </c>
      <c r="CG15" s="13">
        <v>4.7699999999999996</v>
      </c>
      <c r="CH15" s="13">
        <v>4.4249999999999998</v>
      </c>
      <c r="CI15" s="13">
        <v>4.3849999999999998</v>
      </c>
      <c r="CJ15" s="13">
        <v>4.33</v>
      </c>
      <c r="CK15" s="13">
        <v>4.34</v>
      </c>
      <c r="CL15" s="13">
        <v>4.2649999999999997</v>
      </c>
      <c r="CM15" s="13">
        <v>4.3049999999999997</v>
      </c>
      <c r="CO15" s="13">
        <v>36746</v>
      </c>
      <c r="CP15" s="13">
        <v>4.3849999999999998</v>
      </c>
      <c r="CQ15" s="13">
        <v>4.5949999999999998</v>
      </c>
      <c r="CR15" s="13">
        <v>4.4850000000000003</v>
      </c>
      <c r="CS15" s="13">
        <v>4.5650000000000004</v>
      </c>
      <c r="CU15" s="13">
        <v>4.4649999999999999</v>
      </c>
      <c r="CV15" s="13">
        <v>4.28</v>
      </c>
      <c r="CW15" s="13">
        <v>4.2699999999999996</v>
      </c>
      <c r="CX15" s="13">
        <v>4.28</v>
      </c>
      <c r="CY15" s="13">
        <v>4.33</v>
      </c>
      <c r="CZ15" s="13">
        <v>4.3099999999999996</v>
      </c>
      <c r="DA15" s="13">
        <v>4.2850000000000001</v>
      </c>
      <c r="DB15" s="13">
        <v>4.2750000000000004</v>
      </c>
      <c r="DC15" s="13">
        <v>4.37</v>
      </c>
      <c r="DD15" s="13">
        <v>3.4449999999999998</v>
      </c>
      <c r="DE15" s="13">
        <v>3.2749999999999999</v>
      </c>
      <c r="DF15" s="13">
        <v>4.87</v>
      </c>
      <c r="DG15" s="13">
        <v>3.82</v>
      </c>
      <c r="DH15" s="13">
        <v>4.92</v>
      </c>
      <c r="DI15" s="13">
        <v>4.57</v>
      </c>
      <c r="DJ15" s="13">
        <v>4.7699999999999996</v>
      </c>
      <c r="DK15" s="13">
        <v>4.4249999999999998</v>
      </c>
      <c r="DL15" s="13">
        <v>4.3849999999999998</v>
      </c>
      <c r="DM15" s="13">
        <v>4.33</v>
      </c>
      <c r="DN15" s="13">
        <v>4.34</v>
      </c>
      <c r="DO15" s="13">
        <v>4.2649999999999997</v>
      </c>
      <c r="DP15" s="13">
        <v>4.3049999999999997</v>
      </c>
      <c r="DR15" s="12">
        <v>36982</v>
      </c>
      <c r="DS15" s="13">
        <v>3.9449999999999998</v>
      </c>
      <c r="DT15" s="13">
        <v>5.0000000000000001E-3</v>
      </c>
      <c r="DU15" s="13">
        <v>0.435</v>
      </c>
      <c r="DW15" s="13">
        <v>6.5000000000000002E-2</v>
      </c>
      <c r="DX15" s="13">
        <v>0.13750000000000001</v>
      </c>
      <c r="DZ15" s="13">
        <v>0.14000000000000001</v>
      </c>
      <c r="EA15" s="13">
        <v>-0.14749999999999999</v>
      </c>
      <c r="EB15" s="13">
        <v>-0.14749999999999999</v>
      </c>
      <c r="EC15" s="13">
        <v>-0.16500000000000001</v>
      </c>
      <c r="ED15" s="13">
        <v>-9.2499999999999999E-2</v>
      </c>
      <c r="EE15" s="13">
        <v>-7.0000000000000007E-2</v>
      </c>
      <c r="EF15" s="13">
        <v>-0.1075</v>
      </c>
      <c r="EG15" s="13">
        <v>-0.1125</v>
      </c>
      <c r="EH15" s="13">
        <v>-0.14000000000000001</v>
      </c>
      <c r="EI15" s="13">
        <v>-0.44</v>
      </c>
      <c r="EJ15" s="13">
        <v>-0.65</v>
      </c>
      <c r="EK15" s="13">
        <v>0.56999999999999995</v>
      </c>
      <c r="EL15" s="13">
        <v>0.22</v>
      </c>
      <c r="EM15" s="13">
        <v>0.52</v>
      </c>
      <c r="EN15" s="13">
        <v>0.19500000000000001</v>
      </c>
      <c r="EO15" s="13">
        <v>0.3775</v>
      </c>
      <c r="EP15" s="13">
        <v>5.0000000000000001E-3</v>
      </c>
      <c r="EQ15" s="13">
        <v>5.0000000000000001E-3</v>
      </c>
      <c r="ER15" s="13">
        <v>-6.7500000000000004E-2</v>
      </c>
      <c r="ES15" s="13">
        <v>-0.06</v>
      </c>
      <c r="ET15" s="13">
        <v>-6.7500000000000004E-2</v>
      </c>
      <c r="EU15" s="13">
        <v>-0.37</v>
      </c>
      <c r="EV15" s="13">
        <v>-6.25E-2</v>
      </c>
      <c r="EY15" s="12">
        <v>36982</v>
      </c>
      <c r="EZ15" s="13">
        <v>3.9380000000000002</v>
      </c>
      <c r="FA15" s="13">
        <v>5.0000000000000001E-3</v>
      </c>
      <c r="FB15" s="13">
        <v>0.4425</v>
      </c>
      <c r="FD15" s="13">
        <v>6.5000000000000002E-2</v>
      </c>
      <c r="FE15" s="13">
        <v>0.13750000000000001</v>
      </c>
      <c r="FG15" s="13">
        <v>0.14000000000000001</v>
      </c>
      <c r="FH15" s="13">
        <v>-0.1525</v>
      </c>
      <c r="FI15" s="13">
        <v>-0.1525</v>
      </c>
      <c r="FJ15" s="13">
        <v>-0.17</v>
      </c>
      <c r="FK15" s="13">
        <v>-9.7500000000000003E-2</v>
      </c>
      <c r="FL15" s="13">
        <v>-7.0000000000000007E-2</v>
      </c>
      <c r="FM15" s="13">
        <v>-0.1125</v>
      </c>
      <c r="FN15" s="13">
        <v>-0.11749999999999999</v>
      </c>
      <c r="FO15" s="13">
        <v>-0.14000000000000001</v>
      </c>
      <c r="FP15" s="13">
        <v>-0.4425</v>
      </c>
      <c r="FQ15" s="13">
        <v>-0.65</v>
      </c>
      <c r="FR15" s="13">
        <v>0.59</v>
      </c>
      <c r="FS15" s="13">
        <v>0.22</v>
      </c>
      <c r="FT15" s="13">
        <v>0.52</v>
      </c>
      <c r="FU15" s="13">
        <v>0.19500000000000001</v>
      </c>
      <c r="FV15" s="13">
        <v>0.3775</v>
      </c>
      <c r="FW15" s="13">
        <v>5.0000000000000001E-3</v>
      </c>
      <c r="FX15" s="13">
        <v>5.0000000000000001E-3</v>
      </c>
      <c r="FY15" s="13">
        <v>-6.7500000000000004E-2</v>
      </c>
      <c r="FZ15" s="13">
        <v>-0.06</v>
      </c>
      <c r="GA15" s="13">
        <v>-6.7500000000000004E-2</v>
      </c>
      <c r="GB15" s="13">
        <v>-0.38</v>
      </c>
      <c r="GC15" s="13">
        <v>-6.25E-2</v>
      </c>
    </row>
    <row r="16" spans="1:185" x14ac:dyDescent="0.2">
      <c r="D16" s="10"/>
      <c r="E16" s="11"/>
      <c r="F16" s="11"/>
      <c r="G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71"/>
      <c r="AA16" s="11"/>
      <c r="AB16" s="11"/>
      <c r="AC16" s="11"/>
      <c r="AD16" s="11"/>
      <c r="AE16" s="11"/>
      <c r="BL16" s="83">
        <v>36747</v>
      </c>
      <c r="BM16" s="13">
        <v>4.45</v>
      </c>
      <c r="BN16" s="13">
        <v>4.6399999999999997</v>
      </c>
      <c r="BO16" s="13">
        <v>4.57</v>
      </c>
      <c r="BP16" s="13">
        <v>4.6150000000000002</v>
      </c>
      <c r="BR16" s="13">
        <v>4.55</v>
      </c>
      <c r="BS16" s="13">
        <v>4.3600000000000003</v>
      </c>
      <c r="BT16" s="13">
        <v>4.3499999999999996</v>
      </c>
      <c r="BU16" s="13">
        <v>4.3449999999999998</v>
      </c>
      <c r="BV16" s="13">
        <v>4.4000000000000004</v>
      </c>
      <c r="BW16" s="13">
        <v>4.3849999999999998</v>
      </c>
      <c r="BX16" s="13">
        <v>4.3650000000000002</v>
      </c>
      <c r="BY16" s="13">
        <v>4.3650000000000002</v>
      </c>
      <c r="BZ16" s="13">
        <v>4.3949999999999996</v>
      </c>
      <c r="CA16" s="13">
        <v>3.45</v>
      </c>
      <c r="CB16" s="13">
        <v>3.3149999999999999</v>
      </c>
      <c r="CC16" s="13">
        <v>4.875</v>
      </c>
      <c r="CD16" s="13">
        <v>3.9449999999999998</v>
      </c>
      <c r="CE16" s="13">
        <v>4.93</v>
      </c>
      <c r="CF16" s="13">
        <v>4.6449999999999996</v>
      </c>
      <c r="CG16" s="13">
        <v>4.8150000000000004</v>
      </c>
      <c r="CH16" s="13">
        <v>4.49</v>
      </c>
      <c r="CI16" s="13">
        <v>4.4450000000000003</v>
      </c>
      <c r="CJ16" s="13">
        <v>4.3849999999999998</v>
      </c>
      <c r="CK16" s="13">
        <v>4.4000000000000004</v>
      </c>
      <c r="CL16" s="13">
        <v>4.3650000000000002</v>
      </c>
      <c r="CM16" s="13">
        <v>4.3899999999999997</v>
      </c>
      <c r="CO16" s="13">
        <v>36747</v>
      </c>
      <c r="CP16" s="13">
        <v>4.45</v>
      </c>
      <c r="CQ16" s="13">
        <v>4.6399999999999997</v>
      </c>
      <c r="CR16" s="13">
        <v>4.57</v>
      </c>
      <c r="CS16" s="13">
        <v>4.6150000000000002</v>
      </c>
      <c r="CU16" s="13">
        <v>4.55</v>
      </c>
      <c r="CV16" s="13">
        <v>4.3600000000000003</v>
      </c>
      <c r="CW16" s="13">
        <v>4.3499999999999996</v>
      </c>
      <c r="CX16" s="13">
        <v>4.3449999999999998</v>
      </c>
      <c r="CY16" s="13">
        <v>4.4000000000000004</v>
      </c>
      <c r="CZ16" s="13">
        <v>4.3849999999999998</v>
      </c>
      <c r="DA16" s="13">
        <v>4.3650000000000002</v>
      </c>
      <c r="DB16" s="13">
        <v>4.3650000000000002</v>
      </c>
      <c r="DC16" s="13">
        <v>4.3949999999999996</v>
      </c>
      <c r="DD16" s="13">
        <v>3.45</v>
      </c>
      <c r="DE16" s="13">
        <v>3.3149999999999999</v>
      </c>
      <c r="DF16" s="13">
        <v>4.875</v>
      </c>
      <c r="DG16" s="13">
        <v>3.9449999999999998</v>
      </c>
      <c r="DH16" s="13">
        <v>4.93</v>
      </c>
      <c r="DI16" s="13">
        <v>4.6449999999999996</v>
      </c>
      <c r="DJ16" s="13">
        <v>4.8150000000000004</v>
      </c>
      <c r="DK16" s="13">
        <v>4.49</v>
      </c>
      <c r="DL16" s="13">
        <v>4.4450000000000003</v>
      </c>
      <c r="DM16" s="13">
        <v>4.3849999999999998</v>
      </c>
      <c r="DN16" s="13">
        <v>4.4000000000000004</v>
      </c>
      <c r="DO16" s="13">
        <v>4.3650000000000002</v>
      </c>
      <c r="DP16" s="13">
        <v>4.3899999999999997</v>
      </c>
      <c r="DR16" s="12">
        <v>37012</v>
      </c>
      <c r="DS16" s="13">
        <v>3.8450000000000002</v>
      </c>
      <c r="DT16" s="13">
        <v>5.0000000000000001E-3</v>
      </c>
      <c r="DU16" s="13">
        <v>0.39750000000000002</v>
      </c>
      <c r="DW16" s="13">
        <v>5.2499999999999998E-2</v>
      </c>
      <c r="DX16" s="13">
        <v>0.125</v>
      </c>
      <c r="DZ16" s="13">
        <v>0.14000000000000001</v>
      </c>
      <c r="EA16" s="13">
        <v>-0.14249999999999999</v>
      </c>
      <c r="EB16" s="13">
        <v>-0.14249999999999999</v>
      </c>
      <c r="EC16" s="13">
        <v>-0.16</v>
      </c>
      <c r="ED16" s="13">
        <v>-8.7499999999999994E-2</v>
      </c>
      <c r="EE16" s="13">
        <v>-7.0000000000000007E-2</v>
      </c>
      <c r="EF16" s="13">
        <v>-0.10249999999999999</v>
      </c>
      <c r="EG16" s="13">
        <v>-0.1075</v>
      </c>
      <c r="EH16" s="13">
        <v>-0.14000000000000001</v>
      </c>
      <c r="EI16" s="13">
        <v>-0.44</v>
      </c>
      <c r="EJ16" s="13">
        <v>-0.65</v>
      </c>
      <c r="EK16" s="13">
        <v>0.57999999999999996</v>
      </c>
      <c r="EL16" s="13">
        <v>0.22</v>
      </c>
      <c r="EM16" s="13">
        <v>0.40500000000000003</v>
      </c>
      <c r="EN16" s="13">
        <v>0.185</v>
      </c>
      <c r="EO16" s="13">
        <v>0.315</v>
      </c>
      <c r="EP16" s="13">
        <v>7.4999999999999997E-3</v>
      </c>
      <c r="EQ16" s="13">
        <v>7.4999999999999997E-3</v>
      </c>
      <c r="ER16" s="13">
        <v>-6.7500000000000004E-2</v>
      </c>
      <c r="ES16" s="13">
        <v>-0.06</v>
      </c>
      <c r="ET16" s="13">
        <v>-6.7500000000000004E-2</v>
      </c>
      <c r="EU16" s="13">
        <v>-0.37</v>
      </c>
      <c r="EV16" s="13">
        <v>-6.25E-2</v>
      </c>
      <c r="EY16" s="12">
        <v>37012</v>
      </c>
      <c r="EZ16" s="13">
        <v>3.8380000000000001</v>
      </c>
      <c r="FA16" s="13">
        <v>5.0000000000000001E-3</v>
      </c>
      <c r="FB16" s="13">
        <v>0.40500000000000003</v>
      </c>
      <c r="FD16" s="13">
        <v>5.2499999999999998E-2</v>
      </c>
      <c r="FE16" s="13">
        <v>0.125</v>
      </c>
      <c r="FG16" s="13">
        <v>0.14000000000000001</v>
      </c>
      <c r="FH16" s="13">
        <v>-0.14749999999999999</v>
      </c>
      <c r="FI16" s="13">
        <v>-0.14749999999999999</v>
      </c>
      <c r="FJ16" s="13">
        <v>-0.16500000000000001</v>
      </c>
      <c r="FK16" s="13">
        <v>-9.2499999999999999E-2</v>
      </c>
      <c r="FL16" s="13">
        <v>-7.0000000000000007E-2</v>
      </c>
      <c r="FM16" s="13">
        <v>-0.1075</v>
      </c>
      <c r="FN16" s="13">
        <v>-0.1125</v>
      </c>
      <c r="FO16" s="13">
        <v>-0.14000000000000001</v>
      </c>
      <c r="FP16" s="13">
        <v>-0.4425</v>
      </c>
      <c r="FQ16" s="13">
        <v>-0.65</v>
      </c>
      <c r="FR16" s="13">
        <v>0.6</v>
      </c>
      <c r="FS16" s="13">
        <v>0.22</v>
      </c>
      <c r="FT16" s="13">
        <v>0.40500000000000003</v>
      </c>
      <c r="FU16" s="13">
        <v>0.185</v>
      </c>
      <c r="FV16" s="13">
        <v>0.315</v>
      </c>
      <c r="FW16" s="13">
        <v>7.4999999999999997E-3</v>
      </c>
      <c r="FX16" s="13">
        <v>7.4999999999999997E-3</v>
      </c>
      <c r="FY16" s="13">
        <v>-6.7500000000000004E-2</v>
      </c>
      <c r="FZ16" s="13">
        <v>-0.06</v>
      </c>
      <c r="GA16" s="13">
        <v>-6.7500000000000004E-2</v>
      </c>
      <c r="GB16" s="13">
        <v>-0.38</v>
      </c>
      <c r="GC16" s="13">
        <v>-6.25E-2</v>
      </c>
    </row>
    <row r="17" spans="4:185" x14ac:dyDescent="0.2">
      <c r="D17" s="10"/>
      <c r="E17" s="11"/>
      <c r="F17" s="11"/>
      <c r="G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71"/>
      <c r="AA17" s="11"/>
      <c r="AB17" s="11"/>
      <c r="AC17" s="11"/>
      <c r="AD17" s="11"/>
      <c r="AE17" s="11"/>
      <c r="BL17" s="83">
        <v>36748</v>
      </c>
      <c r="BM17" s="13">
        <v>4.4749999999999996</v>
      </c>
      <c r="BN17" s="13">
        <v>4.6449999999999996</v>
      </c>
      <c r="BO17" s="13">
        <v>4.57</v>
      </c>
      <c r="BP17" s="13">
        <v>4.6150000000000002</v>
      </c>
      <c r="BR17" s="13">
        <v>4.55</v>
      </c>
      <c r="BS17" s="13">
        <v>4.37</v>
      </c>
      <c r="BT17" s="13">
        <v>4.3550000000000004</v>
      </c>
      <c r="BU17" s="13">
        <v>4.3449999999999998</v>
      </c>
      <c r="BV17" s="13">
        <v>4.41</v>
      </c>
      <c r="BW17" s="13">
        <v>4.3949999999999996</v>
      </c>
      <c r="BX17" s="13">
        <v>4.37</v>
      </c>
      <c r="BY17" s="13">
        <v>4.3600000000000003</v>
      </c>
      <c r="BZ17" s="13">
        <v>4.3899999999999997</v>
      </c>
      <c r="CA17" s="13">
        <v>3.5049999999999999</v>
      </c>
      <c r="CB17" s="13">
        <v>3.165</v>
      </c>
      <c r="CC17" s="13">
        <v>4.7699999999999996</v>
      </c>
      <c r="CD17" s="13">
        <v>4.08</v>
      </c>
      <c r="CE17" s="13">
        <v>4.93</v>
      </c>
      <c r="CF17" s="13">
        <v>4.6550000000000002</v>
      </c>
      <c r="CG17" s="13">
        <v>4.835</v>
      </c>
      <c r="CH17" s="13">
        <v>4.49</v>
      </c>
      <c r="CI17" s="13">
        <v>4.46</v>
      </c>
      <c r="CJ17" s="13">
        <v>4.4000000000000004</v>
      </c>
      <c r="CK17" s="13">
        <v>4.415</v>
      </c>
      <c r="CL17" s="13">
        <v>4.38</v>
      </c>
      <c r="CM17" s="13">
        <v>4.3899999999999997</v>
      </c>
      <c r="CO17" s="13">
        <v>36748</v>
      </c>
      <c r="CP17" s="13">
        <v>4.4749999999999996</v>
      </c>
      <c r="CQ17" s="13">
        <v>4.6449999999999996</v>
      </c>
      <c r="CR17" s="13">
        <v>4.57</v>
      </c>
      <c r="CS17" s="13">
        <v>4.6150000000000002</v>
      </c>
      <c r="CU17" s="13">
        <v>4.55</v>
      </c>
      <c r="CV17" s="13">
        <v>4.37</v>
      </c>
      <c r="CW17" s="13">
        <v>4.3550000000000004</v>
      </c>
      <c r="CX17" s="13">
        <v>4.3449999999999998</v>
      </c>
      <c r="CY17" s="13">
        <v>4.41</v>
      </c>
      <c r="CZ17" s="13">
        <v>4.3949999999999996</v>
      </c>
      <c r="DA17" s="13">
        <v>4.37</v>
      </c>
      <c r="DB17" s="13">
        <v>4.3600000000000003</v>
      </c>
      <c r="DC17" s="13">
        <v>4.3899999999999997</v>
      </c>
      <c r="DD17" s="13">
        <v>3.5049999999999999</v>
      </c>
      <c r="DE17" s="13">
        <v>3.165</v>
      </c>
      <c r="DF17" s="13">
        <v>4.7699999999999996</v>
      </c>
      <c r="DG17" s="13">
        <v>4.08</v>
      </c>
      <c r="DH17" s="13">
        <v>4.93</v>
      </c>
      <c r="DI17" s="13">
        <v>4.6550000000000002</v>
      </c>
      <c r="DJ17" s="13">
        <v>4.835</v>
      </c>
      <c r="DK17" s="13">
        <v>4.49</v>
      </c>
      <c r="DL17" s="13">
        <v>4.46</v>
      </c>
      <c r="DM17" s="13">
        <v>4.4000000000000004</v>
      </c>
      <c r="DN17" s="13">
        <v>4.415</v>
      </c>
      <c r="DO17" s="13">
        <v>4.38</v>
      </c>
      <c r="DP17" s="13">
        <v>4.3899999999999997</v>
      </c>
      <c r="DR17" s="12">
        <v>37043</v>
      </c>
      <c r="DS17" s="13">
        <v>3.8250000000000002</v>
      </c>
      <c r="DT17" s="13">
        <v>5.0000000000000001E-3</v>
      </c>
      <c r="DU17" s="13">
        <v>0.39250000000000002</v>
      </c>
      <c r="DW17" s="13">
        <v>0.05</v>
      </c>
      <c r="DX17" s="13">
        <v>0.12</v>
      </c>
      <c r="DZ17" s="13">
        <v>0.14000000000000001</v>
      </c>
      <c r="EA17" s="13">
        <v>-0.13750000000000001</v>
      </c>
      <c r="EB17" s="13">
        <v>-0.13750000000000001</v>
      </c>
      <c r="EC17" s="13">
        <v>-0.155</v>
      </c>
      <c r="ED17" s="13">
        <v>-8.2500000000000004E-2</v>
      </c>
      <c r="EE17" s="13">
        <v>-7.0000000000000007E-2</v>
      </c>
      <c r="EF17" s="13">
        <v>-9.7500000000000003E-2</v>
      </c>
      <c r="EG17" s="13">
        <v>-0.10249999999999999</v>
      </c>
      <c r="EH17" s="13">
        <v>-0.14000000000000001</v>
      </c>
      <c r="EI17" s="13">
        <v>-0.44</v>
      </c>
      <c r="EJ17" s="13">
        <v>-0.65</v>
      </c>
      <c r="EK17" s="13">
        <v>0.6</v>
      </c>
      <c r="EL17" s="13">
        <v>0.22</v>
      </c>
      <c r="EM17" s="13">
        <v>0.39500000000000002</v>
      </c>
      <c r="EN17" s="13">
        <v>0.185</v>
      </c>
      <c r="EO17" s="13">
        <v>0.315</v>
      </c>
      <c r="EP17" s="13">
        <v>1.4999999999999999E-2</v>
      </c>
      <c r="EQ17" s="13">
        <v>1.4999999999999999E-2</v>
      </c>
      <c r="ER17" s="13">
        <v>-6.7500000000000004E-2</v>
      </c>
      <c r="ES17" s="13">
        <v>-0.06</v>
      </c>
      <c r="ET17" s="13">
        <v>-6.7500000000000004E-2</v>
      </c>
      <c r="EU17" s="13">
        <v>-0.37</v>
      </c>
      <c r="EV17" s="13">
        <v>-6.25E-2</v>
      </c>
      <c r="EY17" s="12">
        <v>37043</v>
      </c>
      <c r="EZ17" s="13">
        <v>3.8180000000000001</v>
      </c>
      <c r="FA17" s="13">
        <v>5.0000000000000001E-3</v>
      </c>
      <c r="FB17" s="13">
        <v>0.4</v>
      </c>
      <c r="FD17" s="13">
        <v>0.05</v>
      </c>
      <c r="FE17" s="13">
        <v>0.12</v>
      </c>
      <c r="FG17" s="13">
        <v>0.14000000000000001</v>
      </c>
      <c r="FH17" s="13">
        <v>-0.14249999999999999</v>
      </c>
      <c r="FI17" s="13">
        <v>-0.14249999999999999</v>
      </c>
      <c r="FJ17" s="13">
        <v>-0.16</v>
      </c>
      <c r="FK17" s="13">
        <v>-8.7499999999999994E-2</v>
      </c>
      <c r="FL17" s="13">
        <v>-7.0000000000000007E-2</v>
      </c>
      <c r="FM17" s="13">
        <v>-0.10249999999999999</v>
      </c>
      <c r="FN17" s="13">
        <v>-0.1075</v>
      </c>
      <c r="FO17" s="13">
        <v>-0.14000000000000001</v>
      </c>
      <c r="FP17" s="13">
        <v>-0.4425</v>
      </c>
      <c r="FQ17" s="13">
        <v>-0.65</v>
      </c>
      <c r="FR17" s="13">
        <v>0.62</v>
      </c>
      <c r="FS17" s="13">
        <v>0.22</v>
      </c>
      <c r="FT17" s="13">
        <v>0.39500000000000002</v>
      </c>
      <c r="FU17" s="13">
        <v>0.185</v>
      </c>
      <c r="FV17" s="13">
        <v>0.315</v>
      </c>
      <c r="FW17" s="13">
        <v>1.4999999999999999E-2</v>
      </c>
      <c r="FX17" s="13">
        <v>1.4999999999999999E-2</v>
      </c>
      <c r="FY17" s="13">
        <v>-6.7500000000000004E-2</v>
      </c>
      <c r="FZ17" s="13">
        <v>-0.06</v>
      </c>
      <c r="GA17" s="13">
        <v>-6.7500000000000004E-2</v>
      </c>
      <c r="GB17" s="13">
        <v>-0.38</v>
      </c>
      <c r="GC17" s="13">
        <v>-6.25E-2</v>
      </c>
    </row>
    <row r="18" spans="4:185" x14ac:dyDescent="0.2"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71"/>
      <c r="AA18" s="11"/>
      <c r="AB18" s="11"/>
      <c r="AC18" s="11"/>
      <c r="AD18" s="11"/>
      <c r="AE18" s="11"/>
      <c r="BL18" s="83">
        <v>36749</v>
      </c>
      <c r="BM18" s="13">
        <v>4.43</v>
      </c>
      <c r="BN18" s="13">
        <v>4.5999999999999996</v>
      </c>
      <c r="BO18" s="13">
        <v>4.49</v>
      </c>
      <c r="BP18" s="13">
        <v>4.5549999999999997</v>
      </c>
      <c r="BR18" s="13">
        <v>4.5</v>
      </c>
      <c r="BS18" s="13">
        <v>4.3049999999999997</v>
      </c>
      <c r="BT18" s="13">
        <v>4.3</v>
      </c>
      <c r="BU18" s="13">
        <v>4.29</v>
      </c>
      <c r="BV18" s="13">
        <v>4.3600000000000003</v>
      </c>
      <c r="BW18" s="13">
        <v>4.34</v>
      </c>
      <c r="BX18" s="13">
        <v>4.3150000000000004</v>
      </c>
      <c r="BY18" s="13">
        <v>4.29</v>
      </c>
      <c r="BZ18" s="13">
        <v>4.3550000000000004</v>
      </c>
      <c r="CA18" s="13">
        <v>3.51</v>
      </c>
      <c r="CB18" s="13">
        <v>2.9550000000000001</v>
      </c>
      <c r="CC18" s="13">
        <v>4.7649999999999997</v>
      </c>
      <c r="CD18" s="13">
        <v>4.1749999999999998</v>
      </c>
      <c r="CE18" s="13">
        <v>4.8099999999999996</v>
      </c>
      <c r="CF18" s="13">
        <v>4.6150000000000002</v>
      </c>
      <c r="CG18" s="13">
        <v>4.7649999999999997</v>
      </c>
      <c r="CH18" s="13">
        <v>4.45</v>
      </c>
      <c r="CI18" s="13">
        <v>4.41</v>
      </c>
      <c r="CJ18" s="13">
        <v>4.3499999999999996</v>
      </c>
      <c r="CK18" s="13">
        <v>4.3650000000000002</v>
      </c>
      <c r="CL18" s="13">
        <v>4.32</v>
      </c>
      <c r="CM18" s="13">
        <v>4.33</v>
      </c>
      <c r="CO18" s="13">
        <v>36749</v>
      </c>
      <c r="CP18" s="13">
        <v>4.43</v>
      </c>
      <c r="CQ18" s="13">
        <v>4.5999999999999996</v>
      </c>
      <c r="CR18" s="13">
        <v>4.49</v>
      </c>
      <c r="CS18" s="13">
        <v>4.5549999999999997</v>
      </c>
      <c r="CU18" s="13">
        <v>4.5</v>
      </c>
      <c r="CV18" s="13">
        <v>4.3049999999999997</v>
      </c>
      <c r="CW18" s="13">
        <v>4.3</v>
      </c>
      <c r="CX18" s="13">
        <v>4.29</v>
      </c>
      <c r="CY18" s="13">
        <v>4.3600000000000003</v>
      </c>
      <c r="CZ18" s="13">
        <v>4.34</v>
      </c>
      <c r="DA18" s="13">
        <v>4.3150000000000004</v>
      </c>
      <c r="DB18" s="13">
        <v>4.29</v>
      </c>
      <c r="DC18" s="13">
        <v>4.3550000000000004</v>
      </c>
      <c r="DD18" s="13">
        <v>3.51</v>
      </c>
      <c r="DE18" s="13">
        <v>2.9550000000000001</v>
      </c>
      <c r="DF18" s="13">
        <v>4.7649999999999997</v>
      </c>
      <c r="DG18" s="13">
        <v>4.1749999999999998</v>
      </c>
      <c r="DH18" s="13">
        <v>4.8099999999999996</v>
      </c>
      <c r="DI18" s="13">
        <v>4.6150000000000002</v>
      </c>
      <c r="DJ18" s="13">
        <v>4.7649999999999997</v>
      </c>
      <c r="DK18" s="13">
        <v>4.45</v>
      </c>
      <c r="DL18" s="13">
        <v>4.41</v>
      </c>
      <c r="DM18" s="13">
        <v>4.3499999999999996</v>
      </c>
      <c r="DN18" s="13">
        <v>4.3650000000000002</v>
      </c>
      <c r="DO18" s="13">
        <v>4.32</v>
      </c>
      <c r="DP18" s="13">
        <v>4.33</v>
      </c>
      <c r="DR18" s="12">
        <v>37073</v>
      </c>
      <c r="DS18" s="13">
        <v>3.81</v>
      </c>
      <c r="DT18" s="13">
        <v>5.0000000000000001E-3</v>
      </c>
      <c r="DU18" s="13">
        <v>0.39250000000000002</v>
      </c>
      <c r="DW18" s="13">
        <v>0.04</v>
      </c>
      <c r="DX18" s="13">
        <v>0.1125</v>
      </c>
      <c r="DZ18" s="13">
        <v>0.14000000000000001</v>
      </c>
      <c r="EA18" s="13">
        <v>-0.13750000000000001</v>
      </c>
      <c r="EB18" s="13">
        <v>-0.13750000000000001</v>
      </c>
      <c r="EC18" s="13">
        <v>-0.155</v>
      </c>
      <c r="ED18" s="13">
        <v>-8.2500000000000004E-2</v>
      </c>
      <c r="EE18" s="13">
        <v>-7.0000000000000007E-2</v>
      </c>
      <c r="EF18" s="13">
        <v>-9.7500000000000003E-2</v>
      </c>
      <c r="EG18" s="13">
        <v>-0.10249999999999999</v>
      </c>
      <c r="EH18" s="13">
        <v>-0.14000000000000001</v>
      </c>
      <c r="EI18" s="13">
        <v>-0.44</v>
      </c>
      <c r="EJ18" s="13">
        <v>-0.68500000000000005</v>
      </c>
      <c r="EK18" s="13">
        <v>1.2350000000000001</v>
      </c>
      <c r="EL18" s="13">
        <v>0.22</v>
      </c>
      <c r="EM18" s="13">
        <v>0.46</v>
      </c>
      <c r="EN18" s="13">
        <v>0.185</v>
      </c>
      <c r="EO18" s="13">
        <v>0.32750000000000001</v>
      </c>
      <c r="EP18" s="13">
        <v>0.02</v>
      </c>
      <c r="EQ18" s="13">
        <v>0.02</v>
      </c>
      <c r="ER18" s="13">
        <v>-6.7500000000000004E-2</v>
      </c>
      <c r="ES18" s="13">
        <v>-0.06</v>
      </c>
      <c r="ET18" s="13">
        <v>-6.7500000000000004E-2</v>
      </c>
      <c r="EU18" s="13">
        <v>-0.37</v>
      </c>
      <c r="EV18" s="13">
        <v>-6.25E-2</v>
      </c>
      <c r="EY18" s="12">
        <v>37073</v>
      </c>
      <c r="EZ18" s="13">
        <v>3.8029999999999999</v>
      </c>
      <c r="FA18" s="13">
        <v>5.0000000000000001E-3</v>
      </c>
      <c r="FB18" s="13">
        <v>0.4</v>
      </c>
      <c r="FD18" s="13">
        <v>0.04</v>
      </c>
      <c r="FE18" s="13">
        <v>0.1125</v>
      </c>
      <c r="FG18" s="13">
        <v>0.14000000000000001</v>
      </c>
      <c r="FH18" s="13">
        <v>-0.13750000000000001</v>
      </c>
      <c r="FI18" s="13">
        <v>-0.13750000000000001</v>
      </c>
      <c r="FJ18" s="13">
        <v>-0.155</v>
      </c>
      <c r="FK18" s="13">
        <v>-8.2500000000000004E-2</v>
      </c>
      <c r="FL18" s="13">
        <v>-7.0000000000000007E-2</v>
      </c>
      <c r="FM18" s="13">
        <v>-9.7500000000000003E-2</v>
      </c>
      <c r="FN18" s="13">
        <v>-0.10249999999999999</v>
      </c>
      <c r="FO18" s="13">
        <v>-0.14000000000000001</v>
      </c>
      <c r="FP18" s="13">
        <v>-0.4425</v>
      </c>
      <c r="FQ18" s="13">
        <v>-0.68500000000000005</v>
      </c>
      <c r="FR18" s="13">
        <v>1.2250000000000001</v>
      </c>
      <c r="FS18" s="13">
        <v>0.22</v>
      </c>
      <c r="FT18" s="13">
        <v>0.46</v>
      </c>
      <c r="FU18" s="13">
        <v>0.185</v>
      </c>
      <c r="FV18" s="13">
        <v>0.32750000000000001</v>
      </c>
      <c r="FW18" s="13">
        <v>0.02</v>
      </c>
      <c r="FX18" s="13">
        <v>0.02</v>
      </c>
      <c r="FY18" s="13">
        <v>-6.7500000000000004E-2</v>
      </c>
      <c r="FZ18" s="13">
        <v>-0.06</v>
      </c>
      <c r="GA18" s="13">
        <v>-6.7500000000000004E-2</v>
      </c>
      <c r="GB18" s="13">
        <v>-0.38</v>
      </c>
      <c r="GC18" s="13">
        <v>-6.25E-2</v>
      </c>
    </row>
    <row r="19" spans="4:185" x14ac:dyDescent="0.2">
      <c r="D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71"/>
      <c r="AA19" s="11"/>
      <c r="AB19" s="11"/>
      <c r="AC19" s="11"/>
      <c r="AD19" s="11"/>
      <c r="AE19" s="11"/>
      <c r="BL19" s="83">
        <v>36750</v>
      </c>
      <c r="BM19" s="13">
        <v>4.4450000000000003</v>
      </c>
      <c r="BN19" s="13">
        <v>4.57</v>
      </c>
      <c r="BO19" s="13">
        <v>4.5049999999999999</v>
      </c>
      <c r="BP19" s="13">
        <v>4.5449999999999999</v>
      </c>
      <c r="BR19" s="13">
        <v>4.5250000000000004</v>
      </c>
      <c r="BS19" s="13">
        <v>4.32</v>
      </c>
      <c r="BT19" s="13">
        <v>4.3099999999999996</v>
      </c>
      <c r="BU19" s="13">
        <v>4.2949999999999999</v>
      </c>
      <c r="BV19" s="13">
        <v>4.3650000000000002</v>
      </c>
      <c r="BW19" s="13">
        <v>4.3499999999999996</v>
      </c>
      <c r="BX19" s="13">
        <v>4.3150000000000004</v>
      </c>
      <c r="BY19" s="13">
        <v>4.3</v>
      </c>
      <c r="BZ19" s="13">
        <v>4.3600000000000003</v>
      </c>
      <c r="CA19" s="13">
        <v>3.3650000000000002</v>
      </c>
      <c r="CB19" s="13">
        <v>2.8450000000000002</v>
      </c>
      <c r="CC19" s="13">
        <v>4.74</v>
      </c>
      <c r="CD19" s="13">
        <v>3.9649999999999999</v>
      </c>
      <c r="CE19" s="13">
        <v>4.72</v>
      </c>
      <c r="CF19" s="13">
        <v>4.6150000000000002</v>
      </c>
      <c r="CG19" s="13">
        <v>4.7350000000000003</v>
      </c>
      <c r="CH19" s="13">
        <v>4.46</v>
      </c>
      <c r="CI19" s="13">
        <v>4.41</v>
      </c>
      <c r="CJ19" s="13">
        <v>4.3650000000000002</v>
      </c>
      <c r="CK19" s="13">
        <v>4.375</v>
      </c>
      <c r="CL19" s="13">
        <v>4.335</v>
      </c>
      <c r="CM19" s="13">
        <v>4.32</v>
      </c>
      <c r="CO19" s="13">
        <v>36750</v>
      </c>
      <c r="CP19" s="13">
        <v>4.4450000000000003</v>
      </c>
      <c r="CQ19" s="13">
        <v>4.57</v>
      </c>
      <c r="CR19" s="13">
        <v>4.5049999999999999</v>
      </c>
      <c r="CS19" s="13">
        <v>4.5449999999999999</v>
      </c>
      <c r="CU19" s="13">
        <v>4.5250000000000004</v>
      </c>
      <c r="CV19" s="13">
        <v>4.32</v>
      </c>
      <c r="CW19" s="13">
        <v>4.3099999999999996</v>
      </c>
      <c r="CX19" s="13">
        <v>4.2949999999999999</v>
      </c>
      <c r="CY19" s="13">
        <v>4.3650000000000002</v>
      </c>
      <c r="CZ19" s="13">
        <v>4.3499999999999996</v>
      </c>
      <c r="DA19" s="13">
        <v>4.3150000000000004</v>
      </c>
      <c r="DB19" s="13">
        <v>4.3</v>
      </c>
      <c r="DC19" s="13">
        <v>4.3600000000000003</v>
      </c>
      <c r="DD19" s="13">
        <v>3.3650000000000002</v>
      </c>
      <c r="DE19" s="13">
        <v>2.8450000000000002</v>
      </c>
      <c r="DF19" s="13">
        <v>4.74</v>
      </c>
      <c r="DG19" s="13">
        <v>3.9649999999999999</v>
      </c>
      <c r="DH19" s="13">
        <v>4.72</v>
      </c>
      <c r="DI19" s="13">
        <v>4.6150000000000002</v>
      </c>
      <c r="DJ19" s="13">
        <v>4.7350000000000003</v>
      </c>
      <c r="DK19" s="13">
        <v>4.46</v>
      </c>
      <c r="DL19" s="13">
        <v>4.41</v>
      </c>
      <c r="DM19" s="13">
        <v>4.3650000000000002</v>
      </c>
      <c r="DN19" s="13">
        <v>4.375</v>
      </c>
      <c r="DO19" s="13">
        <v>4.335</v>
      </c>
      <c r="DP19" s="13">
        <v>4.32</v>
      </c>
      <c r="DR19" s="12">
        <v>37104</v>
      </c>
      <c r="DS19" s="13">
        <v>3.82</v>
      </c>
      <c r="DT19" s="13">
        <v>5.0000000000000001E-3</v>
      </c>
      <c r="DU19" s="13">
        <v>0.39250000000000002</v>
      </c>
      <c r="DW19" s="13">
        <v>5.2499999999999998E-2</v>
      </c>
      <c r="DX19" s="13">
        <v>0.11</v>
      </c>
      <c r="DZ19" s="13">
        <v>0.14000000000000001</v>
      </c>
      <c r="EA19" s="13">
        <v>-0.13750000000000001</v>
      </c>
      <c r="EB19" s="13">
        <v>-0.13750000000000001</v>
      </c>
      <c r="EC19" s="13">
        <v>-0.155</v>
      </c>
      <c r="ED19" s="13">
        <v>-8.2500000000000004E-2</v>
      </c>
      <c r="EE19" s="13">
        <v>-7.0000000000000007E-2</v>
      </c>
      <c r="EF19" s="13">
        <v>-9.7500000000000003E-2</v>
      </c>
      <c r="EG19" s="13">
        <v>-0.10249999999999999</v>
      </c>
      <c r="EH19" s="13">
        <v>-0.14000000000000001</v>
      </c>
      <c r="EI19" s="13">
        <v>-0.44</v>
      </c>
      <c r="EJ19" s="13">
        <v>-0.68500000000000005</v>
      </c>
      <c r="EK19" s="13">
        <v>1.2849999999999999</v>
      </c>
      <c r="EL19" s="13">
        <v>0.22</v>
      </c>
      <c r="EM19" s="13">
        <v>0.46</v>
      </c>
      <c r="EN19" s="13">
        <v>0.185</v>
      </c>
      <c r="EO19" s="13">
        <v>0.32750000000000001</v>
      </c>
      <c r="EP19" s="13">
        <v>0.02</v>
      </c>
      <c r="EQ19" s="13">
        <v>0.02</v>
      </c>
      <c r="ER19" s="13">
        <v>-6.7500000000000004E-2</v>
      </c>
      <c r="ES19" s="13">
        <v>-0.06</v>
      </c>
      <c r="ET19" s="13">
        <v>-6.7500000000000004E-2</v>
      </c>
      <c r="EU19" s="13">
        <v>-0.37</v>
      </c>
      <c r="EV19" s="13">
        <v>-6.25E-2</v>
      </c>
      <c r="EY19" s="12">
        <v>37104</v>
      </c>
      <c r="EZ19" s="13">
        <v>3.8079999999999998</v>
      </c>
      <c r="FA19" s="13">
        <v>5.0000000000000001E-3</v>
      </c>
      <c r="FB19" s="13">
        <v>0.4</v>
      </c>
      <c r="FD19" s="13">
        <v>5.2499999999999998E-2</v>
      </c>
      <c r="FE19" s="13">
        <v>0.11</v>
      </c>
      <c r="FG19" s="13">
        <v>0.14000000000000001</v>
      </c>
      <c r="FH19" s="13">
        <v>-0.13250000000000001</v>
      </c>
      <c r="FI19" s="13">
        <v>-0.13250000000000001</v>
      </c>
      <c r="FJ19" s="13">
        <v>-0.15</v>
      </c>
      <c r="FK19" s="13">
        <v>-7.7499999999999999E-2</v>
      </c>
      <c r="FL19" s="13">
        <v>-7.0000000000000007E-2</v>
      </c>
      <c r="FM19" s="13">
        <v>-9.2499999999999999E-2</v>
      </c>
      <c r="FN19" s="13">
        <v>-9.7500000000000003E-2</v>
      </c>
      <c r="FO19" s="13">
        <v>-0.14000000000000001</v>
      </c>
      <c r="FP19" s="13">
        <v>-0.4425</v>
      </c>
      <c r="FQ19" s="13">
        <v>-0.68500000000000005</v>
      </c>
      <c r="FR19" s="13">
        <v>1.2749999999999999</v>
      </c>
      <c r="FS19" s="13">
        <v>0.22</v>
      </c>
      <c r="FT19" s="13">
        <v>0.46</v>
      </c>
      <c r="FU19" s="13">
        <v>0.185</v>
      </c>
      <c r="FV19" s="13">
        <v>0.32750000000000001</v>
      </c>
      <c r="FW19" s="13">
        <v>0.02</v>
      </c>
      <c r="FX19" s="13">
        <v>0.02</v>
      </c>
      <c r="FY19" s="13">
        <v>-6.7500000000000004E-2</v>
      </c>
      <c r="FZ19" s="13">
        <v>-0.06</v>
      </c>
      <c r="GA19" s="13">
        <v>-6.7500000000000004E-2</v>
      </c>
      <c r="GB19" s="13">
        <v>-0.38</v>
      </c>
      <c r="GC19" s="13">
        <v>-6.25E-2</v>
      </c>
    </row>
    <row r="20" spans="4:185" x14ac:dyDescent="0.2">
      <c r="D20" s="10"/>
      <c r="E20" s="11"/>
      <c r="F20" s="11"/>
      <c r="G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71"/>
      <c r="AA20" s="11"/>
      <c r="AB20" s="11"/>
      <c r="AC20" s="11"/>
      <c r="AD20" s="11"/>
      <c r="AE20" s="11"/>
      <c r="BL20" s="83">
        <v>36751</v>
      </c>
      <c r="BM20" s="13">
        <v>4.4450000000000003</v>
      </c>
      <c r="BN20" s="13">
        <v>4.57</v>
      </c>
      <c r="BO20" s="13">
        <v>4.5049999999999999</v>
      </c>
      <c r="BP20" s="13">
        <v>4.5449999999999999</v>
      </c>
      <c r="BR20" s="13">
        <v>4.5250000000000004</v>
      </c>
      <c r="BS20" s="13">
        <v>4.32</v>
      </c>
      <c r="BT20" s="13">
        <v>4.3099999999999996</v>
      </c>
      <c r="BU20" s="13">
        <v>4.2949999999999999</v>
      </c>
      <c r="BV20" s="13">
        <v>4.3650000000000002</v>
      </c>
      <c r="BW20" s="13">
        <v>4.3499999999999996</v>
      </c>
      <c r="BX20" s="13">
        <v>4.3150000000000004</v>
      </c>
      <c r="BY20" s="13">
        <v>4.3</v>
      </c>
      <c r="BZ20" s="13">
        <v>4.3600000000000003</v>
      </c>
      <c r="CA20" s="13">
        <v>3.3650000000000002</v>
      </c>
      <c r="CB20" s="13">
        <v>2.8450000000000002</v>
      </c>
      <c r="CC20" s="13">
        <v>4.74</v>
      </c>
      <c r="CD20" s="13">
        <v>3.9649999999999999</v>
      </c>
      <c r="CE20" s="13">
        <v>4.72</v>
      </c>
      <c r="CF20" s="13">
        <v>4.6150000000000002</v>
      </c>
      <c r="CG20" s="13">
        <v>4.7350000000000003</v>
      </c>
      <c r="CH20" s="13">
        <v>4.46</v>
      </c>
      <c r="CI20" s="13">
        <v>4.41</v>
      </c>
      <c r="CJ20" s="13">
        <v>4.3650000000000002</v>
      </c>
      <c r="CK20" s="13">
        <v>4.375</v>
      </c>
      <c r="CL20" s="13">
        <v>4.335</v>
      </c>
      <c r="CM20" s="13">
        <v>4.32</v>
      </c>
      <c r="CO20" s="13">
        <v>36751</v>
      </c>
      <c r="CP20" s="13">
        <v>4.4450000000000003</v>
      </c>
      <c r="CQ20" s="13">
        <v>4.57</v>
      </c>
      <c r="CR20" s="13">
        <v>4.5049999999999999</v>
      </c>
      <c r="CS20" s="13">
        <v>4.5449999999999999</v>
      </c>
      <c r="CU20" s="13">
        <v>4.5250000000000004</v>
      </c>
      <c r="CV20" s="13">
        <v>4.32</v>
      </c>
      <c r="CW20" s="13">
        <v>4.3099999999999996</v>
      </c>
      <c r="CX20" s="13">
        <v>4.2949999999999999</v>
      </c>
      <c r="CY20" s="13">
        <v>4.3650000000000002</v>
      </c>
      <c r="CZ20" s="13">
        <v>4.3499999999999996</v>
      </c>
      <c r="DA20" s="13">
        <v>4.3150000000000004</v>
      </c>
      <c r="DB20" s="13">
        <v>4.3</v>
      </c>
      <c r="DC20" s="13">
        <v>4.3600000000000003</v>
      </c>
      <c r="DD20" s="13">
        <v>3.3650000000000002</v>
      </c>
      <c r="DE20" s="13">
        <v>2.8450000000000002</v>
      </c>
      <c r="DF20" s="13">
        <v>4.74</v>
      </c>
      <c r="DG20" s="13">
        <v>3.9649999999999999</v>
      </c>
      <c r="DH20" s="13">
        <v>4.72</v>
      </c>
      <c r="DI20" s="13">
        <v>4.6150000000000002</v>
      </c>
      <c r="DJ20" s="13">
        <v>4.7350000000000003</v>
      </c>
      <c r="DK20" s="13">
        <v>4.46</v>
      </c>
      <c r="DL20" s="13">
        <v>4.41</v>
      </c>
      <c r="DM20" s="13">
        <v>4.3650000000000002</v>
      </c>
      <c r="DN20" s="13">
        <v>4.375</v>
      </c>
      <c r="DO20" s="13">
        <v>4.335</v>
      </c>
      <c r="DP20" s="13">
        <v>4.32</v>
      </c>
      <c r="DR20" s="12">
        <v>37135</v>
      </c>
      <c r="DS20" s="13">
        <v>3.8050000000000002</v>
      </c>
      <c r="DT20" s="13">
        <v>5.0000000000000001E-3</v>
      </c>
      <c r="DU20" s="13">
        <v>0.39250000000000002</v>
      </c>
      <c r="DW20" s="13">
        <v>5.2499999999999998E-2</v>
      </c>
      <c r="DX20" s="13">
        <v>0.11</v>
      </c>
      <c r="DZ20" s="13">
        <v>0.14000000000000001</v>
      </c>
      <c r="EA20" s="13">
        <v>-0.13250000000000001</v>
      </c>
      <c r="EB20" s="13">
        <v>-0.13250000000000001</v>
      </c>
      <c r="EC20" s="13">
        <v>-0.15</v>
      </c>
      <c r="ED20" s="13">
        <v>-7.7499999999999999E-2</v>
      </c>
      <c r="EE20" s="13">
        <v>-7.0000000000000007E-2</v>
      </c>
      <c r="EF20" s="13">
        <v>-9.2499999999999999E-2</v>
      </c>
      <c r="EG20" s="13">
        <v>-9.7500000000000003E-2</v>
      </c>
      <c r="EH20" s="13">
        <v>-0.14000000000000001</v>
      </c>
      <c r="EI20" s="13">
        <v>-0.44</v>
      </c>
      <c r="EJ20" s="13">
        <v>-0.68500000000000005</v>
      </c>
      <c r="EK20" s="13">
        <v>1.2625</v>
      </c>
      <c r="EL20" s="13">
        <v>0.22</v>
      </c>
      <c r="EM20" s="13">
        <v>0.39500000000000002</v>
      </c>
      <c r="EN20" s="13">
        <v>0.18</v>
      </c>
      <c r="EO20" s="13">
        <v>0.3175</v>
      </c>
      <c r="EP20" s="13">
        <v>1.4999999999999999E-2</v>
      </c>
      <c r="EQ20" s="13">
        <v>1.4999999999999999E-2</v>
      </c>
      <c r="ER20" s="13">
        <v>-6.7500000000000004E-2</v>
      </c>
      <c r="ES20" s="13">
        <v>-0.06</v>
      </c>
      <c r="ET20" s="13">
        <v>-6.7500000000000004E-2</v>
      </c>
      <c r="EU20" s="13">
        <v>-0.37</v>
      </c>
      <c r="EV20" s="13">
        <v>-6.25E-2</v>
      </c>
      <c r="EY20" s="12">
        <v>37135</v>
      </c>
      <c r="EZ20" s="13">
        <v>3.7879999999999998</v>
      </c>
      <c r="FA20" s="13">
        <v>5.0000000000000001E-3</v>
      </c>
      <c r="FB20" s="13">
        <v>0.4</v>
      </c>
      <c r="FD20" s="13">
        <v>5.2499999999999998E-2</v>
      </c>
      <c r="FE20" s="13">
        <v>0.11</v>
      </c>
      <c r="FG20" s="13">
        <v>0.14000000000000001</v>
      </c>
      <c r="FH20" s="13">
        <v>-0.1275</v>
      </c>
      <c r="FI20" s="13">
        <v>-0.1275</v>
      </c>
      <c r="FJ20" s="13">
        <v>-0.14499999999999999</v>
      </c>
      <c r="FK20" s="13">
        <v>-7.2499999999999995E-2</v>
      </c>
      <c r="FL20" s="13">
        <v>-7.0000000000000007E-2</v>
      </c>
      <c r="FM20" s="13">
        <v>-8.7499999999999994E-2</v>
      </c>
      <c r="FN20" s="13">
        <v>-9.2499999999999999E-2</v>
      </c>
      <c r="FO20" s="13">
        <v>-0.14000000000000001</v>
      </c>
      <c r="FP20" s="13">
        <v>-0.4425</v>
      </c>
      <c r="FQ20" s="13">
        <v>-0.68500000000000005</v>
      </c>
      <c r="FR20" s="13">
        <v>1.2524999999999999</v>
      </c>
      <c r="FS20" s="13">
        <v>0.22</v>
      </c>
      <c r="FT20" s="13">
        <v>0.39500000000000002</v>
      </c>
      <c r="FU20" s="13">
        <v>0.18</v>
      </c>
      <c r="FV20" s="13">
        <v>0.3175</v>
      </c>
      <c r="FW20" s="13">
        <v>1.4999999999999999E-2</v>
      </c>
      <c r="FX20" s="13">
        <v>1.4999999999999999E-2</v>
      </c>
      <c r="FY20" s="13">
        <v>-6.7500000000000004E-2</v>
      </c>
      <c r="FZ20" s="13">
        <v>-0.06</v>
      </c>
      <c r="GA20" s="13">
        <v>-6.7500000000000004E-2</v>
      </c>
      <c r="GB20" s="13">
        <v>-0.38</v>
      </c>
      <c r="GC20" s="13">
        <v>-6.25E-2</v>
      </c>
    </row>
    <row r="21" spans="4:185" x14ac:dyDescent="0.2"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71"/>
      <c r="AA21" s="11"/>
      <c r="AB21" s="11"/>
      <c r="AC21" s="11"/>
      <c r="AD21" s="11"/>
      <c r="AE21" s="11"/>
      <c r="BL21" s="83">
        <v>36752</v>
      </c>
      <c r="BM21" s="13">
        <v>4.4450000000000003</v>
      </c>
      <c r="BN21" s="13">
        <v>4.57</v>
      </c>
      <c r="BO21" s="13">
        <v>4.5049999999999999</v>
      </c>
      <c r="BP21" s="13">
        <v>4.5449999999999999</v>
      </c>
      <c r="BR21" s="13">
        <v>4.5250000000000004</v>
      </c>
      <c r="BS21" s="13">
        <v>4.32</v>
      </c>
      <c r="BT21" s="13">
        <v>4.3099999999999996</v>
      </c>
      <c r="BU21" s="13">
        <v>4.2949999999999999</v>
      </c>
      <c r="BV21" s="13">
        <v>4.3650000000000002</v>
      </c>
      <c r="BW21" s="13">
        <v>4.3499999999999996</v>
      </c>
      <c r="BX21" s="13">
        <v>4.3150000000000004</v>
      </c>
      <c r="BY21" s="13">
        <v>4.3</v>
      </c>
      <c r="BZ21" s="13">
        <v>4.3600000000000003</v>
      </c>
      <c r="CA21" s="13">
        <v>3.3650000000000002</v>
      </c>
      <c r="CB21" s="13">
        <v>2.8450000000000002</v>
      </c>
      <c r="CC21" s="13">
        <v>4.74</v>
      </c>
      <c r="CD21" s="13">
        <v>3.9649999999999999</v>
      </c>
      <c r="CE21" s="13">
        <v>4.72</v>
      </c>
      <c r="CF21" s="13">
        <v>4.6150000000000002</v>
      </c>
      <c r="CG21" s="13">
        <v>4.7350000000000003</v>
      </c>
      <c r="CH21" s="13">
        <v>4.46</v>
      </c>
      <c r="CI21" s="13">
        <v>4.41</v>
      </c>
      <c r="CJ21" s="13">
        <v>4.3650000000000002</v>
      </c>
      <c r="CK21" s="13">
        <v>4.375</v>
      </c>
      <c r="CL21" s="13">
        <v>4.335</v>
      </c>
      <c r="CM21" s="13">
        <v>4.32</v>
      </c>
      <c r="CO21" s="13">
        <v>36752</v>
      </c>
      <c r="CP21" s="13">
        <v>4.4450000000000003</v>
      </c>
      <c r="CQ21" s="13">
        <v>4.57</v>
      </c>
      <c r="CR21" s="13">
        <v>4.5049999999999999</v>
      </c>
      <c r="CS21" s="13">
        <v>4.5449999999999999</v>
      </c>
      <c r="CU21" s="13">
        <v>4.5250000000000004</v>
      </c>
      <c r="CV21" s="13">
        <v>4.32</v>
      </c>
      <c r="CW21" s="13">
        <v>4.3099999999999996</v>
      </c>
      <c r="CX21" s="13">
        <v>4.2949999999999999</v>
      </c>
      <c r="CY21" s="13">
        <v>4.3650000000000002</v>
      </c>
      <c r="CZ21" s="13">
        <v>4.3499999999999996</v>
      </c>
      <c r="DA21" s="13">
        <v>4.3150000000000004</v>
      </c>
      <c r="DB21" s="13">
        <v>4.3</v>
      </c>
      <c r="DC21" s="13">
        <v>4.3600000000000003</v>
      </c>
      <c r="DD21" s="13">
        <v>3.3650000000000002</v>
      </c>
      <c r="DE21" s="13">
        <v>2.8450000000000002</v>
      </c>
      <c r="DF21" s="13">
        <v>4.74</v>
      </c>
      <c r="DG21" s="13">
        <v>3.9649999999999999</v>
      </c>
      <c r="DH21" s="13">
        <v>4.72</v>
      </c>
      <c r="DI21" s="13">
        <v>4.6150000000000002</v>
      </c>
      <c r="DJ21" s="13">
        <v>4.7350000000000003</v>
      </c>
      <c r="DK21" s="13">
        <v>4.46</v>
      </c>
      <c r="DL21" s="13">
        <v>4.41</v>
      </c>
      <c r="DM21" s="13">
        <v>4.3650000000000002</v>
      </c>
      <c r="DN21" s="13">
        <v>4.375</v>
      </c>
      <c r="DO21" s="13">
        <v>4.335</v>
      </c>
      <c r="DP21" s="13">
        <v>4.32</v>
      </c>
      <c r="DR21" s="12">
        <v>37165</v>
      </c>
      <c r="DS21" s="13">
        <v>3.79</v>
      </c>
      <c r="DT21" s="13">
        <v>5.0000000000000001E-3</v>
      </c>
      <c r="DU21" s="13">
        <v>0.39500000000000002</v>
      </c>
      <c r="DW21" s="13">
        <v>7.2499999999999995E-2</v>
      </c>
      <c r="DX21" s="13">
        <v>0.125</v>
      </c>
      <c r="DZ21" s="13">
        <v>0.14000000000000001</v>
      </c>
      <c r="EA21" s="13">
        <v>-0.1275</v>
      </c>
      <c r="EB21" s="13">
        <v>-0.1275</v>
      </c>
      <c r="EC21" s="13">
        <v>-0.14499999999999999</v>
      </c>
      <c r="ED21" s="13">
        <v>-7.2499999999999995E-2</v>
      </c>
      <c r="EE21" s="13">
        <v>-7.0000000000000007E-2</v>
      </c>
      <c r="EF21" s="13">
        <v>-8.7499999999999994E-2</v>
      </c>
      <c r="EG21" s="13">
        <v>-9.2499999999999999E-2</v>
      </c>
      <c r="EH21" s="13">
        <v>-0.14000000000000001</v>
      </c>
      <c r="EI21" s="13">
        <v>-0.44</v>
      </c>
      <c r="EJ21" s="13">
        <v>-0.68500000000000005</v>
      </c>
      <c r="EK21" s="13">
        <v>0.70750000000000002</v>
      </c>
      <c r="EL21" s="13">
        <v>0.22</v>
      </c>
      <c r="EM21" s="13">
        <v>0.46100000000000002</v>
      </c>
      <c r="EN21" s="13">
        <v>0.185</v>
      </c>
      <c r="EO21" s="13">
        <v>0.33</v>
      </c>
      <c r="EP21" s="13">
        <v>5.0000000000000001E-3</v>
      </c>
      <c r="EQ21" s="13">
        <v>5.0000000000000001E-3</v>
      </c>
      <c r="ER21" s="13">
        <v>-6.7500000000000004E-2</v>
      </c>
      <c r="ES21" s="13">
        <v>-0.06</v>
      </c>
      <c r="ET21" s="13">
        <v>-6.7500000000000004E-2</v>
      </c>
      <c r="EU21" s="13">
        <v>-0.37</v>
      </c>
      <c r="EV21" s="13">
        <v>-6.25E-2</v>
      </c>
      <c r="EY21" s="12">
        <v>37165</v>
      </c>
      <c r="EZ21" s="13">
        <v>3.7730000000000001</v>
      </c>
      <c r="FA21" s="13">
        <v>5.0000000000000001E-3</v>
      </c>
      <c r="FB21" s="13">
        <v>0.40250000000000002</v>
      </c>
      <c r="FD21" s="13">
        <v>7.2499999999999995E-2</v>
      </c>
      <c r="FE21" s="13">
        <v>0.125</v>
      </c>
      <c r="FG21" s="13">
        <v>0.14000000000000001</v>
      </c>
      <c r="FH21" s="13">
        <v>-0.1225</v>
      </c>
      <c r="FI21" s="13">
        <v>-0.1225</v>
      </c>
      <c r="FJ21" s="13">
        <v>-0.14000000000000001</v>
      </c>
      <c r="FK21" s="13">
        <v>-6.7500000000000004E-2</v>
      </c>
      <c r="FL21" s="13">
        <v>-7.0000000000000007E-2</v>
      </c>
      <c r="FM21" s="13">
        <v>-8.2500000000000004E-2</v>
      </c>
      <c r="FN21" s="13">
        <v>-8.7499999999999994E-2</v>
      </c>
      <c r="FO21" s="13">
        <v>-0.14000000000000001</v>
      </c>
      <c r="FP21" s="13">
        <v>-0.4425</v>
      </c>
      <c r="FQ21" s="13">
        <v>-0.68500000000000005</v>
      </c>
      <c r="FR21" s="13">
        <v>0.74750000000000005</v>
      </c>
      <c r="FS21" s="13">
        <v>0.22</v>
      </c>
      <c r="FT21" s="13">
        <v>0.46100000000000002</v>
      </c>
      <c r="FU21" s="13">
        <v>0.185</v>
      </c>
      <c r="FV21" s="13">
        <v>0.33</v>
      </c>
      <c r="FW21" s="13">
        <v>5.0000000000000001E-3</v>
      </c>
      <c r="FX21" s="13">
        <v>5.0000000000000001E-3</v>
      </c>
      <c r="FY21" s="13">
        <v>-6.7500000000000004E-2</v>
      </c>
      <c r="FZ21" s="13">
        <v>-0.06</v>
      </c>
      <c r="GA21" s="13">
        <v>-6.7500000000000004E-2</v>
      </c>
      <c r="GB21" s="13">
        <v>-0.38</v>
      </c>
      <c r="GC21" s="13">
        <v>-6.25E-2</v>
      </c>
    </row>
    <row r="22" spans="4:185" x14ac:dyDescent="0.2"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71"/>
      <c r="AA22" s="11"/>
      <c r="AB22" s="11"/>
      <c r="AC22" s="11"/>
      <c r="AD22" s="11"/>
      <c r="AE22" s="11"/>
      <c r="BL22" s="83">
        <v>36753</v>
      </c>
      <c r="BM22" s="13">
        <v>4.43</v>
      </c>
      <c r="BN22" s="13">
        <v>4.5750000000000002</v>
      </c>
      <c r="BO22" s="13">
        <v>4.4749999999999996</v>
      </c>
      <c r="BP22" s="13">
        <v>4.53</v>
      </c>
      <c r="BR22" s="13">
        <v>4.5049999999999999</v>
      </c>
      <c r="BS22" s="13">
        <v>4.3099999999999996</v>
      </c>
      <c r="BT22" s="13">
        <v>4.3</v>
      </c>
      <c r="BU22" s="13">
        <v>4.2850000000000001</v>
      </c>
      <c r="BV22" s="13">
        <v>4.3600000000000003</v>
      </c>
      <c r="BW22" s="13">
        <v>4.3049999999999997</v>
      </c>
      <c r="BX22" s="13">
        <v>4.3099999999999996</v>
      </c>
      <c r="BY22" s="13">
        <v>4.29</v>
      </c>
      <c r="BZ22" s="13">
        <v>4.3499999999999996</v>
      </c>
      <c r="CA22" s="13">
        <v>3.46</v>
      </c>
      <c r="CB22" s="13">
        <v>2.94</v>
      </c>
      <c r="CC22" s="13">
        <v>4.7649999999999997</v>
      </c>
      <c r="CD22" s="13">
        <v>4.0599999999999996</v>
      </c>
      <c r="CE22" s="13">
        <v>4.75</v>
      </c>
      <c r="CF22" s="13">
        <v>4.6100000000000003</v>
      </c>
      <c r="CG22" s="13">
        <v>4.7549999999999999</v>
      </c>
      <c r="CH22" s="13">
        <v>4.4400000000000004</v>
      </c>
      <c r="CI22" s="13">
        <v>4.4050000000000002</v>
      </c>
      <c r="CJ22" s="13">
        <v>4.3150000000000004</v>
      </c>
      <c r="CK22" s="13">
        <v>4.335</v>
      </c>
      <c r="CL22" s="13">
        <v>4.3250000000000002</v>
      </c>
      <c r="CM22" s="13">
        <v>4.3150000000000004</v>
      </c>
      <c r="CO22" s="13">
        <v>36753</v>
      </c>
      <c r="CP22" s="13">
        <v>4.43</v>
      </c>
      <c r="CQ22" s="13">
        <v>4.5750000000000002</v>
      </c>
      <c r="CR22" s="13">
        <v>4.4749999999999996</v>
      </c>
      <c r="CS22" s="13">
        <v>4.53</v>
      </c>
      <c r="CU22" s="13">
        <v>4.5049999999999999</v>
      </c>
      <c r="CV22" s="13">
        <v>4.3099999999999996</v>
      </c>
      <c r="CW22" s="13">
        <v>4.3</v>
      </c>
      <c r="CX22" s="13">
        <v>4.2850000000000001</v>
      </c>
      <c r="CY22" s="13">
        <v>4.3600000000000003</v>
      </c>
      <c r="CZ22" s="13">
        <v>4.3049999999999997</v>
      </c>
      <c r="DA22" s="13">
        <v>4.3099999999999996</v>
      </c>
      <c r="DB22" s="13">
        <v>4.29</v>
      </c>
      <c r="DC22" s="13">
        <v>4.3499999999999996</v>
      </c>
      <c r="DD22" s="13">
        <v>3.46</v>
      </c>
      <c r="DE22" s="13">
        <v>2.94</v>
      </c>
      <c r="DF22" s="13">
        <v>4.7649999999999997</v>
      </c>
      <c r="DG22" s="13">
        <v>4.0599999999999996</v>
      </c>
      <c r="DH22" s="13">
        <v>4.75</v>
      </c>
      <c r="DI22" s="13">
        <v>4.6100000000000003</v>
      </c>
      <c r="DJ22" s="13">
        <v>4.7549999999999999</v>
      </c>
      <c r="DK22" s="13">
        <v>4.4400000000000004</v>
      </c>
      <c r="DL22" s="13">
        <v>4.4050000000000002</v>
      </c>
      <c r="DM22" s="13">
        <v>4.3150000000000004</v>
      </c>
      <c r="DN22" s="13">
        <v>4.335</v>
      </c>
      <c r="DO22" s="13">
        <v>4.3250000000000002</v>
      </c>
      <c r="DP22" s="13">
        <v>4.3150000000000004</v>
      </c>
      <c r="DR22" s="12">
        <v>37196</v>
      </c>
      <c r="DS22" s="13">
        <v>3.895</v>
      </c>
      <c r="DT22" s="13">
        <v>5.0000000000000001E-3</v>
      </c>
      <c r="DU22" s="13">
        <v>0.40250000000000002</v>
      </c>
      <c r="DW22" s="13">
        <v>8.7499999999999994E-2</v>
      </c>
      <c r="DX22" s="13">
        <v>0.17749999999999999</v>
      </c>
      <c r="DZ22" s="13">
        <v>0.255</v>
      </c>
      <c r="EA22" s="13">
        <v>-0.13</v>
      </c>
      <c r="EB22" s="13">
        <v>-0.13</v>
      </c>
      <c r="EC22" s="13">
        <v>-0.14749999999999999</v>
      </c>
      <c r="ED22" s="13">
        <v>-0.09</v>
      </c>
      <c r="EE22" s="13">
        <v>-0.10249999999999999</v>
      </c>
      <c r="EF22" s="13">
        <v>-3.2500000000000001E-2</v>
      </c>
      <c r="EG22" s="13">
        <v>2.5000000000000001E-3</v>
      </c>
      <c r="EH22" s="13">
        <v>-0.14000000000000001</v>
      </c>
      <c r="EI22" s="13">
        <v>-0.26750000000000002</v>
      </c>
      <c r="EJ22" s="13">
        <v>-0.33</v>
      </c>
      <c r="EK22" s="13">
        <v>-1.0225</v>
      </c>
      <c r="EL22" s="13">
        <v>0.21</v>
      </c>
      <c r="EM22" s="13">
        <v>0.89</v>
      </c>
      <c r="EN22" s="13">
        <v>0.26750000000000002</v>
      </c>
      <c r="EO22" s="13">
        <v>0.55000000000000004</v>
      </c>
      <c r="EP22" s="13">
        <v>-4.2500000000000003E-2</v>
      </c>
      <c r="EQ22" s="13">
        <v>-4.2500000000000003E-2</v>
      </c>
      <c r="ER22" s="13">
        <v>-7.0000000000000007E-2</v>
      </c>
      <c r="ES22" s="13">
        <v>-7.7499999999999999E-2</v>
      </c>
      <c r="ET22" s="13">
        <v>-7.0000000000000007E-2</v>
      </c>
      <c r="EU22" s="13">
        <v>-0.26</v>
      </c>
      <c r="EV22" s="13">
        <v>-6.5000000000000002E-2</v>
      </c>
      <c r="EY22" s="12">
        <v>37196</v>
      </c>
      <c r="EZ22" s="13">
        <v>3.8780000000000001</v>
      </c>
      <c r="FA22" s="13">
        <v>5.0000000000000001E-3</v>
      </c>
      <c r="FB22" s="13">
        <v>0.40250000000000002</v>
      </c>
      <c r="FD22" s="13">
        <v>0.09</v>
      </c>
      <c r="FE22" s="13">
        <v>0.18</v>
      </c>
      <c r="FG22" s="13">
        <v>0.255</v>
      </c>
      <c r="FH22" s="13">
        <v>-0.13</v>
      </c>
      <c r="FI22" s="13">
        <v>-0.13</v>
      </c>
      <c r="FJ22" s="13">
        <v>-0.14749999999999999</v>
      </c>
      <c r="FK22" s="13">
        <v>-0.09</v>
      </c>
      <c r="FL22" s="13">
        <v>-0.10249999999999999</v>
      </c>
      <c r="FM22" s="13">
        <v>-3.2500000000000001E-2</v>
      </c>
      <c r="FN22" s="13">
        <v>2.5000000000000001E-3</v>
      </c>
      <c r="FO22" s="13">
        <v>-0.14000000000000001</v>
      </c>
      <c r="FP22" s="13">
        <v>-0.26750000000000002</v>
      </c>
      <c r="FQ22" s="13">
        <v>-0.33</v>
      </c>
      <c r="FR22" s="13">
        <v>-1.0225</v>
      </c>
      <c r="FS22" s="13">
        <v>0.21</v>
      </c>
      <c r="FT22" s="13">
        <v>0.89</v>
      </c>
      <c r="FU22" s="13">
        <v>0.26750000000000002</v>
      </c>
      <c r="FV22" s="13">
        <v>0.55000000000000004</v>
      </c>
      <c r="FW22" s="13">
        <v>-4.2500000000000003E-2</v>
      </c>
      <c r="FX22" s="13">
        <v>-4.2500000000000003E-2</v>
      </c>
      <c r="FY22" s="13">
        <v>-7.0000000000000007E-2</v>
      </c>
      <c r="FZ22" s="13">
        <v>-7.7499999999999999E-2</v>
      </c>
      <c r="GA22" s="13">
        <v>-7.0000000000000007E-2</v>
      </c>
      <c r="GB22" s="13">
        <v>-0.26500000000000001</v>
      </c>
      <c r="GC22" s="13">
        <v>-6.5000000000000002E-2</v>
      </c>
    </row>
    <row r="23" spans="4:185" x14ac:dyDescent="0.2"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71"/>
      <c r="AA23" s="11"/>
      <c r="AB23" s="11"/>
      <c r="AC23" s="11"/>
      <c r="AD23" s="11"/>
      <c r="AE23" s="11"/>
      <c r="BL23" s="83">
        <v>36754</v>
      </c>
      <c r="BM23" s="13">
        <v>4.24</v>
      </c>
      <c r="BN23" s="13">
        <v>4.3899999999999997</v>
      </c>
      <c r="BO23" s="13">
        <v>4.3150000000000004</v>
      </c>
      <c r="BP23" s="13">
        <v>4.3499999999999996</v>
      </c>
      <c r="BR23" s="13">
        <v>4.34</v>
      </c>
      <c r="BS23" s="13">
        <v>4.125</v>
      </c>
      <c r="BT23" s="13">
        <v>4.125</v>
      </c>
      <c r="BU23" s="13">
        <v>4.1150000000000002</v>
      </c>
      <c r="BV23" s="13">
        <v>4.165</v>
      </c>
      <c r="BW23" s="13">
        <v>4.1399999999999997</v>
      </c>
      <c r="BX23" s="13">
        <v>4.13</v>
      </c>
      <c r="BY23" s="13">
        <v>4.1150000000000002</v>
      </c>
      <c r="BZ23" s="13">
        <v>4.1900000000000004</v>
      </c>
      <c r="CA23" s="13">
        <v>3.41</v>
      </c>
      <c r="CB23" s="13">
        <v>2.9550000000000001</v>
      </c>
      <c r="CC23" s="13">
        <v>4.68</v>
      </c>
      <c r="CD23" s="13">
        <v>4.0999999999999996</v>
      </c>
      <c r="CE23" s="13">
        <v>4.5599999999999996</v>
      </c>
      <c r="CF23" s="13">
        <v>4.42</v>
      </c>
      <c r="CG23" s="13">
        <v>4.5449999999999999</v>
      </c>
      <c r="CH23" s="13">
        <v>4.26</v>
      </c>
      <c r="CI23" s="13">
        <v>4.2300000000000004</v>
      </c>
      <c r="CJ23" s="13">
        <v>4.1399999999999997</v>
      </c>
      <c r="CK23" s="13">
        <v>4.16</v>
      </c>
      <c r="CL23" s="13">
        <v>4.1399999999999997</v>
      </c>
      <c r="CM23" s="13">
        <v>4.1399999999999997</v>
      </c>
      <c r="CO23" s="13">
        <v>36754</v>
      </c>
      <c r="CP23" s="13">
        <v>4.24</v>
      </c>
      <c r="CQ23" s="13">
        <v>4.3899999999999997</v>
      </c>
      <c r="CR23" s="13">
        <v>4.3150000000000004</v>
      </c>
      <c r="CS23" s="13">
        <v>4.3499999999999996</v>
      </c>
      <c r="CU23" s="13">
        <v>4.34</v>
      </c>
      <c r="CV23" s="13">
        <v>4.125</v>
      </c>
      <c r="CW23" s="13">
        <v>4.125</v>
      </c>
      <c r="CX23" s="13">
        <v>4.1150000000000002</v>
      </c>
      <c r="CY23" s="13">
        <v>4.165</v>
      </c>
      <c r="CZ23" s="13">
        <v>4.1399999999999997</v>
      </c>
      <c r="DA23" s="13">
        <v>4.13</v>
      </c>
      <c r="DB23" s="13">
        <v>4.1150000000000002</v>
      </c>
      <c r="DC23" s="13">
        <v>4.1900000000000004</v>
      </c>
      <c r="DD23" s="13">
        <v>3.41</v>
      </c>
      <c r="DE23" s="13">
        <v>2.9550000000000001</v>
      </c>
      <c r="DF23" s="13">
        <v>4.68</v>
      </c>
      <c r="DG23" s="13">
        <v>4.0999999999999996</v>
      </c>
      <c r="DH23" s="13">
        <v>4.5599999999999996</v>
      </c>
      <c r="DI23" s="13">
        <v>4.42</v>
      </c>
      <c r="DJ23" s="13">
        <v>4.5449999999999999</v>
      </c>
      <c r="DK23" s="13">
        <v>4.26</v>
      </c>
      <c r="DL23" s="13">
        <v>4.2300000000000004</v>
      </c>
      <c r="DM23" s="13">
        <v>4.1399999999999997</v>
      </c>
      <c r="DN23" s="13">
        <v>4.16</v>
      </c>
      <c r="DO23" s="13">
        <v>4.1399999999999997</v>
      </c>
      <c r="DP23" s="13">
        <v>4.1399999999999997</v>
      </c>
      <c r="DR23" s="12">
        <v>37226</v>
      </c>
      <c r="DS23" s="13">
        <v>3.9849999999999999</v>
      </c>
      <c r="DT23" s="13">
        <v>5.0000000000000001E-3</v>
      </c>
      <c r="DU23" s="13">
        <v>0.40749999999999997</v>
      </c>
      <c r="DW23" s="13">
        <v>0.1275</v>
      </c>
      <c r="DX23" s="13">
        <v>0.2175</v>
      </c>
      <c r="DZ23" s="13">
        <v>0.22500000000000001</v>
      </c>
      <c r="EA23" s="13">
        <v>-0.13250000000000001</v>
      </c>
      <c r="EB23" s="13">
        <v>-0.13250000000000001</v>
      </c>
      <c r="EC23" s="13">
        <v>-0.15</v>
      </c>
      <c r="ED23" s="13">
        <v>-9.2499999999999999E-2</v>
      </c>
      <c r="EE23" s="13">
        <v>-0.10249999999999999</v>
      </c>
      <c r="EF23" s="13">
        <v>-1.2500000000000001E-2</v>
      </c>
      <c r="EG23" s="13">
        <v>2.2499999999999999E-2</v>
      </c>
      <c r="EH23" s="13">
        <v>-0.13500000000000001</v>
      </c>
      <c r="EI23" s="13">
        <v>-0.26750000000000002</v>
      </c>
      <c r="EJ23" s="13">
        <v>-0.33</v>
      </c>
      <c r="EK23" s="13">
        <v>-1.0225</v>
      </c>
      <c r="EL23" s="13">
        <v>0.21</v>
      </c>
      <c r="EM23" s="13">
        <v>1.31</v>
      </c>
      <c r="EN23" s="13">
        <v>0.30249999999999999</v>
      </c>
      <c r="EO23" s="13">
        <v>0.87</v>
      </c>
      <c r="EP23" s="13">
        <v>-6.5000000000000002E-2</v>
      </c>
      <c r="EQ23" s="13">
        <v>-6.5000000000000002E-2</v>
      </c>
      <c r="ER23" s="13">
        <v>-7.0000000000000007E-2</v>
      </c>
      <c r="ES23" s="13">
        <v>-7.7499999999999999E-2</v>
      </c>
      <c r="ET23" s="13">
        <v>-7.0000000000000007E-2</v>
      </c>
      <c r="EU23" s="13">
        <v>-0.26</v>
      </c>
      <c r="EV23" s="13">
        <v>-6.5000000000000002E-2</v>
      </c>
      <c r="EY23" s="12">
        <v>37226</v>
      </c>
      <c r="EZ23" s="13">
        <v>3.968</v>
      </c>
      <c r="FA23" s="13">
        <v>5.0000000000000001E-3</v>
      </c>
      <c r="FB23" s="13">
        <v>0.40749999999999997</v>
      </c>
      <c r="FD23" s="13">
        <v>0.13</v>
      </c>
      <c r="FE23" s="13">
        <v>0.22</v>
      </c>
      <c r="FG23" s="13">
        <v>0.22500000000000001</v>
      </c>
      <c r="FH23" s="13">
        <v>-0.13250000000000001</v>
      </c>
      <c r="FI23" s="13">
        <v>-0.13250000000000001</v>
      </c>
      <c r="FJ23" s="13">
        <v>-0.15</v>
      </c>
      <c r="FK23" s="13">
        <v>-9.2499999999999999E-2</v>
      </c>
      <c r="FL23" s="13">
        <v>-0.10249999999999999</v>
      </c>
      <c r="FM23" s="13">
        <v>-1.2500000000000001E-2</v>
      </c>
      <c r="FN23" s="13">
        <v>2.2499999999999999E-2</v>
      </c>
      <c r="FO23" s="13">
        <v>-0.13500000000000001</v>
      </c>
      <c r="FP23" s="13">
        <v>-0.26750000000000002</v>
      </c>
      <c r="FQ23" s="13">
        <v>-0.33</v>
      </c>
      <c r="FR23" s="13">
        <v>-1.0225</v>
      </c>
      <c r="FS23" s="13">
        <v>0.21</v>
      </c>
      <c r="FT23" s="13">
        <v>1.31</v>
      </c>
      <c r="FU23" s="13">
        <v>0.30249999999999999</v>
      </c>
      <c r="FV23" s="13">
        <v>0.87</v>
      </c>
      <c r="FW23" s="13">
        <v>-6.5000000000000002E-2</v>
      </c>
      <c r="FX23" s="13">
        <v>-6.5000000000000002E-2</v>
      </c>
      <c r="FY23" s="13">
        <v>-7.0000000000000007E-2</v>
      </c>
      <c r="FZ23" s="13">
        <v>-7.7499999999999999E-2</v>
      </c>
      <c r="GA23" s="13">
        <v>-7.0000000000000007E-2</v>
      </c>
      <c r="GB23" s="13">
        <v>-0.26500000000000001</v>
      </c>
      <c r="GC23" s="13">
        <v>-6.5000000000000002E-2</v>
      </c>
    </row>
    <row r="24" spans="4:185" x14ac:dyDescent="0.2"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71"/>
      <c r="AA24" s="11"/>
      <c r="AB24" s="11"/>
      <c r="AC24" s="11"/>
      <c r="AD24" s="11"/>
      <c r="AE24" s="11"/>
      <c r="BL24" s="83">
        <v>36755</v>
      </c>
      <c r="BM24" s="13">
        <v>4.2350000000000003</v>
      </c>
      <c r="BN24" s="13">
        <v>4.4000000000000004</v>
      </c>
      <c r="BO24" s="13">
        <v>4.3099999999999996</v>
      </c>
      <c r="BP24" s="13">
        <v>4.375</v>
      </c>
      <c r="BR24" s="13">
        <v>4.3550000000000004</v>
      </c>
      <c r="BS24" s="13">
        <v>4.13</v>
      </c>
      <c r="BT24" s="13">
        <v>4.13</v>
      </c>
      <c r="BU24" s="13">
        <v>4.1150000000000002</v>
      </c>
      <c r="BV24" s="13">
        <v>4.17</v>
      </c>
      <c r="BW24" s="13">
        <v>4.1550000000000002</v>
      </c>
      <c r="BX24" s="13">
        <v>4.1399999999999997</v>
      </c>
      <c r="BY24" s="13">
        <v>4.13</v>
      </c>
      <c r="BZ24" s="13">
        <v>4.2249999999999996</v>
      </c>
      <c r="CA24" s="13">
        <v>3.41</v>
      </c>
      <c r="CB24" s="13">
        <v>3.05</v>
      </c>
      <c r="CC24" s="13">
        <v>4.7300000000000004</v>
      </c>
      <c r="CD24" s="13">
        <v>4.0650000000000004</v>
      </c>
      <c r="CE24" s="13">
        <v>4.53</v>
      </c>
      <c r="CF24" s="13">
        <v>4.4249999999999998</v>
      </c>
      <c r="CG24" s="13">
        <v>4.5599999999999996</v>
      </c>
      <c r="CH24" s="13">
        <v>4.2649999999999997</v>
      </c>
      <c r="CI24" s="13">
        <v>4.2450000000000001</v>
      </c>
      <c r="CJ24" s="13">
        <v>4.1449999999999996</v>
      </c>
      <c r="CK24" s="13">
        <v>4.17</v>
      </c>
      <c r="CL24" s="13">
        <v>4.1550000000000002</v>
      </c>
      <c r="CM24" s="13">
        <v>4.1449999999999996</v>
      </c>
      <c r="CO24" s="13">
        <v>36755</v>
      </c>
      <c r="CP24" s="13">
        <v>4.2350000000000003</v>
      </c>
      <c r="CQ24" s="13">
        <v>4.4000000000000004</v>
      </c>
      <c r="CR24" s="13">
        <v>4.3099999999999996</v>
      </c>
      <c r="CS24" s="13">
        <v>4.375</v>
      </c>
      <c r="CU24" s="13">
        <v>4.3550000000000004</v>
      </c>
      <c r="CV24" s="13">
        <v>4.13</v>
      </c>
      <c r="CW24" s="13">
        <v>4.13</v>
      </c>
      <c r="CX24" s="13">
        <v>4.1150000000000002</v>
      </c>
      <c r="CY24" s="13">
        <v>4.17</v>
      </c>
      <c r="CZ24" s="13">
        <v>4.1550000000000002</v>
      </c>
      <c r="DA24" s="13">
        <v>4.1399999999999997</v>
      </c>
      <c r="DB24" s="13">
        <v>4.13</v>
      </c>
      <c r="DC24" s="13">
        <v>4.2249999999999996</v>
      </c>
      <c r="DD24" s="13">
        <v>3.41</v>
      </c>
      <c r="DE24" s="13">
        <v>3.05</v>
      </c>
      <c r="DF24" s="13">
        <v>4.7300000000000004</v>
      </c>
      <c r="DG24" s="13">
        <v>4.0650000000000004</v>
      </c>
      <c r="DH24" s="13">
        <v>4.53</v>
      </c>
      <c r="DI24" s="13">
        <v>4.4249999999999998</v>
      </c>
      <c r="DJ24" s="13">
        <v>4.5599999999999996</v>
      </c>
      <c r="DK24" s="13">
        <v>4.2649999999999997</v>
      </c>
      <c r="DL24" s="13">
        <v>4.2450000000000001</v>
      </c>
      <c r="DM24" s="13">
        <v>4.1449999999999996</v>
      </c>
      <c r="DN24" s="13">
        <v>4.17</v>
      </c>
      <c r="DO24" s="13">
        <v>4.1550000000000002</v>
      </c>
      <c r="DP24" s="13">
        <v>4.1449999999999996</v>
      </c>
      <c r="DR24" s="12">
        <v>37257</v>
      </c>
      <c r="DS24" s="13">
        <v>3.9569999999999999</v>
      </c>
      <c r="DT24" s="13">
        <v>5.0000000000000001E-3</v>
      </c>
      <c r="DU24" s="13">
        <v>0.41249999999999998</v>
      </c>
      <c r="DW24" s="13">
        <v>0.14000000000000001</v>
      </c>
      <c r="DX24" s="13">
        <v>0.23</v>
      </c>
      <c r="DZ24" s="13">
        <v>0.26</v>
      </c>
      <c r="EA24" s="13">
        <v>-0.13500000000000001</v>
      </c>
      <c r="EB24" s="13">
        <v>-0.13500000000000001</v>
      </c>
      <c r="EC24" s="13">
        <v>-0.1525</v>
      </c>
      <c r="ED24" s="13">
        <v>-9.5000000000000001E-2</v>
      </c>
      <c r="EE24" s="13">
        <v>-0.10249999999999999</v>
      </c>
      <c r="EF24" s="13">
        <v>0</v>
      </c>
      <c r="EG24" s="13">
        <v>3.5000000000000003E-2</v>
      </c>
      <c r="EH24" s="13">
        <v>-0.13500000000000001</v>
      </c>
      <c r="EI24" s="13">
        <v>-0.26750000000000002</v>
      </c>
      <c r="EJ24" s="13">
        <v>-0.33</v>
      </c>
      <c r="EK24" s="13">
        <v>1.0625</v>
      </c>
      <c r="EL24" s="13">
        <v>0.21</v>
      </c>
      <c r="EM24" s="13">
        <v>1.56</v>
      </c>
      <c r="EN24" s="13">
        <v>0.3075</v>
      </c>
      <c r="EO24" s="13">
        <v>1.02</v>
      </c>
      <c r="EP24" s="13">
        <v>-6.7500000000000004E-2</v>
      </c>
      <c r="EQ24" s="13">
        <v>-6.7500000000000004E-2</v>
      </c>
      <c r="ER24" s="13">
        <v>-7.0000000000000007E-2</v>
      </c>
      <c r="ES24" s="13">
        <v>-7.7499999999999999E-2</v>
      </c>
      <c r="ET24" s="13">
        <v>-7.0000000000000007E-2</v>
      </c>
      <c r="EU24" s="13">
        <v>-0.26</v>
      </c>
      <c r="EV24" s="13">
        <v>-6.5000000000000002E-2</v>
      </c>
      <c r="EY24" s="12">
        <v>37257</v>
      </c>
      <c r="EZ24" s="13">
        <v>3.94</v>
      </c>
      <c r="FA24" s="13">
        <v>5.0000000000000001E-3</v>
      </c>
      <c r="FB24" s="13">
        <v>0.41249999999999998</v>
      </c>
      <c r="FD24" s="13">
        <v>0.14249999999999999</v>
      </c>
      <c r="FE24" s="13">
        <v>0.23250000000000001</v>
      </c>
      <c r="FG24" s="13">
        <v>0.26</v>
      </c>
      <c r="FH24" s="13">
        <v>-0.13500000000000001</v>
      </c>
      <c r="FI24" s="13">
        <v>-0.13500000000000001</v>
      </c>
      <c r="FJ24" s="13">
        <v>-0.1525</v>
      </c>
      <c r="FK24" s="13">
        <v>-9.5000000000000001E-2</v>
      </c>
      <c r="FL24" s="13">
        <v>-0.10249999999999999</v>
      </c>
      <c r="FM24" s="13">
        <v>0</v>
      </c>
      <c r="FN24" s="13">
        <v>3.5000000000000003E-2</v>
      </c>
      <c r="FO24" s="13">
        <v>-0.13500000000000001</v>
      </c>
      <c r="FP24" s="13">
        <v>-0.26750000000000002</v>
      </c>
      <c r="FQ24" s="13">
        <v>-0.33</v>
      </c>
      <c r="FR24" s="13">
        <v>1.0625</v>
      </c>
      <c r="FS24" s="13">
        <v>0.21</v>
      </c>
      <c r="FT24" s="13">
        <v>1.56</v>
      </c>
      <c r="FU24" s="13">
        <v>0.3075</v>
      </c>
      <c r="FV24" s="13">
        <v>1.02</v>
      </c>
      <c r="FW24" s="13">
        <v>-6.7500000000000004E-2</v>
      </c>
      <c r="FX24" s="13">
        <v>-6.7500000000000004E-2</v>
      </c>
      <c r="FY24" s="13">
        <v>-7.0000000000000007E-2</v>
      </c>
      <c r="FZ24" s="13">
        <v>-7.7499999999999999E-2</v>
      </c>
      <c r="GA24" s="13">
        <v>-7.0000000000000007E-2</v>
      </c>
      <c r="GB24" s="13">
        <v>-0.26500000000000001</v>
      </c>
      <c r="GC24" s="13">
        <v>-6.5000000000000002E-2</v>
      </c>
    </row>
    <row r="25" spans="4:185" x14ac:dyDescent="0.2"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71"/>
      <c r="AA25" s="11"/>
      <c r="AB25" s="11"/>
      <c r="AC25" s="11"/>
      <c r="AD25" s="11"/>
      <c r="AE25" s="11"/>
      <c r="BL25" s="83">
        <v>36756</v>
      </c>
      <c r="BM25" s="13">
        <v>4.3650000000000002</v>
      </c>
      <c r="BN25" s="13">
        <v>4.53</v>
      </c>
      <c r="BO25" s="13">
        <v>4.4400000000000004</v>
      </c>
      <c r="BP25" s="13">
        <v>4.4950000000000001</v>
      </c>
      <c r="BR25" s="13">
        <v>4.47</v>
      </c>
      <c r="BS25" s="13">
        <v>4.26</v>
      </c>
      <c r="BT25" s="13">
        <v>4.26</v>
      </c>
      <c r="BU25" s="13">
        <v>4.2450000000000001</v>
      </c>
      <c r="BV25" s="13">
        <v>4.3</v>
      </c>
      <c r="BW25" s="13">
        <v>4.29</v>
      </c>
      <c r="BX25" s="13">
        <v>4.2750000000000004</v>
      </c>
      <c r="BY25" s="13">
        <v>4.26</v>
      </c>
      <c r="BZ25" s="13">
        <v>4.335</v>
      </c>
      <c r="CA25" s="13">
        <v>3.4449999999999998</v>
      </c>
      <c r="CB25" s="13">
        <v>3.26</v>
      </c>
      <c r="CC25" s="13">
        <v>4.9249999999999998</v>
      </c>
      <c r="CD25" s="13">
        <v>4.3150000000000004</v>
      </c>
      <c r="CE25" s="13">
        <v>4.63</v>
      </c>
      <c r="CF25" s="13">
        <v>4.55</v>
      </c>
      <c r="CG25" s="13">
        <v>4.6399999999999997</v>
      </c>
      <c r="CH25" s="13">
        <v>4.38</v>
      </c>
      <c r="CI25" s="13">
        <v>4.375</v>
      </c>
      <c r="CJ25" s="13">
        <v>4.28</v>
      </c>
      <c r="CK25" s="13">
        <v>4.3150000000000004</v>
      </c>
      <c r="CL25" s="13">
        <v>4.3049999999999997</v>
      </c>
      <c r="CM25" s="13">
        <v>4.2649999999999997</v>
      </c>
      <c r="CO25" s="13">
        <v>36756</v>
      </c>
      <c r="CP25" s="13">
        <v>4.3650000000000002</v>
      </c>
      <c r="CQ25" s="13">
        <v>4.53</v>
      </c>
      <c r="CR25" s="13">
        <v>4.4400000000000004</v>
      </c>
      <c r="CS25" s="13">
        <v>4.4950000000000001</v>
      </c>
      <c r="CU25" s="13">
        <v>4.47</v>
      </c>
      <c r="CV25" s="13">
        <v>4.26</v>
      </c>
      <c r="CW25" s="13">
        <v>4.26</v>
      </c>
      <c r="CX25" s="13">
        <v>4.2450000000000001</v>
      </c>
      <c r="CY25" s="13">
        <v>4.3</v>
      </c>
      <c r="CZ25" s="13">
        <v>4.29</v>
      </c>
      <c r="DA25" s="13">
        <v>4.2750000000000004</v>
      </c>
      <c r="DB25" s="13">
        <v>4.26</v>
      </c>
      <c r="DC25" s="13">
        <v>4.335</v>
      </c>
      <c r="DD25" s="13">
        <v>3.4449999999999998</v>
      </c>
      <c r="DE25" s="13">
        <v>3.26</v>
      </c>
      <c r="DF25" s="13">
        <v>4.9249999999999998</v>
      </c>
      <c r="DG25" s="13">
        <v>4.3150000000000004</v>
      </c>
      <c r="DH25" s="13">
        <v>4.63</v>
      </c>
      <c r="DI25" s="13">
        <v>4.55</v>
      </c>
      <c r="DJ25" s="13">
        <v>4.6399999999999997</v>
      </c>
      <c r="DK25" s="13">
        <v>4.38</v>
      </c>
      <c r="DL25" s="13">
        <v>4.375</v>
      </c>
      <c r="DM25" s="13">
        <v>4.28</v>
      </c>
      <c r="DN25" s="13">
        <v>4.3150000000000004</v>
      </c>
      <c r="DO25" s="13">
        <v>4.3049999999999997</v>
      </c>
      <c r="DP25" s="13">
        <v>4.2649999999999997</v>
      </c>
      <c r="DR25" s="12">
        <v>37288</v>
      </c>
      <c r="DS25" s="13">
        <v>3.7869999999999999</v>
      </c>
      <c r="DT25" s="13">
        <v>5.0000000000000001E-3</v>
      </c>
      <c r="DU25" s="13">
        <v>0.39500000000000002</v>
      </c>
      <c r="DW25" s="13">
        <v>0.11749999999999999</v>
      </c>
      <c r="DX25" s="13">
        <v>0.20749999999999999</v>
      </c>
      <c r="DZ25" s="13">
        <v>0.31</v>
      </c>
      <c r="EA25" s="13">
        <v>-0.13750000000000001</v>
      </c>
      <c r="EB25" s="13">
        <v>-0.13750000000000001</v>
      </c>
      <c r="EC25" s="13">
        <v>-0.155</v>
      </c>
      <c r="ED25" s="13">
        <v>-9.7500000000000003E-2</v>
      </c>
      <c r="EE25" s="13">
        <v>-0.10249999999999999</v>
      </c>
      <c r="EF25" s="13">
        <v>5.0000000000000001E-3</v>
      </c>
      <c r="EG25" s="13">
        <v>0.04</v>
      </c>
      <c r="EH25" s="13">
        <v>-0.13500000000000001</v>
      </c>
      <c r="EI25" s="13">
        <v>-0.26750000000000002</v>
      </c>
      <c r="EJ25" s="13">
        <v>-0.33</v>
      </c>
      <c r="EK25" s="13">
        <v>1.0625</v>
      </c>
      <c r="EL25" s="13">
        <v>0.21</v>
      </c>
      <c r="EM25" s="13">
        <v>1.56</v>
      </c>
      <c r="EN25" s="13">
        <v>0.3075</v>
      </c>
      <c r="EO25" s="13">
        <v>1.02</v>
      </c>
      <c r="EP25" s="13">
        <v>-0.05</v>
      </c>
      <c r="EQ25" s="13">
        <v>-0.05</v>
      </c>
      <c r="ER25" s="13">
        <v>-7.0000000000000007E-2</v>
      </c>
      <c r="ES25" s="13">
        <v>-7.7499999999999999E-2</v>
      </c>
      <c r="ET25" s="13">
        <v>-7.0000000000000007E-2</v>
      </c>
      <c r="EU25" s="13">
        <v>-0.26</v>
      </c>
      <c r="EV25" s="13">
        <v>-6.5000000000000002E-2</v>
      </c>
      <c r="EY25" s="12">
        <v>37288</v>
      </c>
      <c r="EZ25" s="13">
        <v>3.77</v>
      </c>
      <c r="FA25" s="13">
        <v>5.0000000000000001E-3</v>
      </c>
      <c r="FB25" s="13">
        <v>0.39500000000000002</v>
      </c>
      <c r="FD25" s="13">
        <v>0.12</v>
      </c>
      <c r="FE25" s="13">
        <v>0.21</v>
      </c>
      <c r="FG25" s="13">
        <v>0.31</v>
      </c>
      <c r="FH25" s="13">
        <v>-0.13750000000000001</v>
      </c>
      <c r="FI25" s="13">
        <v>-0.13750000000000001</v>
      </c>
      <c r="FJ25" s="13">
        <v>-0.155</v>
      </c>
      <c r="FK25" s="13">
        <v>-9.7500000000000003E-2</v>
      </c>
      <c r="FL25" s="13">
        <v>-0.10249999999999999</v>
      </c>
      <c r="FM25" s="13">
        <v>5.0000000000000001E-3</v>
      </c>
      <c r="FN25" s="13">
        <v>0.04</v>
      </c>
      <c r="FO25" s="13">
        <v>-0.13500000000000001</v>
      </c>
      <c r="FP25" s="13">
        <v>-0.26750000000000002</v>
      </c>
      <c r="FQ25" s="13">
        <v>-0.33</v>
      </c>
      <c r="FR25" s="13">
        <v>1.0625</v>
      </c>
      <c r="FS25" s="13">
        <v>0.21</v>
      </c>
      <c r="FT25" s="13">
        <v>1.56</v>
      </c>
      <c r="FU25" s="13">
        <v>0.3075</v>
      </c>
      <c r="FV25" s="13">
        <v>1.02</v>
      </c>
      <c r="FW25" s="13">
        <v>-0.05</v>
      </c>
      <c r="FX25" s="13">
        <v>-0.05</v>
      </c>
      <c r="FY25" s="13">
        <v>-7.0000000000000007E-2</v>
      </c>
      <c r="FZ25" s="13">
        <v>-7.7499999999999999E-2</v>
      </c>
      <c r="GA25" s="13">
        <v>-7.0000000000000007E-2</v>
      </c>
      <c r="GB25" s="13">
        <v>-0.26500000000000001</v>
      </c>
      <c r="GC25" s="13">
        <v>-6.5000000000000002E-2</v>
      </c>
    </row>
    <row r="26" spans="4:185" x14ac:dyDescent="0.2"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71"/>
      <c r="AA26" s="11"/>
      <c r="AB26" s="11"/>
      <c r="AC26" s="11"/>
      <c r="AD26" s="11"/>
      <c r="AE26" s="11"/>
      <c r="BL26" s="83">
        <v>36757</v>
      </c>
      <c r="BM26" s="13">
        <v>4.3849999999999998</v>
      </c>
      <c r="BN26" s="13">
        <v>4.5350000000000001</v>
      </c>
      <c r="BO26" s="13">
        <v>4.4450000000000003</v>
      </c>
      <c r="BP26" s="13">
        <v>4.5149999999999997</v>
      </c>
      <c r="BR26" s="13">
        <v>4.5049999999999999</v>
      </c>
      <c r="BS26" s="13">
        <v>4.28</v>
      </c>
      <c r="BT26" s="13">
        <v>4.2699999999999996</v>
      </c>
      <c r="BU26" s="13">
        <v>4.2549999999999999</v>
      </c>
      <c r="BV26" s="13">
        <v>4.3499999999999996</v>
      </c>
      <c r="BW26" s="13">
        <v>4.3250000000000002</v>
      </c>
      <c r="BX26" s="13">
        <v>4.2949999999999999</v>
      </c>
      <c r="BY26" s="13">
        <v>4.28</v>
      </c>
      <c r="BZ26" s="13">
        <v>4.3150000000000004</v>
      </c>
      <c r="CA26" s="13">
        <v>3.3149999999999999</v>
      </c>
      <c r="CB26" s="13">
        <v>3.28</v>
      </c>
      <c r="CC26" s="13">
        <v>4.9249999999999998</v>
      </c>
      <c r="CD26" s="13">
        <v>4.26</v>
      </c>
      <c r="CE26" s="13">
        <v>4.6150000000000002</v>
      </c>
      <c r="CF26" s="13">
        <v>4.5650000000000004</v>
      </c>
      <c r="CG26" s="13">
        <v>4.6449999999999996</v>
      </c>
      <c r="CH26" s="13">
        <v>4.4050000000000002</v>
      </c>
      <c r="CI26" s="13">
        <v>4.38</v>
      </c>
      <c r="CJ26" s="13">
        <v>4.2949999999999999</v>
      </c>
      <c r="CK26" s="13">
        <v>4.33</v>
      </c>
      <c r="CL26" s="13">
        <v>4.3049999999999997</v>
      </c>
      <c r="CM26" s="13">
        <v>4.2750000000000004</v>
      </c>
      <c r="CO26" s="13">
        <v>36757</v>
      </c>
      <c r="CP26" s="13">
        <v>4.3849999999999998</v>
      </c>
      <c r="CQ26" s="13">
        <v>4.5350000000000001</v>
      </c>
      <c r="CR26" s="13">
        <v>4.4450000000000003</v>
      </c>
      <c r="CS26" s="13">
        <v>4.5149999999999997</v>
      </c>
      <c r="CU26" s="13">
        <v>4.5049999999999999</v>
      </c>
      <c r="CV26" s="13">
        <v>4.28</v>
      </c>
      <c r="CW26" s="13">
        <v>4.2699999999999996</v>
      </c>
      <c r="CX26" s="13">
        <v>4.2549999999999999</v>
      </c>
      <c r="CY26" s="13">
        <v>4.3499999999999996</v>
      </c>
      <c r="CZ26" s="13">
        <v>4.3250000000000002</v>
      </c>
      <c r="DA26" s="13">
        <v>4.2949999999999999</v>
      </c>
      <c r="DB26" s="13">
        <v>4.28</v>
      </c>
      <c r="DC26" s="13">
        <v>4.3150000000000004</v>
      </c>
      <c r="DD26" s="13">
        <v>3.3149999999999999</v>
      </c>
      <c r="DE26" s="13">
        <v>3.28</v>
      </c>
      <c r="DF26" s="13">
        <v>4.9249999999999998</v>
      </c>
      <c r="DG26" s="13">
        <v>4.26</v>
      </c>
      <c r="DH26" s="13">
        <v>4.6150000000000002</v>
      </c>
      <c r="DI26" s="13">
        <v>4.5650000000000004</v>
      </c>
      <c r="DJ26" s="13">
        <v>4.6449999999999996</v>
      </c>
      <c r="DK26" s="13">
        <v>4.4050000000000002</v>
      </c>
      <c r="DL26" s="13">
        <v>4.38</v>
      </c>
      <c r="DM26" s="13">
        <v>4.2949999999999999</v>
      </c>
      <c r="DN26" s="13">
        <v>4.33</v>
      </c>
      <c r="DO26" s="13">
        <v>4.3049999999999997</v>
      </c>
      <c r="DP26" s="13">
        <v>4.2750000000000004</v>
      </c>
      <c r="DR26" s="12">
        <v>37316</v>
      </c>
      <c r="DS26" s="13">
        <v>3.6219999999999999</v>
      </c>
      <c r="DT26" s="13">
        <v>5.0000000000000001E-3</v>
      </c>
      <c r="DU26" s="13">
        <v>0.36499999999999999</v>
      </c>
      <c r="DW26" s="13">
        <v>0.115</v>
      </c>
      <c r="DX26" s="13">
        <v>0.20499999999999999</v>
      </c>
      <c r="DZ26" s="13">
        <v>0.3</v>
      </c>
      <c r="EA26" s="13">
        <v>-0.14000000000000001</v>
      </c>
      <c r="EB26" s="13">
        <v>-0.14000000000000001</v>
      </c>
      <c r="EC26" s="13">
        <v>-0.1575</v>
      </c>
      <c r="ED26" s="13">
        <v>-0.1</v>
      </c>
      <c r="EE26" s="13">
        <v>-0.10249999999999999</v>
      </c>
      <c r="EF26" s="13">
        <v>2.5000000000000001E-3</v>
      </c>
      <c r="EG26" s="13">
        <v>3.7499999999999999E-2</v>
      </c>
      <c r="EH26" s="13">
        <v>-0.14000000000000001</v>
      </c>
      <c r="EI26" s="13">
        <v>-0.26750000000000002</v>
      </c>
      <c r="EJ26" s="13">
        <v>-0.33</v>
      </c>
      <c r="EK26" s="13">
        <v>1.0625</v>
      </c>
      <c r="EL26" s="13">
        <v>0.21</v>
      </c>
      <c r="EM26" s="13">
        <v>0.99</v>
      </c>
      <c r="EN26" s="13">
        <v>0.26650000000000001</v>
      </c>
      <c r="EO26" s="13">
        <v>0.70250000000000001</v>
      </c>
      <c r="EP26" s="13">
        <v>-3.7499999999999999E-2</v>
      </c>
      <c r="EQ26" s="13">
        <v>-3.7499999999999999E-2</v>
      </c>
      <c r="ER26" s="13">
        <v>-7.0000000000000007E-2</v>
      </c>
      <c r="ES26" s="13">
        <v>-7.7499999999999999E-2</v>
      </c>
      <c r="ET26" s="13">
        <v>-7.0000000000000007E-2</v>
      </c>
      <c r="EU26" s="13">
        <v>-0.26</v>
      </c>
      <c r="EV26" s="13">
        <v>-6.5000000000000002E-2</v>
      </c>
      <c r="EY26" s="12">
        <v>37316</v>
      </c>
      <c r="EZ26" s="13">
        <v>3.605</v>
      </c>
      <c r="FA26" s="13">
        <v>5.0000000000000001E-3</v>
      </c>
      <c r="FB26" s="13">
        <v>0.36499999999999999</v>
      </c>
      <c r="FD26" s="13">
        <v>0.11749999999999999</v>
      </c>
      <c r="FE26" s="13">
        <v>0.20749999999999999</v>
      </c>
      <c r="FG26" s="13">
        <v>0.3</v>
      </c>
      <c r="FH26" s="13">
        <v>-0.14000000000000001</v>
      </c>
      <c r="FI26" s="13">
        <v>-0.14000000000000001</v>
      </c>
      <c r="FJ26" s="13">
        <v>-0.1575</v>
      </c>
      <c r="FK26" s="13">
        <v>-0.1</v>
      </c>
      <c r="FL26" s="13">
        <v>-0.10249999999999999</v>
      </c>
      <c r="FM26" s="13">
        <v>2.5000000000000001E-3</v>
      </c>
      <c r="FN26" s="13">
        <v>3.7499999999999999E-2</v>
      </c>
      <c r="FO26" s="13">
        <v>-0.14000000000000001</v>
      </c>
      <c r="FP26" s="13">
        <v>-0.26750000000000002</v>
      </c>
      <c r="FQ26" s="13">
        <v>-0.33</v>
      </c>
      <c r="FR26" s="13">
        <v>1.0625</v>
      </c>
      <c r="FS26" s="13">
        <v>0.21</v>
      </c>
      <c r="FT26" s="13">
        <v>0.99</v>
      </c>
      <c r="FU26" s="13">
        <v>0.26650000000000001</v>
      </c>
      <c r="FV26" s="13">
        <v>0.70250000000000001</v>
      </c>
      <c r="FW26" s="13">
        <v>-3.7499999999999999E-2</v>
      </c>
      <c r="FX26" s="13">
        <v>-3.7499999999999999E-2</v>
      </c>
      <c r="FY26" s="13">
        <v>-7.0000000000000007E-2</v>
      </c>
      <c r="FZ26" s="13">
        <v>-7.7499999999999999E-2</v>
      </c>
      <c r="GA26" s="13">
        <v>-7.0000000000000007E-2</v>
      </c>
      <c r="GB26" s="13">
        <v>-0.26500000000000001</v>
      </c>
      <c r="GC26" s="13">
        <v>-6.5000000000000002E-2</v>
      </c>
    </row>
    <row r="27" spans="4:185" x14ac:dyDescent="0.2"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71"/>
      <c r="AA27" s="11"/>
      <c r="AB27" s="11"/>
      <c r="AC27" s="11"/>
      <c r="AD27" s="11"/>
      <c r="AE27" s="11"/>
      <c r="BL27" s="83">
        <v>36758</v>
      </c>
      <c r="BM27" s="13">
        <v>4.3849999999999998</v>
      </c>
      <c r="BN27" s="13">
        <v>4.5350000000000001</v>
      </c>
      <c r="BO27" s="13">
        <v>4.4450000000000003</v>
      </c>
      <c r="BP27" s="13">
        <v>4.5149999999999997</v>
      </c>
      <c r="BR27" s="13">
        <v>4.5049999999999999</v>
      </c>
      <c r="BS27" s="13">
        <v>4.28</v>
      </c>
      <c r="BT27" s="13">
        <v>4.2699999999999996</v>
      </c>
      <c r="BU27" s="13">
        <v>4.2549999999999999</v>
      </c>
      <c r="BV27" s="13">
        <v>4.3499999999999996</v>
      </c>
      <c r="BW27" s="13">
        <v>4.3250000000000002</v>
      </c>
      <c r="BX27" s="13">
        <v>4.2949999999999999</v>
      </c>
      <c r="BY27" s="13">
        <v>4.28</v>
      </c>
      <c r="BZ27" s="13">
        <v>4.3150000000000004</v>
      </c>
      <c r="CA27" s="13">
        <v>3.3149999999999999</v>
      </c>
      <c r="CB27" s="13">
        <v>3.28</v>
      </c>
      <c r="CC27" s="13">
        <v>4.9249999999999998</v>
      </c>
      <c r="CD27" s="13">
        <v>4.26</v>
      </c>
      <c r="CE27" s="13">
        <v>4.6150000000000002</v>
      </c>
      <c r="CF27" s="13">
        <v>4.5650000000000004</v>
      </c>
      <c r="CG27" s="13">
        <v>4.6449999999999996</v>
      </c>
      <c r="CH27" s="13">
        <v>4.4050000000000002</v>
      </c>
      <c r="CI27" s="13">
        <v>4.38</v>
      </c>
      <c r="CJ27" s="13">
        <v>4.2949999999999999</v>
      </c>
      <c r="CK27" s="13">
        <v>4.33</v>
      </c>
      <c r="CL27" s="13">
        <v>4.3049999999999997</v>
      </c>
      <c r="CM27" s="13">
        <v>4.2750000000000004</v>
      </c>
      <c r="CO27" s="13">
        <v>36758</v>
      </c>
      <c r="CP27" s="13">
        <v>4.3849999999999998</v>
      </c>
      <c r="CQ27" s="13">
        <v>4.5350000000000001</v>
      </c>
      <c r="CR27" s="13">
        <v>4.4450000000000003</v>
      </c>
      <c r="CS27" s="13">
        <v>4.5149999999999997</v>
      </c>
      <c r="CU27" s="13">
        <v>4.5049999999999999</v>
      </c>
      <c r="CV27" s="13">
        <v>4.28</v>
      </c>
      <c r="CW27" s="13">
        <v>4.2699999999999996</v>
      </c>
      <c r="CX27" s="13">
        <v>4.2549999999999999</v>
      </c>
      <c r="CY27" s="13">
        <v>4.3499999999999996</v>
      </c>
      <c r="CZ27" s="13">
        <v>4.3250000000000002</v>
      </c>
      <c r="DA27" s="13">
        <v>4.2949999999999999</v>
      </c>
      <c r="DB27" s="13">
        <v>4.28</v>
      </c>
      <c r="DC27" s="13">
        <v>4.3150000000000004</v>
      </c>
      <c r="DD27" s="13">
        <v>3.3149999999999999</v>
      </c>
      <c r="DE27" s="13">
        <v>3.28</v>
      </c>
      <c r="DF27" s="13">
        <v>4.9249999999999998</v>
      </c>
      <c r="DG27" s="13">
        <v>4.26</v>
      </c>
      <c r="DH27" s="13">
        <v>4.6150000000000002</v>
      </c>
      <c r="DI27" s="13">
        <v>4.5650000000000004</v>
      </c>
      <c r="DJ27" s="13">
        <v>4.6449999999999996</v>
      </c>
      <c r="DK27" s="13">
        <v>4.4050000000000002</v>
      </c>
      <c r="DL27" s="13">
        <v>4.38</v>
      </c>
      <c r="DM27" s="13">
        <v>4.2949999999999999</v>
      </c>
      <c r="DN27" s="13">
        <v>4.33</v>
      </c>
      <c r="DO27" s="13">
        <v>4.3049999999999997</v>
      </c>
      <c r="DP27" s="13">
        <v>4.2750000000000004</v>
      </c>
      <c r="DR27" s="12">
        <v>37347</v>
      </c>
      <c r="DS27" s="13">
        <v>3.4470000000000001</v>
      </c>
      <c r="DT27" s="13">
        <v>6.0000000000000001E-3</v>
      </c>
      <c r="DU27" s="13">
        <v>0.3</v>
      </c>
      <c r="DW27" s="13">
        <v>6.7500000000000004E-2</v>
      </c>
      <c r="DX27" s="13">
        <v>0.13750000000000001</v>
      </c>
      <c r="DZ27" s="13">
        <v>0.13500000000000001</v>
      </c>
      <c r="EA27" s="13">
        <v>-0.13250000000000001</v>
      </c>
      <c r="EB27" s="13">
        <v>-0.13250000000000001</v>
      </c>
      <c r="EC27" s="13">
        <v>-0.15</v>
      </c>
      <c r="ED27" s="13">
        <v>-9.2499999999999999E-2</v>
      </c>
      <c r="EE27" s="13">
        <v>-6.5000000000000002E-2</v>
      </c>
      <c r="EF27" s="13">
        <v>-0.08</v>
      </c>
      <c r="EG27" s="13">
        <v>-0.06</v>
      </c>
      <c r="EH27" s="13">
        <v>-0.1275</v>
      </c>
      <c r="EI27" s="13">
        <v>-0.25</v>
      </c>
      <c r="EJ27" s="13">
        <v>-0.52</v>
      </c>
      <c r="EK27" s="13">
        <v>-0.32</v>
      </c>
      <c r="EL27" s="13">
        <v>0.12</v>
      </c>
      <c r="EM27" s="13">
        <v>0.45</v>
      </c>
      <c r="EN27" s="13">
        <v>0.19500000000000001</v>
      </c>
      <c r="EO27" s="13">
        <v>0.33500000000000002</v>
      </c>
      <c r="EP27" s="13">
        <v>1.4999999999999999E-2</v>
      </c>
      <c r="EQ27" s="13">
        <v>1.4999999999999999E-2</v>
      </c>
      <c r="ER27" s="13">
        <v>-0.06</v>
      </c>
      <c r="ES27" s="13">
        <v>-0.06</v>
      </c>
      <c r="ET27" s="13">
        <v>-0.06</v>
      </c>
      <c r="EU27" s="13">
        <v>-0.41</v>
      </c>
      <c r="EV27" s="13">
        <v>-6.25E-2</v>
      </c>
      <c r="EY27" s="12">
        <v>37347</v>
      </c>
      <c r="EZ27" s="13">
        <v>3.43</v>
      </c>
      <c r="FA27" s="13">
        <v>6.0000000000000001E-3</v>
      </c>
      <c r="FB27" s="13">
        <v>0.3</v>
      </c>
      <c r="FD27" s="13">
        <v>6.7500000000000004E-2</v>
      </c>
      <c r="FE27" s="13">
        <v>0.13750000000000001</v>
      </c>
      <c r="FG27" s="13">
        <v>0.13500000000000001</v>
      </c>
      <c r="FH27" s="13">
        <v>-0.13250000000000001</v>
      </c>
      <c r="FI27" s="13">
        <v>-0.13250000000000001</v>
      </c>
      <c r="FJ27" s="13">
        <v>-0.15</v>
      </c>
      <c r="FK27" s="13">
        <v>-9.2499999999999999E-2</v>
      </c>
      <c r="FL27" s="13">
        <v>-6.5000000000000002E-2</v>
      </c>
      <c r="FM27" s="13">
        <v>-0.08</v>
      </c>
      <c r="FN27" s="13">
        <v>-0.06</v>
      </c>
      <c r="FO27" s="13">
        <v>-0.1275</v>
      </c>
      <c r="FP27" s="13">
        <v>-0.25</v>
      </c>
      <c r="FQ27" s="13">
        <v>-0.52</v>
      </c>
      <c r="FR27" s="13">
        <v>-0.32</v>
      </c>
      <c r="FS27" s="13">
        <v>0.12</v>
      </c>
      <c r="FT27" s="13">
        <v>0.45</v>
      </c>
      <c r="FU27" s="13">
        <v>0.19500000000000001</v>
      </c>
      <c r="FV27" s="13">
        <v>0.33500000000000002</v>
      </c>
      <c r="FW27" s="13">
        <v>1.4999999999999999E-2</v>
      </c>
      <c r="FX27" s="13">
        <v>1.4999999999999999E-2</v>
      </c>
      <c r="FY27" s="13">
        <v>-0.06</v>
      </c>
      <c r="FZ27" s="13">
        <v>-0.06</v>
      </c>
      <c r="GA27" s="13">
        <v>-0.06</v>
      </c>
      <c r="GB27" s="13">
        <v>-0.42499999999999999</v>
      </c>
      <c r="GC27" s="13">
        <v>-6.25E-2</v>
      </c>
    </row>
    <row r="28" spans="4:185" x14ac:dyDescent="0.2"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71"/>
      <c r="AA28" s="11"/>
      <c r="AB28" s="11"/>
      <c r="AC28" s="11"/>
      <c r="AD28" s="11"/>
      <c r="AE28" s="11"/>
      <c r="BL28" s="83">
        <v>36759</v>
      </c>
      <c r="BM28" s="13">
        <v>4.3849999999999998</v>
      </c>
      <c r="BN28" s="13">
        <v>4.5350000000000001</v>
      </c>
      <c r="BO28" s="13">
        <v>4.4450000000000003</v>
      </c>
      <c r="BP28" s="13">
        <v>4.5149999999999997</v>
      </c>
      <c r="BR28" s="13">
        <v>4.5049999999999999</v>
      </c>
      <c r="BS28" s="13">
        <v>4.28</v>
      </c>
      <c r="BT28" s="13">
        <v>4.2699999999999996</v>
      </c>
      <c r="BU28" s="13">
        <v>4.2549999999999999</v>
      </c>
      <c r="BV28" s="13">
        <v>4.3499999999999996</v>
      </c>
      <c r="BW28" s="13">
        <v>4.3250000000000002</v>
      </c>
      <c r="BX28" s="13">
        <v>4.2949999999999999</v>
      </c>
      <c r="BY28" s="13">
        <v>4.28</v>
      </c>
      <c r="BZ28" s="13">
        <v>4.3150000000000004</v>
      </c>
      <c r="CA28" s="13">
        <v>3.3149999999999999</v>
      </c>
      <c r="CB28" s="13">
        <v>3.28</v>
      </c>
      <c r="CC28" s="13">
        <v>4.9249999999999998</v>
      </c>
      <c r="CD28" s="13">
        <v>4.26</v>
      </c>
      <c r="CE28" s="13">
        <v>4.6150000000000002</v>
      </c>
      <c r="CF28" s="13">
        <v>4.5650000000000004</v>
      </c>
      <c r="CG28" s="13">
        <v>4.6449999999999996</v>
      </c>
      <c r="CH28" s="13">
        <v>4.4050000000000002</v>
      </c>
      <c r="CI28" s="13">
        <v>4.38</v>
      </c>
      <c r="CJ28" s="13">
        <v>4.2949999999999999</v>
      </c>
      <c r="CK28" s="13">
        <v>4.33</v>
      </c>
      <c r="CL28" s="13">
        <v>4.3049999999999997</v>
      </c>
      <c r="CM28" s="13">
        <v>4.2750000000000004</v>
      </c>
      <c r="CO28" s="13">
        <v>36759</v>
      </c>
      <c r="CP28" s="13">
        <v>4.3849999999999998</v>
      </c>
      <c r="CQ28" s="13">
        <v>4.5350000000000001</v>
      </c>
      <c r="CR28" s="13">
        <v>4.4450000000000003</v>
      </c>
      <c r="CS28" s="13">
        <v>4.5149999999999997</v>
      </c>
      <c r="CU28" s="13">
        <v>4.5049999999999999</v>
      </c>
      <c r="CV28" s="13">
        <v>4.28</v>
      </c>
      <c r="CW28" s="13">
        <v>4.2699999999999996</v>
      </c>
      <c r="CX28" s="13">
        <v>4.2549999999999999</v>
      </c>
      <c r="CY28" s="13">
        <v>4.3499999999999996</v>
      </c>
      <c r="CZ28" s="13">
        <v>4.3250000000000002</v>
      </c>
      <c r="DA28" s="13">
        <v>4.2949999999999999</v>
      </c>
      <c r="DB28" s="13">
        <v>4.28</v>
      </c>
      <c r="DC28" s="13">
        <v>4.3150000000000004</v>
      </c>
      <c r="DD28" s="13">
        <v>3.3149999999999999</v>
      </c>
      <c r="DE28" s="13">
        <v>3.28</v>
      </c>
      <c r="DF28" s="13">
        <v>4.9249999999999998</v>
      </c>
      <c r="DG28" s="13">
        <v>4.26</v>
      </c>
      <c r="DH28" s="13">
        <v>4.6150000000000002</v>
      </c>
      <c r="DI28" s="13">
        <v>4.5650000000000004</v>
      </c>
      <c r="DJ28" s="13">
        <v>4.6449999999999996</v>
      </c>
      <c r="DK28" s="13">
        <v>4.4050000000000002</v>
      </c>
      <c r="DL28" s="13">
        <v>4.38</v>
      </c>
      <c r="DM28" s="13">
        <v>4.2949999999999999</v>
      </c>
      <c r="DN28" s="13">
        <v>4.33</v>
      </c>
      <c r="DO28" s="13">
        <v>4.3049999999999997</v>
      </c>
      <c r="DP28" s="13">
        <v>4.2750000000000004</v>
      </c>
      <c r="DR28" s="12">
        <v>37377</v>
      </c>
      <c r="DS28" s="13">
        <v>3.355</v>
      </c>
      <c r="DT28" s="13">
        <v>6.0000000000000001E-3</v>
      </c>
      <c r="DU28" s="13">
        <v>0.28499999999999998</v>
      </c>
      <c r="DW28" s="13">
        <v>5.7500000000000002E-2</v>
      </c>
      <c r="DX28" s="13">
        <v>0.1275</v>
      </c>
      <c r="DZ28" s="13">
        <v>0.13500000000000001</v>
      </c>
      <c r="EA28" s="13">
        <v>-0.13250000000000001</v>
      </c>
      <c r="EB28" s="13">
        <v>-0.13250000000000001</v>
      </c>
      <c r="EC28" s="13">
        <v>-0.15</v>
      </c>
      <c r="ED28" s="13">
        <v>-9.2499999999999999E-2</v>
      </c>
      <c r="EE28" s="13">
        <v>-6.5000000000000002E-2</v>
      </c>
      <c r="EF28" s="13">
        <v>-9.5000000000000001E-2</v>
      </c>
      <c r="EG28" s="13">
        <v>-7.4999999999999997E-2</v>
      </c>
      <c r="EH28" s="13">
        <v>-0.1275</v>
      </c>
      <c r="EI28" s="13">
        <v>-0.25</v>
      </c>
      <c r="EJ28" s="13">
        <v>-0.52</v>
      </c>
      <c r="EK28" s="13">
        <v>-0.32</v>
      </c>
      <c r="EL28" s="13">
        <v>0.12</v>
      </c>
      <c r="EM28" s="13">
        <v>0.40500000000000003</v>
      </c>
      <c r="EN28" s="13">
        <v>0.1825</v>
      </c>
      <c r="EO28" s="13">
        <v>0.26750000000000002</v>
      </c>
      <c r="EP28" s="13">
        <v>1.4999999999999999E-2</v>
      </c>
      <c r="EQ28" s="13">
        <v>1.4999999999999999E-2</v>
      </c>
      <c r="ER28" s="13">
        <v>-0.06</v>
      </c>
      <c r="ES28" s="13">
        <v>-0.06</v>
      </c>
      <c r="ET28" s="13">
        <v>-0.06</v>
      </c>
      <c r="EU28" s="13">
        <v>-0.41</v>
      </c>
      <c r="EV28" s="13">
        <v>-6.25E-2</v>
      </c>
      <c r="EY28" s="12">
        <v>37377</v>
      </c>
      <c r="EZ28" s="13">
        <v>3.3479999999999999</v>
      </c>
      <c r="FA28" s="13">
        <v>6.0000000000000001E-3</v>
      </c>
      <c r="FB28" s="13">
        <v>0.28499999999999998</v>
      </c>
      <c r="FD28" s="13">
        <v>5.7500000000000002E-2</v>
      </c>
      <c r="FE28" s="13">
        <v>0.1275</v>
      </c>
      <c r="FG28" s="13">
        <v>0.13500000000000001</v>
      </c>
      <c r="FH28" s="13">
        <v>-0.13250000000000001</v>
      </c>
      <c r="FI28" s="13">
        <v>-0.13250000000000001</v>
      </c>
      <c r="FJ28" s="13">
        <v>-0.15</v>
      </c>
      <c r="FK28" s="13">
        <v>-9.2499999999999999E-2</v>
      </c>
      <c r="FL28" s="13">
        <v>-6.5000000000000002E-2</v>
      </c>
      <c r="FM28" s="13">
        <v>-9.5000000000000001E-2</v>
      </c>
      <c r="FN28" s="13">
        <v>-7.4999999999999997E-2</v>
      </c>
      <c r="FO28" s="13">
        <v>-0.1275</v>
      </c>
      <c r="FP28" s="13">
        <v>-0.25</v>
      </c>
      <c r="FQ28" s="13">
        <v>-0.52</v>
      </c>
      <c r="FR28" s="13">
        <v>-0.32</v>
      </c>
      <c r="FS28" s="13">
        <v>0.12</v>
      </c>
      <c r="FT28" s="13">
        <v>0.40500000000000003</v>
      </c>
      <c r="FU28" s="13">
        <v>0.1825</v>
      </c>
      <c r="FV28" s="13">
        <v>0.26750000000000002</v>
      </c>
      <c r="FW28" s="13">
        <v>1.4999999999999999E-2</v>
      </c>
      <c r="FX28" s="13">
        <v>1.4999999999999999E-2</v>
      </c>
      <c r="FY28" s="13">
        <v>-0.06</v>
      </c>
      <c r="FZ28" s="13">
        <v>-0.06</v>
      </c>
      <c r="GA28" s="13">
        <v>-0.06</v>
      </c>
      <c r="GB28" s="13">
        <v>-0.42499999999999999</v>
      </c>
      <c r="GC28" s="13">
        <v>-6.25E-2</v>
      </c>
    </row>
    <row r="29" spans="4:185" ht="11.25" customHeight="1" x14ac:dyDescent="0.2"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71"/>
      <c r="AA29" s="11"/>
      <c r="AB29" s="11"/>
      <c r="AC29" s="11"/>
      <c r="AD29" s="11"/>
      <c r="AE29" s="11"/>
      <c r="BL29" s="83">
        <v>36760</v>
      </c>
      <c r="BM29" s="13">
        <v>4.5750000000000002</v>
      </c>
      <c r="BN29" s="13">
        <v>4.68</v>
      </c>
      <c r="BO29" s="13">
        <v>4.6399999999999997</v>
      </c>
      <c r="BP29" s="13">
        <v>4.7149999999999999</v>
      </c>
      <c r="BR29" s="13">
        <v>4.6749999999999998</v>
      </c>
      <c r="BS29" s="13">
        <v>4.4749999999999996</v>
      </c>
      <c r="BT29" s="13">
        <v>4.4649999999999999</v>
      </c>
      <c r="BU29" s="13">
        <v>4.4349999999999996</v>
      </c>
      <c r="BV29" s="13">
        <v>4.5449999999999999</v>
      </c>
      <c r="BW29" s="13">
        <v>4.5199999999999996</v>
      </c>
      <c r="BX29" s="13">
        <v>4.5049999999999999</v>
      </c>
      <c r="BY29" s="13">
        <v>4.4850000000000003</v>
      </c>
      <c r="BZ29" s="13">
        <v>4.5149999999999997</v>
      </c>
      <c r="CA29" s="13">
        <v>3.5649999999999999</v>
      </c>
      <c r="CB29" s="13">
        <v>3.41</v>
      </c>
      <c r="CC29" s="13">
        <v>5.29</v>
      </c>
      <c r="CD29" s="13">
        <v>4.62</v>
      </c>
      <c r="CE29" s="13">
        <v>4.8499999999999996</v>
      </c>
      <c r="CF29" s="13">
        <v>4.7699999999999996</v>
      </c>
      <c r="CG29" s="13">
        <v>4.8650000000000002</v>
      </c>
      <c r="CH29" s="13">
        <v>4.6449999999999996</v>
      </c>
      <c r="CI29" s="13">
        <v>4.66</v>
      </c>
      <c r="CJ29" s="13">
        <v>4.47</v>
      </c>
      <c r="CK29" s="13">
        <v>4.5199999999999996</v>
      </c>
      <c r="CL29" s="13">
        <v>4.5049999999999999</v>
      </c>
      <c r="CM29" s="13">
        <v>4.49</v>
      </c>
      <c r="CO29" s="13">
        <v>36760</v>
      </c>
      <c r="CP29" s="13">
        <v>4.5750000000000002</v>
      </c>
      <c r="CQ29" s="13">
        <v>4.68</v>
      </c>
      <c r="CR29" s="13">
        <v>4.6399999999999997</v>
      </c>
      <c r="CS29" s="13">
        <v>4.7149999999999999</v>
      </c>
      <c r="CU29" s="13">
        <v>4.6749999999999998</v>
      </c>
      <c r="CV29" s="13">
        <v>4.4749999999999996</v>
      </c>
      <c r="CW29" s="13">
        <v>4.4649999999999999</v>
      </c>
      <c r="CX29" s="13">
        <v>4.4349999999999996</v>
      </c>
      <c r="CY29" s="13">
        <v>4.5449999999999999</v>
      </c>
      <c r="CZ29" s="13">
        <v>4.5199999999999996</v>
      </c>
      <c r="DA29" s="13">
        <v>4.5049999999999999</v>
      </c>
      <c r="DB29" s="13">
        <v>4.4850000000000003</v>
      </c>
      <c r="DC29" s="13">
        <v>4.5149999999999997</v>
      </c>
      <c r="DD29" s="13">
        <v>3.5649999999999999</v>
      </c>
      <c r="DE29" s="13">
        <v>3.41</v>
      </c>
      <c r="DF29" s="13">
        <v>5.29</v>
      </c>
      <c r="DG29" s="13">
        <v>4.62</v>
      </c>
      <c r="DH29" s="13">
        <v>4.8499999999999996</v>
      </c>
      <c r="DI29" s="13">
        <v>4.7699999999999996</v>
      </c>
      <c r="DJ29" s="13">
        <v>4.8650000000000002</v>
      </c>
      <c r="DK29" s="13">
        <v>4.6449999999999996</v>
      </c>
      <c r="DL29" s="13">
        <v>4.66</v>
      </c>
      <c r="DM29" s="13">
        <v>4.47</v>
      </c>
      <c r="DN29" s="13">
        <v>4.5199999999999996</v>
      </c>
      <c r="DO29" s="13">
        <v>4.5049999999999999</v>
      </c>
      <c r="DP29" s="13">
        <v>4.49</v>
      </c>
      <c r="DR29" s="12">
        <v>37408</v>
      </c>
      <c r="DS29" s="13">
        <v>3.3450000000000002</v>
      </c>
      <c r="DT29" s="13">
        <v>6.0000000000000001E-3</v>
      </c>
      <c r="DU29" s="13">
        <v>0.28249999999999997</v>
      </c>
      <c r="DW29" s="13">
        <v>5.2499999999999998E-2</v>
      </c>
      <c r="DX29" s="13">
        <v>0.1225</v>
      </c>
      <c r="DZ29" s="13">
        <v>0.13500000000000001</v>
      </c>
      <c r="EA29" s="13">
        <v>-0.13250000000000001</v>
      </c>
      <c r="EB29" s="13">
        <v>-0.13250000000000001</v>
      </c>
      <c r="EC29" s="13">
        <v>-0.15</v>
      </c>
      <c r="ED29" s="13">
        <v>-9.2499999999999999E-2</v>
      </c>
      <c r="EE29" s="13">
        <v>-6.5000000000000002E-2</v>
      </c>
      <c r="EF29" s="13">
        <v>-0.105</v>
      </c>
      <c r="EG29" s="13">
        <v>-8.5000000000000006E-2</v>
      </c>
      <c r="EH29" s="13">
        <v>-0.1275</v>
      </c>
      <c r="EI29" s="13">
        <v>-0.25</v>
      </c>
      <c r="EJ29" s="13">
        <v>-0.52</v>
      </c>
      <c r="EK29" s="13">
        <v>-0.32</v>
      </c>
      <c r="EL29" s="13">
        <v>0.12</v>
      </c>
      <c r="EM29" s="13">
        <v>0.39500000000000002</v>
      </c>
      <c r="EN29" s="13">
        <v>0.1825</v>
      </c>
      <c r="EO29" s="13">
        <v>0.26750000000000002</v>
      </c>
      <c r="EP29" s="13">
        <v>0.02</v>
      </c>
      <c r="EQ29" s="13">
        <v>0.02</v>
      </c>
      <c r="ER29" s="13">
        <v>-0.06</v>
      </c>
      <c r="ES29" s="13">
        <v>-0.06</v>
      </c>
      <c r="ET29" s="13">
        <v>-0.06</v>
      </c>
      <c r="EU29" s="13">
        <v>-0.41</v>
      </c>
      <c r="EV29" s="13">
        <v>-6.25E-2</v>
      </c>
      <c r="EY29" s="12">
        <v>37408</v>
      </c>
      <c r="EZ29" s="13">
        <v>3.3250000000000002</v>
      </c>
      <c r="FA29" s="13">
        <v>6.0000000000000001E-3</v>
      </c>
      <c r="FB29" s="13">
        <v>0.28249999999999997</v>
      </c>
      <c r="FD29" s="13">
        <v>5.2499999999999998E-2</v>
      </c>
      <c r="FE29" s="13">
        <v>0.1225</v>
      </c>
      <c r="FG29" s="13">
        <v>0.13500000000000001</v>
      </c>
      <c r="FH29" s="13">
        <v>-0.13250000000000001</v>
      </c>
      <c r="FI29" s="13">
        <v>-0.13250000000000001</v>
      </c>
      <c r="FJ29" s="13">
        <v>-0.15</v>
      </c>
      <c r="FK29" s="13">
        <v>-9.2499999999999999E-2</v>
      </c>
      <c r="FL29" s="13">
        <v>-6.5000000000000002E-2</v>
      </c>
      <c r="FM29" s="13">
        <v>-0.105</v>
      </c>
      <c r="FN29" s="13">
        <v>-8.5000000000000006E-2</v>
      </c>
      <c r="FO29" s="13">
        <v>-0.1275</v>
      </c>
      <c r="FP29" s="13">
        <v>-0.25</v>
      </c>
      <c r="FQ29" s="13">
        <v>-0.52</v>
      </c>
      <c r="FR29" s="13">
        <v>-0.32</v>
      </c>
      <c r="FS29" s="13">
        <v>0.12</v>
      </c>
      <c r="FT29" s="13">
        <v>0.39500000000000002</v>
      </c>
      <c r="FU29" s="13">
        <v>0.1825</v>
      </c>
      <c r="FV29" s="13">
        <v>0.26750000000000002</v>
      </c>
      <c r="FW29" s="13">
        <v>0.02</v>
      </c>
      <c r="FX29" s="13">
        <v>0.02</v>
      </c>
      <c r="FY29" s="13">
        <v>-0.06</v>
      </c>
      <c r="FZ29" s="13">
        <v>-0.06</v>
      </c>
      <c r="GA29" s="13">
        <v>-0.06</v>
      </c>
      <c r="GB29" s="13">
        <v>-0.42499999999999999</v>
      </c>
      <c r="GC29" s="13">
        <v>-6.25E-2</v>
      </c>
    </row>
    <row r="30" spans="4:185" x14ac:dyDescent="0.2"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71"/>
      <c r="AA30" s="11"/>
      <c r="AB30" s="11"/>
      <c r="AC30" s="11"/>
      <c r="AD30" s="11"/>
      <c r="AE30" s="11"/>
      <c r="BL30" s="83">
        <v>36761</v>
      </c>
      <c r="BM30" s="13">
        <v>4.7850000000000001</v>
      </c>
      <c r="BN30" s="13">
        <v>4.9450000000000003</v>
      </c>
      <c r="BO30" s="13">
        <v>4.82</v>
      </c>
      <c r="BP30" s="13">
        <v>4.9050000000000002</v>
      </c>
      <c r="BR30" s="13">
        <v>4.82</v>
      </c>
      <c r="BS30" s="13">
        <v>4.6900000000000004</v>
      </c>
      <c r="BT30" s="13">
        <v>4.6849999999999996</v>
      </c>
      <c r="BU30" s="13">
        <v>4.6550000000000002</v>
      </c>
      <c r="BV30" s="13">
        <v>4.7450000000000001</v>
      </c>
      <c r="BW30" s="13">
        <v>4.7</v>
      </c>
      <c r="BX30" s="13">
        <v>4.6950000000000003</v>
      </c>
      <c r="BY30" s="13">
        <v>4.66</v>
      </c>
      <c r="BZ30" s="13">
        <v>4.6849999999999996</v>
      </c>
      <c r="CA30" s="13">
        <v>3.68</v>
      </c>
      <c r="CB30" s="13">
        <v>3.5750000000000002</v>
      </c>
      <c r="CC30" s="13">
        <v>5.7750000000000004</v>
      </c>
      <c r="CD30" s="13">
        <v>5.1550000000000002</v>
      </c>
      <c r="CE30" s="13">
        <v>5.08</v>
      </c>
      <c r="CF30" s="13">
        <v>5</v>
      </c>
      <c r="CG30" s="13">
        <v>5.125</v>
      </c>
      <c r="CH30" s="13">
        <v>4.83</v>
      </c>
      <c r="CI30" s="13">
        <v>4.8049999999999997</v>
      </c>
      <c r="CJ30" s="13">
        <v>4.7</v>
      </c>
      <c r="CK30" s="13">
        <v>4.7249999999999996</v>
      </c>
      <c r="CL30" s="13">
        <v>4.66</v>
      </c>
      <c r="CM30" s="13">
        <v>4.6550000000000002</v>
      </c>
      <c r="CO30" s="13">
        <v>36761</v>
      </c>
      <c r="CP30" s="13">
        <v>4.7850000000000001</v>
      </c>
      <c r="CQ30" s="13">
        <v>4.9450000000000003</v>
      </c>
      <c r="CR30" s="13">
        <v>4.82</v>
      </c>
      <c r="CS30" s="13">
        <v>4.9050000000000002</v>
      </c>
      <c r="CU30" s="13">
        <v>4.82</v>
      </c>
      <c r="CV30" s="13">
        <v>4.6900000000000004</v>
      </c>
      <c r="CW30" s="13">
        <v>4.6849999999999996</v>
      </c>
      <c r="CX30" s="13">
        <v>4.6550000000000002</v>
      </c>
      <c r="CY30" s="13">
        <v>4.7450000000000001</v>
      </c>
      <c r="CZ30" s="13">
        <v>4.7</v>
      </c>
      <c r="DA30" s="13">
        <v>4.6950000000000003</v>
      </c>
      <c r="DB30" s="13">
        <v>4.66</v>
      </c>
      <c r="DC30" s="13">
        <v>4.6849999999999996</v>
      </c>
      <c r="DD30" s="13">
        <v>3.68</v>
      </c>
      <c r="DE30" s="13">
        <v>3.5750000000000002</v>
      </c>
      <c r="DF30" s="13">
        <v>5.7750000000000004</v>
      </c>
      <c r="DG30" s="13">
        <v>5.1550000000000002</v>
      </c>
      <c r="DH30" s="13">
        <v>5.08</v>
      </c>
      <c r="DI30" s="13">
        <v>5</v>
      </c>
      <c r="DJ30" s="13">
        <v>5.125</v>
      </c>
      <c r="DK30" s="13">
        <v>4.83</v>
      </c>
      <c r="DL30" s="13">
        <v>4.8049999999999997</v>
      </c>
      <c r="DM30" s="13">
        <v>4.7</v>
      </c>
      <c r="DN30" s="13">
        <v>4.7249999999999996</v>
      </c>
      <c r="DO30" s="13">
        <v>4.66</v>
      </c>
      <c r="DP30" s="13">
        <v>4.6550000000000002</v>
      </c>
      <c r="DR30" s="12">
        <v>37438</v>
      </c>
      <c r="DS30" s="13">
        <v>3.3330000000000002</v>
      </c>
      <c r="DT30" s="13">
        <v>6.0000000000000001E-3</v>
      </c>
      <c r="DU30" s="13">
        <v>0.28249999999999997</v>
      </c>
      <c r="DW30" s="13">
        <v>4.2500000000000003E-2</v>
      </c>
      <c r="DX30" s="13">
        <v>0.1125</v>
      </c>
      <c r="DZ30" s="13">
        <v>0.13500000000000001</v>
      </c>
      <c r="EA30" s="13">
        <v>-0.13250000000000001</v>
      </c>
      <c r="EB30" s="13">
        <v>-0.13250000000000001</v>
      </c>
      <c r="EC30" s="13">
        <v>-0.15</v>
      </c>
      <c r="ED30" s="13">
        <v>-9.2499999999999999E-2</v>
      </c>
      <c r="EE30" s="13">
        <v>-6.5000000000000002E-2</v>
      </c>
      <c r="EF30" s="13">
        <v>-0.105</v>
      </c>
      <c r="EG30" s="13">
        <v>-8.5000000000000006E-2</v>
      </c>
      <c r="EH30" s="13">
        <v>-0.1275</v>
      </c>
      <c r="EI30" s="13">
        <v>-0.25</v>
      </c>
      <c r="EJ30" s="13">
        <v>-0.52</v>
      </c>
      <c r="EK30" s="13">
        <v>-0.32</v>
      </c>
      <c r="EL30" s="13">
        <v>0.12</v>
      </c>
      <c r="EM30" s="13">
        <v>0.43</v>
      </c>
      <c r="EN30" s="13">
        <v>0.1825</v>
      </c>
      <c r="EO30" s="13">
        <v>0.28000000000000003</v>
      </c>
      <c r="EP30" s="13">
        <v>2.2499999999999999E-2</v>
      </c>
      <c r="EQ30" s="13">
        <v>2.2499999999999999E-2</v>
      </c>
      <c r="ER30" s="13">
        <v>-0.06</v>
      </c>
      <c r="ES30" s="13">
        <v>-0.06</v>
      </c>
      <c r="ET30" s="13">
        <v>-0.06</v>
      </c>
      <c r="EU30" s="13">
        <v>-0.41</v>
      </c>
      <c r="EV30" s="13">
        <v>-6.25E-2</v>
      </c>
      <c r="EY30" s="12">
        <v>37438</v>
      </c>
      <c r="EZ30" s="13">
        <v>3.3130000000000002</v>
      </c>
      <c r="FA30" s="13">
        <v>6.0000000000000001E-3</v>
      </c>
      <c r="FB30" s="13">
        <v>0.28249999999999997</v>
      </c>
      <c r="FD30" s="13">
        <v>4.2500000000000003E-2</v>
      </c>
      <c r="FE30" s="13">
        <v>0.1125</v>
      </c>
      <c r="FG30" s="13">
        <v>0.13500000000000001</v>
      </c>
      <c r="FH30" s="13">
        <v>-0.13250000000000001</v>
      </c>
      <c r="FI30" s="13">
        <v>-0.13250000000000001</v>
      </c>
      <c r="FJ30" s="13">
        <v>-0.15</v>
      </c>
      <c r="FK30" s="13">
        <v>-9.2499999999999999E-2</v>
      </c>
      <c r="FL30" s="13">
        <v>-6.5000000000000002E-2</v>
      </c>
      <c r="FM30" s="13">
        <v>-0.105</v>
      </c>
      <c r="FN30" s="13">
        <v>-8.5000000000000006E-2</v>
      </c>
      <c r="FO30" s="13">
        <v>-0.1275</v>
      </c>
      <c r="FP30" s="13">
        <v>-0.25</v>
      </c>
      <c r="FQ30" s="13">
        <v>-0.52</v>
      </c>
      <c r="FR30" s="13">
        <v>-0.32</v>
      </c>
      <c r="FS30" s="13">
        <v>0.12</v>
      </c>
      <c r="FT30" s="13">
        <v>0.43</v>
      </c>
      <c r="FU30" s="13">
        <v>0.1825</v>
      </c>
      <c r="FV30" s="13">
        <v>0.28000000000000003</v>
      </c>
      <c r="FW30" s="13">
        <v>2.2499999999999999E-2</v>
      </c>
      <c r="FX30" s="13">
        <v>2.2499999999999999E-2</v>
      </c>
      <c r="FY30" s="13">
        <v>-0.06</v>
      </c>
      <c r="FZ30" s="13">
        <v>-0.06</v>
      </c>
      <c r="GA30" s="13">
        <v>-0.06</v>
      </c>
      <c r="GB30" s="13">
        <v>-0.42499999999999999</v>
      </c>
      <c r="GC30" s="13">
        <v>-6.25E-2</v>
      </c>
    </row>
    <row r="31" spans="4:185" x14ac:dyDescent="0.2"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71"/>
      <c r="AA31" s="11"/>
      <c r="AB31" s="11"/>
      <c r="AC31" s="11"/>
      <c r="AD31" s="11"/>
      <c r="AE31" s="11"/>
      <c r="BL31" s="83">
        <v>36762</v>
      </c>
      <c r="BM31" s="13">
        <v>4.67</v>
      </c>
      <c r="BN31" s="13">
        <v>4.8150000000000004</v>
      </c>
      <c r="BO31" s="13">
        <v>4.72</v>
      </c>
      <c r="BP31" s="13">
        <v>4.79</v>
      </c>
      <c r="BR31" s="13">
        <v>4.7649999999999997</v>
      </c>
      <c r="BS31" s="13">
        <v>4.5549999999999997</v>
      </c>
      <c r="BT31" s="13">
        <v>4.55</v>
      </c>
      <c r="BU31" s="13">
        <v>4.5250000000000004</v>
      </c>
      <c r="BV31" s="13">
        <v>4.5999999999999996</v>
      </c>
      <c r="BW31" s="13">
        <v>4.58</v>
      </c>
      <c r="BX31" s="13">
        <v>4.57</v>
      </c>
      <c r="BY31" s="13">
        <v>4.5549999999999997</v>
      </c>
      <c r="BZ31" s="13">
        <v>4.6050000000000004</v>
      </c>
      <c r="CA31" s="13">
        <v>3.6</v>
      </c>
      <c r="CB31" s="13">
        <v>3.4350000000000001</v>
      </c>
      <c r="CC31" s="13">
        <v>5.76</v>
      </c>
      <c r="CD31" s="13">
        <v>5.21</v>
      </c>
      <c r="CE31" s="13">
        <v>4.91</v>
      </c>
      <c r="CF31" s="13">
        <v>4.8600000000000003</v>
      </c>
      <c r="CG31" s="13">
        <v>4.9400000000000004</v>
      </c>
      <c r="CH31" s="13">
        <v>4.6900000000000004</v>
      </c>
      <c r="CI31" s="13">
        <v>4.67</v>
      </c>
      <c r="CJ31" s="13">
        <v>4.57</v>
      </c>
      <c r="CK31" s="13">
        <v>4.6050000000000004</v>
      </c>
      <c r="CL31" s="13">
        <v>4.58</v>
      </c>
      <c r="CM31" s="13">
        <v>4.55</v>
      </c>
      <c r="CO31" s="13">
        <v>36762</v>
      </c>
      <c r="CP31" s="13">
        <v>4.67</v>
      </c>
      <c r="CQ31" s="13">
        <v>4.8150000000000004</v>
      </c>
      <c r="CR31" s="13">
        <v>4.72</v>
      </c>
      <c r="CS31" s="13">
        <v>4.79</v>
      </c>
      <c r="CU31" s="13">
        <v>4.7649999999999997</v>
      </c>
      <c r="CV31" s="13">
        <v>4.5549999999999997</v>
      </c>
      <c r="CW31" s="13">
        <v>4.55</v>
      </c>
      <c r="CX31" s="13">
        <v>4.5250000000000004</v>
      </c>
      <c r="CY31" s="13">
        <v>4.5999999999999996</v>
      </c>
      <c r="CZ31" s="13">
        <v>4.58</v>
      </c>
      <c r="DA31" s="13">
        <v>4.57</v>
      </c>
      <c r="DB31" s="13">
        <v>4.5549999999999997</v>
      </c>
      <c r="DC31" s="13">
        <v>4.6050000000000004</v>
      </c>
      <c r="DD31" s="13">
        <v>3.6</v>
      </c>
      <c r="DE31" s="13">
        <v>3.4350000000000001</v>
      </c>
      <c r="DF31" s="13">
        <v>5.76</v>
      </c>
      <c r="DG31" s="13">
        <v>5.21</v>
      </c>
      <c r="DH31" s="13">
        <v>4.91</v>
      </c>
      <c r="DI31" s="13">
        <v>4.8600000000000003</v>
      </c>
      <c r="DJ31" s="13">
        <v>4.9400000000000004</v>
      </c>
      <c r="DK31" s="13">
        <v>4.6900000000000004</v>
      </c>
      <c r="DL31" s="13">
        <v>4.67</v>
      </c>
      <c r="DM31" s="13">
        <v>4.57</v>
      </c>
      <c r="DN31" s="13">
        <v>4.6050000000000004</v>
      </c>
      <c r="DO31" s="13">
        <v>4.58</v>
      </c>
      <c r="DP31" s="13">
        <v>4.55</v>
      </c>
      <c r="DR31" s="12">
        <v>37469</v>
      </c>
      <c r="DS31" s="13">
        <v>3.3380000000000001</v>
      </c>
      <c r="DT31" s="13">
        <v>6.0000000000000001E-3</v>
      </c>
      <c r="DU31" s="13">
        <v>0.28249999999999997</v>
      </c>
      <c r="DW31" s="13">
        <v>0.04</v>
      </c>
      <c r="DX31" s="13">
        <v>0.11</v>
      </c>
      <c r="DZ31" s="13">
        <v>0.13500000000000001</v>
      </c>
      <c r="EA31" s="13">
        <v>-0.13250000000000001</v>
      </c>
      <c r="EB31" s="13">
        <v>-0.13250000000000001</v>
      </c>
      <c r="EC31" s="13">
        <v>-0.15</v>
      </c>
      <c r="ED31" s="13">
        <v>-9.2499999999999999E-2</v>
      </c>
      <c r="EE31" s="13">
        <v>-6.5000000000000002E-2</v>
      </c>
      <c r="EF31" s="13">
        <v>-0.105</v>
      </c>
      <c r="EG31" s="13">
        <v>-8.5000000000000006E-2</v>
      </c>
      <c r="EH31" s="13">
        <v>-0.1275</v>
      </c>
      <c r="EI31" s="13">
        <v>-0.25</v>
      </c>
      <c r="EJ31" s="13">
        <v>-0.52</v>
      </c>
      <c r="EK31" s="13">
        <v>-0.32</v>
      </c>
      <c r="EL31" s="13">
        <v>0.12</v>
      </c>
      <c r="EM31" s="13">
        <v>0.495</v>
      </c>
      <c r="EN31" s="13">
        <v>0.1825</v>
      </c>
      <c r="EO31" s="13">
        <v>0.28000000000000003</v>
      </c>
      <c r="EP31" s="13">
        <v>2.5000000000000001E-2</v>
      </c>
      <c r="EQ31" s="13">
        <v>2.5000000000000001E-2</v>
      </c>
      <c r="ER31" s="13">
        <v>-0.06</v>
      </c>
      <c r="ES31" s="13">
        <v>-0.06</v>
      </c>
      <c r="ET31" s="13">
        <v>-0.06</v>
      </c>
      <c r="EU31" s="13">
        <v>-0.41</v>
      </c>
      <c r="EV31" s="13">
        <v>-6.25E-2</v>
      </c>
      <c r="EY31" s="12">
        <v>37469</v>
      </c>
      <c r="EZ31" s="13">
        <v>3.3180000000000001</v>
      </c>
      <c r="FA31" s="13">
        <v>6.0000000000000001E-3</v>
      </c>
      <c r="FB31" s="13">
        <v>0.28249999999999997</v>
      </c>
      <c r="FD31" s="13">
        <v>0.04</v>
      </c>
      <c r="FE31" s="13">
        <v>0.11</v>
      </c>
      <c r="FG31" s="13">
        <v>0.13500000000000001</v>
      </c>
      <c r="FH31" s="13">
        <v>-0.13250000000000001</v>
      </c>
      <c r="FI31" s="13">
        <v>-0.13250000000000001</v>
      </c>
      <c r="FJ31" s="13">
        <v>-0.15</v>
      </c>
      <c r="FK31" s="13">
        <v>-9.2499999999999999E-2</v>
      </c>
      <c r="FL31" s="13">
        <v>-6.5000000000000002E-2</v>
      </c>
      <c r="FM31" s="13">
        <v>-0.105</v>
      </c>
      <c r="FN31" s="13">
        <v>-8.5000000000000006E-2</v>
      </c>
      <c r="FO31" s="13">
        <v>-0.1275</v>
      </c>
      <c r="FP31" s="13">
        <v>-0.25</v>
      </c>
      <c r="FQ31" s="13">
        <v>-0.52</v>
      </c>
      <c r="FR31" s="13">
        <v>-0.32</v>
      </c>
      <c r="FS31" s="13">
        <v>0.12</v>
      </c>
      <c r="FT31" s="13">
        <v>0.495</v>
      </c>
      <c r="FU31" s="13">
        <v>0.1825</v>
      </c>
      <c r="FV31" s="13">
        <v>0.28000000000000003</v>
      </c>
      <c r="FW31" s="13">
        <v>2.5000000000000001E-2</v>
      </c>
      <c r="FX31" s="13">
        <v>2.5000000000000001E-2</v>
      </c>
      <c r="FY31" s="13">
        <v>-0.06</v>
      </c>
      <c r="FZ31" s="13">
        <v>-0.06</v>
      </c>
      <c r="GA31" s="13">
        <v>-0.06</v>
      </c>
      <c r="GB31" s="13">
        <v>-0.42499999999999999</v>
      </c>
      <c r="GC31" s="13">
        <v>-6.25E-2</v>
      </c>
    </row>
    <row r="32" spans="4:185" x14ac:dyDescent="0.2"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71"/>
      <c r="AA32" s="11"/>
      <c r="AB32" s="11"/>
      <c r="AC32" s="11"/>
      <c r="AD32" s="11"/>
      <c r="AE32" s="11"/>
      <c r="BL32" s="83">
        <v>36763</v>
      </c>
      <c r="BM32" s="13">
        <v>4.4649999999999999</v>
      </c>
      <c r="BN32" s="13">
        <v>4.6150000000000002</v>
      </c>
      <c r="BO32" s="13">
        <v>4.5149999999999997</v>
      </c>
      <c r="BP32" s="13">
        <v>4.57</v>
      </c>
      <c r="BR32" s="13">
        <v>4.5350000000000001</v>
      </c>
      <c r="BS32" s="13">
        <v>4.3499999999999996</v>
      </c>
      <c r="BT32" s="13">
        <v>4.34</v>
      </c>
      <c r="BU32" s="13">
        <v>4.32</v>
      </c>
      <c r="BV32" s="13">
        <v>4.38</v>
      </c>
      <c r="BW32" s="13">
        <v>4.375</v>
      </c>
      <c r="BX32" s="13">
        <v>4.3449999999999998</v>
      </c>
      <c r="BY32" s="13">
        <v>4.335</v>
      </c>
      <c r="BZ32" s="13">
        <v>4.3499999999999996</v>
      </c>
      <c r="CA32" s="13">
        <v>3.32</v>
      </c>
      <c r="CB32" s="13">
        <v>3.145</v>
      </c>
      <c r="CC32" s="13">
        <v>5.75</v>
      </c>
      <c r="CD32" s="13">
        <v>5.16</v>
      </c>
      <c r="CE32" s="13">
        <v>4.71</v>
      </c>
      <c r="CF32" s="13">
        <v>4.63</v>
      </c>
      <c r="CG32" s="13">
        <v>4.7300000000000004</v>
      </c>
      <c r="CH32" s="13">
        <v>4.4649999999999999</v>
      </c>
      <c r="CI32" s="13">
        <v>4.4450000000000003</v>
      </c>
      <c r="CJ32" s="13">
        <v>4.3550000000000004</v>
      </c>
      <c r="CK32" s="13">
        <v>4.4050000000000002</v>
      </c>
      <c r="CL32" s="13">
        <v>4.3650000000000002</v>
      </c>
      <c r="CM32" s="13">
        <v>4.33</v>
      </c>
      <c r="CO32" s="13">
        <v>36763</v>
      </c>
      <c r="CP32" s="13">
        <v>4.4649999999999999</v>
      </c>
      <c r="CQ32" s="13">
        <v>4.6150000000000002</v>
      </c>
      <c r="CR32" s="13">
        <v>4.5149999999999997</v>
      </c>
      <c r="CS32" s="13">
        <v>4.57</v>
      </c>
      <c r="CU32" s="13">
        <v>4.5350000000000001</v>
      </c>
      <c r="CV32" s="13">
        <v>4.3499999999999996</v>
      </c>
      <c r="CW32" s="13">
        <v>4.34</v>
      </c>
      <c r="CX32" s="13">
        <v>4.32</v>
      </c>
      <c r="CY32" s="13">
        <v>4.38</v>
      </c>
      <c r="CZ32" s="13">
        <v>4.375</v>
      </c>
      <c r="DA32" s="13">
        <v>4.3449999999999998</v>
      </c>
      <c r="DB32" s="13">
        <v>4.335</v>
      </c>
      <c r="DC32" s="13">
        <v>4.3499999999999996</v>
      </c>
      <c r="DD32" s="13">
        <v>3.32</v>
      </c>
      <c r="DE32" s="13">
        <v>3.145</v>
      </c>
      <c r="DF32" s="13">
        <v>5.75</v>
      </c>
      <c r="DG32" s="13">
        <v>5.16</v>
      </c>
      <c r="DH32" s="13">
        <v>4.71</v>
      </c>
      <c r="DI32" s="13">
        <v>4.63</v>
      </c>
      <c r="DJ32" s="13">
        <v>4.7300000000000004</v>
      </c>
      <c r="DK32" s="13">
        <v>4.4649999999999999</v>
      </c>
      <c r="DL32" s="13">
        <v>4.4450000000000003</v>
      </c>
      <c r="DM32" s="13">
        <v>4.3550000000000004</v>
      </c>
      <c r="DN32" s="13">
        <v>4.4050000000000002</v>
      </c>
      <c r="DO32" s="13">
        <v>4.3650000000000002</v>
      </c>
      <c r="DP32" s="13">
        <v>4.33</v>
      </c>
      <c r="DR32" s="12">
        <v>37500</v>
      </c>
      <c r="DS32" s="13">
        <v>3.331</v>
      </c>
      <c r="DT32" s="13">
        <v>6.0000000000000001E-3</v>
      </c>
      <c r="DU32" s="13">
        <v>0.28249999999999997</v>
      </c>
      <c r="DW32" s="13">
        <v>3.7499999999999999E-2</v>
      </c>
      <c r="DX32" s="13">
        <v>0.1075</v>
      </c>
      <c r="DZ32" s="13">
        <v>0.13500000000000001</v>
      </c>
      <c r="EA32" s="13">
        <v>-0.13250000000000001</v>
      </c>
      <c r="EB32" s="13">
        <v>-0.13250000000000001</v>
      </c>
      <c r="EC32" s="13">
        <v>-0.15</v>
      </c>
      <c r="ED32" s="13">
        <v>-9.2499999999999999E-2</v>
      </c>
      <c r="EE32" s="13">
        <v>-6.5000000000000002E-2</v>
      </c>
      <c r="EF32" s="13">
        <v>-9.5000000000000001E-2</v>
      </c>
      <c r="EG32" s="13">
        <v>-7.4999999999999997E-2</v>
      </c>
      <c r="EH32" s="13">
        <v>-0.1275</v>
      </c>
      <c r="EI32" s="13">
        <v>-0.25</v>
      </c>
      <c r="EJ32" s="13">
        <v>-0.52</v>
      </c>
      <c r="EK32" s="13">
        <v>-0.32</v>
      </c>
      <c r="EL32" s="13">
        <v>0.12</v>
      </c>
      <c r="EM32" s="13">
        <v>0.39500000000000002</v>
      </c>
      <c r="EN32" s="13">
        <v>0.1825</v>
      </c>
      <c r="EO32" s="13">
        <v>0.27</v>
      </c>
      <c r="EP32" s="13">
        <v>1.7500000000000002E-2</v>
      </c>
      <c r="EQ32" s="13">
        <v>1.7500000000000002E-2</v>
      </c>
      <c r="ER32" s="13">
        <v>-0.06</v>
      </c>
      <c r="ES32" s="13">
        <v>-0.06</v>
      </c>
      <c r="ET32" s="13">
        <v>-0.06</v>
      </c>
      <c r="EU32" s="13">
        <v>-0.41</v>
      </c>
      <c r="EV32" s="13">
        <v>-6.25E-2</v>
      </c>
      <c r="EY32" s="12">
        <v>37500</v>
      </c>
      <c r="EZ32" s="13">
        <v>3.3109999999999999</v>
      </c>
      <c r="FA32" s="13">
        <v>6.0000000000000001E-3</v>
      </c>
      <c r="FB32" s="13">
        <v>0.28249999999999997</v>
      </c>
      <c r="FD32" s="13">
        <v>3.7499999999999999E-2</v>
      </c>
      <c r="FE32" s="13">
        <v>0.1075</v>
      </c>
      <c r="FG32" s="13">
        <v>0.13500000000000001</v>
      </c>
      <c r="FH32" s="13">
        <v>-0.13250000000000001</v>
      </c>
      <c r="FI32" s="13">
        <v>-0.13250000000000001</v>
      </c>
      <c r="FJ32" s="13">
        <v>-0.15</v>
      </c>
      <c r="FK32" s="13">
        <v>-9.2499999999999999E-2</v>
      </c>
      <c r="FL32" s="13">
        <v>-6.5000000000000002E-2</v>
      </c>
      <c r="FM32" s="13">
        <v>-9.5000000000000001E-2</v>
      </c>
      <c r="FN32" s="13">
        <v>-7.4999999999999997E-2</v>
      </c>
      <c r="FO32" s="13">
        <v>-0.1275</v>
      </c>
      <c r="FP32" s="13">
        <v>-0.25</v>
      </c>
      <c r="FQ32" s="13">
        <v>-0.52</v>
      </c>
      <c r="FR32" s="13">
        <v>-0.32</v>
      </c>
      <c r="FS32" s="13">
        <v>0.12</v>
      </c>
      <c r="FT32" s="13">
        <v>0.39500000000000002</v>
      </c>
      <c r="FU32" s="13">
        <v>0.1825</v>
      </c>
      <c r="FV32" s="13">
        <v>0.27</v>
      </c>
      <c r="FW32" s="13">
        <v>1.7500000000000002E-2</v>
      </c>
      <c r="FX32" s="13">
        <v>1.7500000000000002E-2</v>
      </c>
      <c r="FY32" s="13">
        <v>-0.06</v>
      </c>
      <c r="FZ32" s="13">
        <v>-0.06</v>
      </c>
      <c r="GA32" s="13">
        <v>-0.06</v>
      </c>
      <c r="GB32" s="13">
        <v>-0.42499999999999999</v>
      </c>
      <c r="GC32" s="13">
        <v>-6.25E-2</v>
      </c>
    </row>
    <row r="33" spans="1:185" x14ac:dyDescent="0.2"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71"/>
      <c r="AA33" s="11"/>
      <c r="AB33" s="11"/>
      <c r="AC33" s="11"/>
      <c r="AD33" s="11"/>
      <c r="AE33" s="11"/>
      <c r="BL33" s="83">
        <v>36764</v>
      </c>
      <c r="BM33" s="13">
        <v>4.53</v>
      </c>
      <c r="BN33" s="13">
        <v>4.6849999999999996</v>
      </c>
      <c r="BO33" s="13">
        <v>4.5999999999999996</v>
      </c>
      <c r="BP33" s="13">
        <v>4.66</v>
      </c>
      <c r="BR33" s="13">
        <v>4.6449999999999996</v>
      </c>
      <c r="BS33" s="13">
        <v>4.4349999999999996</v>
      </c>
      <c r="BT33" s="13">
        <v>4.4249999999999998</v>
      </c>
      <c r="BU33" s="13">
        <v>4.4000000000000004</v>
      </c>
      <c r="BV33" s="13">
        <v>4.4649999999999999</v>
      </c>
      <c r="BW33" s="13">
        <v>4.47</v>
      </c>
      <c r="BX33" s="13">
        <v>4.4400000000000004</v>
      </c>
      <c r="BY33" s="13">
        <v>4.4249999999999998</v>
      </c>
      <c r="BZ33" s="13">
        <v>4.4550000000000001</v>
      </c>
      <c r="CA33" s="13">
        <v>3.1949999999999998</v>
      </c>
      <c r="CB33" s="13">
        <v>3.12</v>
      </c>
      <c r="CC33" s="13">
        <v>6.4749999999999996</v>
      </c>
      <c r="CD33" s="13">
        <v>5.26</v>
      </c>
      <c r="CE33" s="13">
        <v>4.74</v>
      </c>
      <c r="CF33" s="13">
        <v>4.6950000000000003</v>
      </c>
      <c r="CG33" s="13">
        <v>4.8</v>
      </c>
      <c r="CH33" s="13">
        <v>4.5449999999999999</v>
      </c>
      <c r="CI33" s="13">
        <v>4.5350000000000001</v>
      </c>
      <c r="CJ33" s="13">
        <v>4.42</v>
      </c>
      <c r="CK33" s="13">
        <v>4.47</v>
      </c>
      <c r="CL33" s="13">
        <v>4.4249999999999998</v>
      </c>
      <c r="CM33" s="13">
        <v>4.3949999999999996</v>
      </c>
      <c r="CO33" s="13">
        <v>36764</v>
      </c>
      <c r="CP33" s="13">
        <v>4.53</v>
      </c>
      <c r="CQ33" s="13">
        <v>4.6849999999999996</v>
      </c>
      <c r="CR33" s="13">
        <v>4.5999999999999996</v>
      </c>
      <c r="CS33" s="13">
        <v>4.66</v>
      </c>
      <c r="CU33" s="13">
        <v>4.6449999999999996</v>
      </c>
      <c r="CV33" s="13">
        <v>4.4349999999999996</v>
      </c>
      <c r="CW33" s="13">
        <v>4.4249999999999998</v>
      </c>
      <c r="CX33" s="13">
        <v>4.4000000000000004</v>
      </c>
      <c r="CY33" s="13">
        <v>4.4649999999999999</v>
      </c>
      <c r="CZ33" s="13">
        <v>4.47</v>
      </c>
      <c r="DA33" s="13">
        <v>4.4400000000000004</v>
      </c>
      <c r="DB33" s="13">
        <v>4.4249999999999998</v>
      </c>
      <c r="DC33" s="13">
        <v>4.4550000000000001</v>
      </c>
      <c r="DD33" s="13">
        <v>3.1949999999999998</v>
      </c>
      <c r="DE33" s="13">
        <v>3.12</v>
      </c>
      <c r="DF33" s="13">
        <v>6.4749999999999996</v>
      </c>
      <c r="DG33" s="13">
        <v>5.26</v>
      </c>
      <c r="DH33" s="13">
        <v>4.74</v>
      </c>
      <c r="DI33" s="13">
        <v>4.6950000000000003</v>
      </c>
      <c r="DJ33" s="13">
        <v>4.8</v>
      </c>
      <c r="DK33" s="13">
        <v>4.5599999999999996</v>
      </c>
      <c r="DL33" s="13">
        <v>4.5149999999999997</v>
      </c>
      <c r="DM33" s="13">
        <v>4.42</v>
      </c>
      <c r="DN33" s="13">
        <v>4.47</v>
      </c>
      <c r="DO33" s="13">
        <v>4.4249999999999998</v>
      </c>
      <c r="DP33" s="13">
        <v>4.3949999999999996</v>
      </c>
      <c r="DR33" s="12">
        <v>37530</v>
      </c>
      <c r="DS33" s="13">
        <v>3.3460000000000001</v>
      </c>
      <c r="DT33" s="13">
        <v>6.0000000000000001E-3</v>
      </c>
      <c r="DU33" s="13">
        <v>0.28499999999999998</v>
      </c>
      <c r="DW33" s="13">
        <v>5.2499999999999998E-2</v>
      </c>
      <c r="DX33" s="13">
        <v>0.1225</v>
      </c>
      <c r="DZ33" s="13">
        <v>0.13500000000000001</v>
      </c>
      <c r="EA33" s="13">
        <v>-0.13250000000000001</v>
      </c>
      <c r="EB33" s="13">
        <v>-0.13250000000000001</v>
      </c>
      <c r="EC33" s="13">
        <v>-0.15</v>
      </c>
      <c r="ED33" s="13">
        <v>-9.2499999999999999E-2</v>
      </c>
      <c r="EE33" s="13">
        <v>-6.5000000000000002E-2</v>
      </c>
      <c r="EF33" s="13">
        <v>-0.08</v>
      </c>
      <c r="EG33" s="13">
        <v>-0.06</v>
      </c>
      <c r="EH33" s="13">
        <v>-0.1275</v>
      </c>
      <c r="EI33" s="13">
        <v>-0.25</v>
      </c>
      <c r="EJ33" s="13">
        <v>-0.52</v>
      </c>
      <c r="EK33" s="13">
        <v>-0.32</v>
      </c>
      <c r="EL33" s="13">
        <v>0.12</v>
      </c>
      <c r="EM33" s="13">
        <v>0.46100000000000002</v>
      </c>
      <c r="EN33" s="13">
        <v>0.1875</v>
      </c>
      <c r="EO33" s="13">
        <v>0.34250000000000003</v>
      </c>
      <c r="EP33" s="13">
        <v>7.4999999999999997E-3</v>
      </c>
      <c r="EQ33" s="13">
        <v>7.4999999999999997E-3</v>
      </c>
      <c r="ER33" s="13">
        <v>-0.06</v>
      </c>
      <c r="ES33" s="13">
        <v>-0.06</v>
      </c>
      <c r="ET33" s="13">
        <v>-0.06</v>
      </c>
      <c r="EU33" s="13">
        <v>-0.41</v>
      </c>
      <c r="EV33" s="13">
        <v>-6.25E-2</v>
      </c>
      <c r="EY33" s="12">
        <v>37530</v>
      </c>
      <c r="EZ33" s="13">
        <v>3.3260000000000001</v>
      </c>
      <c r="FA33" s="13">
        <v>6.0000000000000001E-3</v>
      </c>
      <c r="FB33" s="13">
        <v>0.28499999999999998</v>
      </c>
      <c r="FD33" s="13">
        <v>5.2499999999999998E-2</v>
      </c>
      <c r="FE33" s="13">
        <v>0.1225</v>
      </c>
      <c r="FG33" s="13">
        <v>0.13500000000000001</v>
      </c>
      <c r="FH33" s="13">
        <v>-0.13250000000000001</v>
      </c>
      <c r="FI33" s="13">
        <v>-0.13250000000000001</v>
      </c>
      <c r="FJ33" s="13">
        <v>-0.15</v>
      </c>
      <c r="FK33" s="13">
        <v>-9.2499999999999999E-2</v>
      </c>
      <c r="FL33" s="13">
        <v>-6.5000000000000002E-2</v>
      </c>
      <c r="FM33" s="13">
        <v>-0.08</v>
      </c>
      <c r="FN33" s="13">
        <v>-0.06</v>
      </c>
      <c r="FO33" s="13">
        <v>-0.1275</v>
      </c>
      <c r="FP33" s="13">
        <v>-0.25</v>
      </c>
      <c r="FQ33" s="13">
        <v>-0.52</v>
      </c>
      <c r="FR33" s="13">
        <v>-0.32</v>
      </c>
      <c r="FS33" s="13">
        <v>0.12</v>
      </c>
      <c r="FT33" s="13">
        <v>0.46100000000000002</v>
      </c>
      <c r="FU33" s="13">
        <v>0.1875</v>
      </c>
      <c r="FV33" s="13">
        <v>0.34250000000000003</v>
      </c>
      <c r="FW33" s="13">
        <v>7.4999999999999997E-3</v>
      </c>
      <c r="FX33" s="13">
        <v>7.4999999999999997E-3</v>
      </c>
      <c r="FY33" s="13">
        <v>-0.06</v>
      </c>
      <c r="FZ33" s="13">
        <v>-0.06</v>
      </c>
      <c r="GA33" s="13">
        <v>-0.06</v>
      </c>
      <c r="GB33" s="13">
        <v>-0.42499999999999999</v>
      </c>
      <c r="GC33" s="13">
        <v>-6.25E-2</v>
      </c>
    </row>
    <row r="34" spans="1:185" x14ac:dyDescent="0.2"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71"/>
      <c r="AA34" s="11"/>
      <c r="AB34" s="11"/>
      <c r="AC34" s="11"/>
      <c r="AD34" s="11"/>
      <c r="AE34" s="11"/>
      <c r="BL34" s="83">
        <v>36765</v>
      </c>
      <c r="BM34" s="13">
        <v>4.53</v>
      </c>
      <c r="BN34" s="13">
        <v>4.6849999999999996</v>
      </c>
      <c r="BO34" s="13">
        <v>4.5999999999999996</v>
      </c>
      <c r="BP34" s="13">
        <v>4.66</v>
      </c>
      <c r="BR34" s="13">
        <v>4.6449999999999996</v>
      </c>
      <c r="BS34" s="13">
        <v>4.4349999999999996</v>
      </c>
      <c r="BT34" s="13">
        <v>4.4249999999999998</v>
      </c>
      <c r="BU34" s="13">
        <v>4.4000000000000004</v>
      </c>
      <c r="BV34" s="13">
        <v>4.4649999999999999</v>
      </c>
      <c r="BW34" s="13">
        <v>4.47</v>
      </c>
      <c r="BX34" s="13">
        <v>4.4400000000000004</v>
      </c>
      <c r="BY34" s="13">
        <v>4.4249999999999998</v>
      </c>
      <c r="BZ34" s="13">
        <v>4.4550000000000001</v>
      </c>
      <c r="CA34" s="13">
        <v>3.1949999999999998</v>
      </c>
      <c r="CB34" s="13">
        <v>3.12</v>
      </c>
      <c r="CC34" s="13">
        <v>6.4749999999999996</v>
      </c>
      <c r="CD34" s="13">
        <v>5.26</v>
      </c>
      <c r="CE34" s="13">
        <v>4.74</v>
      </c>
      <c r="CF34" s="13">
        <v>4.6950000000000003</v>
      </c>
      <c r="CG34" s="13">
        <v>4.8</v>
      </c>
      <c r="CH34" s="13">
        <v>4.5449999999999999</v>
      </c>
      <c r="CI34" s="13">
        <v>4.5350000000000001</v>
      </c>
      <c r="CJ34" s="13">
        <v>4.42</v>
      </c>
      <c r="CK34" s="13">
        <v>4.47</v>
      </c>
      <c r="CL34" s="13">
        <v>4.4249999999999998</v>
      </c>
      <c r="CM34" s="13">
        <v>4.3949999999999996</v>
      </c>
      <c r="CO34" s="13">
        <v>36765</v>
      </c>
      <c r="CP34" s="13">
        <v>4.53</v>
      </c>
      <c r="CQ34" s="13">
        <v>4.6849999999999996</v>
      </c>
      <c r="CR34" s="13">
        <v>4.5999999999999996</v>
      </c>
      <c r="CS34" s="13">
        <v>4.66</v>
      </c>
      <c r="CU34" s="13">
        <v>4.6449999999999996</v>
      </c>
      <c r="CV34" s="13">
        <v>4.4349999999999996</v>
      </c>
      <c r="CW34" s="13">
        <v>4.4249999999999998</v>
      </c>
      <c r="CX34" s="13">
        <v>4.4000000000000004</v>
      </c>
      <c r="CY34" s="13">
        <v>4.4649999999999999</v>
      </c>
      <c r="CZ34" s="13">
        <v>4.47</v>
      </c>
      <c r="DA34" s="13">
        <v>4.4400000000000004</v>
      </c>
      <c r="DB34" s="13">
        <v>4.4249999999999998</v>
      </c>
      <c r="DC34" s="13">
        <v>4.4550000000000001</v>
      </c>
      <c r="DD34" s="13">
        <v>3.1949999999999998</v>
      </c>
      <c r="DE34" s="13">
        <v>3.12</v>
      </c>
      <c r="DF34" s="13">
        <v>6.4749999999999996</v>
      </c>
      <c r="DG34" s="13">
        <v>5.26</v>
      </c>
      <c r="DH34" s="13">
        <v>4.74</v>
      </c>
      <c r="DI34" s="13">
        <v>4.6950000000000003</v>
      </c>
      <c r="DJ34" s="13">
        <v>4.8</v>
      </c>
      <c r="DK34" s="13">
        <v>4.5599999999999996</v>
      </c>
      <c r="DL34" s="13">
        <v>4.5149999999999997</v>
      </c>
      <c r="DM34" s="13">
        <v>4.42</v>
      </c>
      <c r="DN34" s="13">
        <v>4.47</v>
      </c>
      <c r="DO34" s="13">
        <v>4.4249999999999998</v>
      </c>
      <c r="DP34" s="13">
        <v>4.3949999999999996</v>
      </c>
      <c r="DR34" s="12">
        <v>37561</v>
      </c>
      <c r="DS34" s="13">
        <v>3.4380000000000002</v>
      </c>
      <c r="DT34" s="13">
        <v>6.0000000000000001E-3</v>
      </c>
      <c r="DU34" s="13">
        <v>0.29249999999999998</v>
      </c>
      <c r="DW34" s="13">
        <v>0.09</v>
      </c>
      <c r="DX34" s="13">
        <v>0.185</v>
      </c>
      <c r="DZ34" s="13">
        <v>0.26500000000000001</v>
      </c>
      <c r="EA34" s="13">
        <v>-0.125</v>
      </c>
      <c r="EB34" s="13">
        <v>-0.125</v>
      </c>
      <c r="EC34" s="13">
        <v>-0.14249999999999999</v>
      </c>
      <c r="ED34" s="13">
        <v>-9.5000000000000001E-2</v>
      </c>
      <c r="EE34" s="13">
        <v>-0.08</v>
      </c>
      <c r="EF34" s="13">
        <v>-2.5000000000000001E-2</v>
      </c>
      <c r="EG34" s="13">
        <v>-5.0000000000000001E-3</v>
      </c>
      <c r="EH34" s="13">
        <v>-0.14000000000000001</v>
      </c>
      <c r="EI34" s="13">
        <v>-0.19</v>
      </c>
      <c r="EJ34" s="13">
        <v>-0.28499999999999998</v>
      </c>
      <c r="EK34" s="13">
        <v>0.96499999999999997</v>
      </c>
      <c r="EL34" s="13">
        <v>7.0000000000000007E-2</v>
      </c>
      <c r="EM34" s="13">
        <v>0.75249999999999995</v>
      </c>
      <c r="EN34" s="13">
        <v>0.27</v>
      </c>
      <c r="EO34" s="13">
        <v>0.47</v>
      </c>
      <c r="EP34" s="13">
        <v>-3.2500000000000001E-2</v>
      </c>
      <c r="EQ34" s="13">
        <v>-3.2500000000000001E-2</v>
      </c>
      <c r="ER34" s="13">
        <v>-0.06</v>
      </c>
      <c r="ES34" s="13">
        <v>-0.06</v>
      </c>
      <c r="ET34" s="13">
        <v>-7.0000000000000007E-2</v>
      </c>
      <c r="EU34" s="13">
        <v>-0.35</v>
      </c>
      <c r="EV34" s="13">
        <v>-6.5000000000000002E-2</v>
      </c>
      <c r="EY34" s="12">
        <v>37561</v>
      </c>
      <c r="EZ34" s="13">
        <v>3.4180000000000001</v>
      </c>
      <c r="FA34" s="13">
        <v>6.0000000000000001E-3</v>
      </c>
      <c r="FB34" s="13">
        <v>0.29249999999999998</v>
      </c>
      <c r="FD34" s="13">
        <v>9.2499999999999999E-2</v>
      </c>
      <c r="FE34" s="13">
        <v>0.1875</v>
      </c>
      <c r="FG34" s="13">
        <v>0.26500000000000001</v>
      </c>
      <c r="FH34" s="13">
        <v>-0.125</v>
      </c>
      <c r="FI34" s="13">
        <v>-0.125</v>
      </c>
      <c r="FJ34" s="13">
        <v>-0.14249999999999999</v>
      </c>
      <c r="FK34" s="13">
        <v>-9.5000000000000001E-2</v>
      </c>
      <c r="FL34" s="13">
        <v>-0.08</v>
      </c>
      <c r="FM34" s="13">
        <v>-2.5000000000000001E-2</v>
      </c>
      <c r="FN34" s="13">
        <v>-5.0000000000000001E-3</v>
      </c>
      <c r="FO34" s="13">
        <v>-0.14000000000000001</v>
      </c>
      <c r="FP34" s="13">
        <v>-0.2</v>
      </c>
      <c r="FQ34" s="13">
        <v>-0.29499999999999998</v>
      </c>
      <c r="FR34" s="13">
        <v>0.95499999999999996</v>
      </c>
      <c r="FS34" s="13">
        <v>7.0000000000000007E-2</v>
      </c>
      <c r="FT34" s="13">
        <v>0.75249999999999995</v>
      </c>
      <c r="FU34" s="13">
        <v>0.27</v>
      </c>
      <c r="FV34" s="13">
        <v>0.47</v>
      </c>
      <c r="FW34" s="13">
        <v>-3.2500000000000001E-2</v>
      </c>
      <c r="FX34" s="13">
        <v>-3.2500000000000001E-2</v>
      </c>
      <c r="FY34" s="13">
        <v>-0.06</v>
      </c>
      <c r="FZ34" s="13">
        <v>-0.06</v>
      </c>
      <c r="GA34" s="13">
        <v>-7.0000000000000007E-2</v>
      </c>
      <c r="GB34" s="13">
        <v>-0.36499999999999999</v>
      </c>
      <c r="GC34" s="13">
        <v>-6.5000000000000002E-2</v>
      </c>
    </row>
    <row r="35" spans="1:185" x14ac:dyDescent="0.2">
      <c r="A35" s="5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71"/>
      <c r="AA35" s="11"/>
      <c r="AB35" s="11"/>
      <c r="AC35" s="11"/>
      <c r="AD35" s="11"/>
      <c r="AE35" s="11"/>
      <c r="BL35" s="83">
        <v>36766</v>
      </c>
      <c r="BM35" s="13">
        <v>4.53</v>
      </c>
      <c r="BN35" s="13">
        <v>4.6849999999999996</v>
      </c>
      <c r="BO35" s="13">
        <v>4.5999999999999996</v>
      </c>
      <c r="BP35" s="13">
        <v>4.66</v>
      </c>
      <c r="BR35" s="13">
        <v>4.6449999999999996</v>
      </c>
      <c r="BS35" s="13">
        <v>4.4349999999999996</v>
      </c>
      <c r="BT35" s="13">
        <v>4.4249999999999998</v>
      </c>
      <c r="BU35" s="13">
        <v>4.4000000000000004</v>
      </c>
      <c r="BV35" s="13">
        <v>4.4649999999999999</v>
      </c>
      <c r="BW35" s="13">
        <v>4.47</v>
      </c>
      <c r="BX35" s="13">
        <v>4.4400000000000004</v>
      </c>
      <c r="BY35" s="13">
        <v>4.4249999999999998</v>
      </c>
      <c r="BZ35" s="13">
        <v>4.4550000000000001</v>
      </c>
      <c r="CA35" s="13">
        <v>3.1949999999999998</v>
      </c>
      <c r="CB35" s="13">
        <v>3.12</v>
      </c>
      <c r="CC35" s="13">
        <v>6.4749999999999996</v>
      </c>
      <c r="CD35" s="13">
        <v>5.26</v>
      </c>
      <c r="CE35" s="13">
        <v>4.74</v>
      </c>
      <c r="CF35" s="13">
        <v>4.6950000000000003</v>
      </c>
      <c r="CG35" s="13">
        <v>4.8</v>
      </c>
      <c r="CH35" s="13">
        <v>4.5449999999999999</v>
      </c>
      <c r="CI35" s="13">
        <v>4.5350000000000001</v>
      </c>
      <c r="CJ35" s="13">
        <v>4.42</v>
      </c>
      <c r="CK35" s="13">
        <v>4.47</v>
      </c>
      <c r="CL35" s="13">
        <v>4.4249999999999998</v>
      </c>
      <c r="CM35" s="13">
        <v>4.3949999999999996</v>
      </c>
      <c r="CO35" s="13">
        <v>36766</v>
      </c>
      <c r="CP35" s="13">
        <v>4.53</v>
      </c>
      <c r="CQ35" s="13">
        <v>4.6849999999999996</v>
      </c>
      <c r="CR35" s="13">
        <v>4.5999999999999996</v>
      </c>
      <c r="CS35" s="13">
        <v>4.66</v>
      </c>
      <c r="CU35" s="13">
        <v>4.6449999999999996</v>
      </c>
      <c r="CV35" s="13">
        <v>4.4349999999999996</v>
      </c>
      <c r="CW35" s="13">
        <v>4.4249999999999998</v>
      </c>
      <c r="CX35" s="13">
        <v>4.4000000000000004</v>
      </c>
      <c r="CY35" s="13">
        <v>4.4649999999999999</v>
      </c>
      <c r="CZ35" s="13">
        <v>4.47</v>
      </c>
      <c r="DA35" s="13">
        <v>4.4400000000000004</v>
      </c>
      <c r="DB35" s="13">
        <v>4.4249999999999998</v>
      </c>
      <c r="DC35" s="13">
        <v>4.4550000000000001</v>
      </c>
      <c r="DD35" s="13">
        <v>3.1949999999999998</v>
      </c>
      <c r="DE35" s="13">
        <v>3.12</v>
      </c>
      <c r="DF35" s="13">
        <v>6.4749999999999996</v>
      </c>
      <c r="DG35" s="13">
        <v>5.26</v>
      </c>
      <c r="DH35" s="13">
        <v>4.74</v>
      </c>
      <c r="DI35" s="13">
        <v>4.6950000000000003</v>
      </c>
      <c r="DJ35" s="13">
        <v>4.8</v>
      </c>
      <c r="DK35" s="13">
        <v>4.5599999999999996</v>
      </c>
      <c r="DL35" s="13">
        <v>4.5149999999999997</v>
      </c>
      <c r="DM35" s="13">
        <v>4.42</v>
      </c>
      <c r="DN35" s="13">
        <v>4.47</v>
      </c>
      <c r="DO35" s="13">
        <v>4.4249999999999998</v>
      </c>
      <c r="DP35" s="13">
        <v>4.3949999999999996</v>
      </c>
      <c r="DR35" s="12">
        <v>37591</v>
      </c>
      <c r="DS35" s="13">
        <v>3.524</v>
      </c>
      <c r="DT35" s="13">
        <v>6.0000000000000001E-3</v>
      </c>
      <c r="DU35" s="13">
        <v>0.29499999999999998</v>
      </c>
      <c r="DW35" s="13">
        <v>0.13</v>
      </c>
      <c r="DX35" s="13">
        <v>0.22500000000000001</v>
      </c>
      <c r="DZ35" s="13">
        <v>0.23499999999999999</v>
      </c>
      <c r="EA35" s="13">
        <v>-0.1275</v>
      </c>
      <c r="EB35" s="13">
        <v>-0.1275</v>
      </c>
      <c r="EC35" s="13">
        <v>-0.14499999999999999</v>
      </c>
      <c r="ED35" s="13">
        <v>-9.7500000000000003E-2</v>
      </c>
      <c r="EE35" s="13">
        <v>-0.08</v>
      </c>
      <c r="EF35" s="13">
        <v>-1.7500000000000002E-2</v>
      </c>
      <c r="EG35" s="13">
        <v>2.5000000000000001E-3</v>
      </c>
      <c r="EH35" s="13">
        <v>-0.13500000000000001</v>
      </c>
      <c r="EI35" s="13">
        <v>-0.19</v>
      </c>
      <c r="EJ35" s="13">
        <v>-0.28499999999999998</v>
      </c>
      <c r="EK35" s="13">
        <v>0.96499999999999997</v>
      </c>
      <c r="EL35" s="13">
        <v>7.0000000000000007E-2</v>
      </c>
      <c r="EM35" s="13">
        <v>1.1599999999999999</v>
      </c>
      <c r="EN35" s="13">
        <v>0.30499999999999999</v>
      </c>
      <c r="EO35" s="13">
        <v>0.81</v>
      </c>
      <c r="EP35" s="13">
        <v>-5.5E-2</v>
      </c>
      <c r="EQ35" s="13">
        <v>-5.5E-2</v>
      </c>
      <c r="ER35" s="13">
        <v>-0.06</v>
      </c>
      <c r="ES35" s="13">
        <v>-0.06</v>
      </c>
      <c r="ET35" s="13">
        <v>-7.0000000000000007E-2</v>
      </c>
      <c r="EU35" s="13">
        <v>-0.35</v>
      </c>
      <c r="EV35" s="13">
        <v>-6.5000000000000002E-2</v>
      </c>
      <c r="EY35" s="12">
        <v>37591</v>
      </c>
      <c r="EZ35" s="13">
        <v>3.504</v>
      </c>
      <c r="FA35" s="13">
        <v>6.0000000000000001E-3</v>
      </c>
      <c r="FB35" s="13">
        <v>0.29499999999999998</v>
      </c>
      <c r="FD35" s="13">
        <v>0.13250000000000001</v>
      </c>
      <c r="FE35" s="13">
        <v>0.22750000000000001</v>
      </c>
      <c r="FG35" s="13">
        <v>0.23499999999999999</v>
      </c>
      <c r="FH35" s="13">
        <v>-0.1275</v>
      </c>
      <c r="FI35" s="13">
        <v>-0.1275</v>
      </c>
      <c r="FJ35" s="13">
        <v>-0.14499999999999999</v>
      </c>
      <c r="FK35" s="13">
        <v>-9.7500000000000003E-2</v>
      </c>
      <c r="FL35" s="13">
        <v>-0.08</v>
      </c>
      <c r="FM35" s="13">
        <v>-1.7500000000000002E-2</v>
      </c>
      <c r="FN35" s="13">
        <v>2.5000000000000001E-3</v>
      </c>
      <c r="FO35" s="13">
        <v>-0.13500000000000001</v>
      </c>
      <c r="FP35" s="13">
        <v>-0.2</v>
      </c>
      <c r="FQ35" s="13">
        <v>-0.29499999999999998</v>
      </c>
      <c r="FR35" s="13">
        <v>0.95499999999999996</v>
      </c>
      <c r="FS35" s="13">
        <v>7.0000000000000007E-2</v>
      </c>
      <c r="FT35" s="13">
        <v>1.1599999999999999</v>
      </c>
      <c r="FU35" s="13">
        <v>0.30499999999999999</v>
      </c>
      <c r="FV35" s="13">
        <v>0.81</v>
      </c>
      <c r="FW35" s="13">
        <v>-5.5E-2</v>
      </c>
      <c r="FX35" s="13">
        <v>-5.5E-2</v>
      </c>
      <c r="FY35" s="13">
        <v>-0.06</v>
      </c>
      <c r="FZ35" s="13">
        <v>-0.06</v>
      </c>
      <c r="GA35" s="13">
        <v>-7.0000000000000007E-2</v>
      </c>
      <c r="GB35" s="13">
        <v>-0.36499999999999999</v>
      </c>
      <c r="GC35" s="13">
        <v>-6.5000000000000002E-2</v>
      </c>
    </row>
    <row r="36" spans="1:185" x14ac:dyDescent="0.2">
      <c r="A36" s="5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71"/>
      <c r="AA36" s="11"/>
      <c r="AB36" s="11"/>
      <c r="AC36" s="11"/>
      <c r="AD36" s="11"/>
      <c r="AE36" s="11"/>
      <c r="BL36" s="83">
        <v>36767</v>
      </c>
      <c r="BM36" s="13">
        <v>4.6150000000000002</v>
      </c>
      <c r="BN36" s="13">
        <v>4.79</v>
      </c>
      <c r="BO36" s="13">
        <v>4.7</v>
      </c>
      <c r="BP36" s="13">
        <v>4.7699999999999996</v>
      </c>
      <c r="BR36" s="13">
        <v>4.7</v>
      </c>
      <c r="BS36" s="13">
        <v>4.51</v>
      </c>
      <c r="BT36" s="13">
        <v>4.51</v>
      </c>
      <c r="BU36" s="13">
        <v>4.4749999999999996</v>
      </c>
      <c r="BV36" s="13">
        <v>4.55</v>
      </c>
      <c r="BW36" s="13">
        <v>4.5549999999999997</v>
      </c>
      <c r="BX36" s="13">
        <v>4.4950000000000001</v>
      </c>
      <c r="BY36" s="13">
        <v>4.4850000000000003</v>
      </c>
      <c r="BZ36" s="13">
        <v>4.5199999999999996</v>
      </c>
      <c r="CA36" s="13">
        <v>3.335</v>
      </c>
      <c r="CB36" s="13">
        <v>3.2349999999999999</v>
      </c>
      <c r="CC36" s="13">
        <v>6.9249999999999998</v>
      </c>
      <c r="CD36" s="13">
        <v>5.51</v>
      </c>
      <c r="CE36" s="13">
        <v>4.97</v>
      </c>
      <c r="CF36" s="13">
        <v>4.7949999999999999</v>
      </c>
      <c r="CG36" s="13">
        <v>4.9349999999999996</v>
      </c>
      <c r="CH36" s="13">
        <v>4.63</v>
      </c>
      <c r="CI36" s="13">
        <v>4.625</v>
      </c>
      <c r="CJ36" s="13">
        <v>4.5549999999999997</v>
      </c>
      <c r="CK36" s="13">
        <v>4.57</v>
      </c>
      <c r="CL36" s="13">
        <v>4.5350000000000001</v>
      </c>
      <c r="CM36" s="13">
        <v>4.49</v>
      </c>
      <c r="CO36" s="13">
        <v>36767</v>
      </c>
      <c r="CP36" s="13">
        <v>4.62</v>
      </c>
      <c r="CQ36" s="13">
        <v>4.75</v>
      </c>
      <c r="CR36" s="13">
        <v>4.7</v>
      </c>
      <c r="CS36" s="13">
        <v>4.74</v>
      </c>
      <c r="CU36" s="13">
        <v>4.7</v>
      </c>
      <c r="CV36" s="13">
        <v>4.49</v>
      </c>
      <c r="CW36" s="13">
        <v>4.5</v>
      </c>
      <c r="CX36" s="13">
        <v>4.46</v>
      </c>
      <c r="CY36" s="13">
        <v>4.49</v>
      </c>
      <c r="CZ36" s="13">
        <v>4.5199999999999996</v>
      </c>
      <c r="DA36" s="13">
        <v>4.49</v>
      </c>
      <c r="DB36" s="13">
        <v>4.4800000000000004</v>
      </c>
      <c r="DC36" s="13">
        <v>4.42</v>
      </c>
      <c r="DD36" s="13">
        <v>3.29</v>
      </c>
      <c r="DE36" s="13">
        <v>3.25</v>
      </c>
      <c r="DF36" s="13">
        <v>6.94</v>
      </c>
      <c r="DG36" s="13">
        <v>5.46</v>
      </c>
      <c r="DH36" s="13">
        <v>4.97</v>
      </c>
      <c r="DI36" s="13">
        <v>4.79</v>
      </c>
      <c r="DJ36" s="13">
        <v>4.9249999999999998</v>
      </c>
      <c r="DK36" s="13">
        <v>4.6399999999999997</v>
      </c>
      <c r="DL36" s="13">
        <v>4.6100000000000003</v>
      </c>
      <c r="DM36" s="13">
        <v>4.58</v>
      </c>
      <c r="DN36" s="13">
        <v>4.55</v>
      </c>
      <c r="DO36" s="13">
        <v>4.53</v>
      </c>
      <c r="DP36" s="13">
        <v>4.49</v>
      </c>
      <c r="DR36" s="12">
        <v>37622</v>
      </c>
      <c r="DS36" s="13">
        <v>3.5169999999999999</v>
      </c>
      <c r="DT36" s="13">
        <v>5.0000000000000001E-3</v>
      </c>
      <c r="DU36" s="13">
        <v>0.28249999999999997</v>
      </c>
      <c r="DW36" s="13">
        <v>0.14249999999999999</v>
      </c>
      <c r="DX36" s="13">
        <v>0.23749999999999999</v>
      </c>
      <c r="DZ36" s="13">
        <v>0.27</v>
      </c>
      <c r="EA36" s="13">
        <v>-0.13</v>
      </c>
      <c r="EB36" s="13">
        <v>-0.13</v>
      </c>
      <c r="EC36" s="13">
        <v>-0.14749999999999999</v>
      </c>
      <c r="ED36" s="13">
        <v>-0.1</v>
      </c>
      <c r="EE36" s="13">
        <v>-0.08</v>
      </c>
      <c r="EF36" s="13">
        <v>-2.5000000000000001E-3</v>
      </c>
      <c r="EG36" s="13">
        <v>1.7500000000000002E-2</v>
      </c>
      <c r="EH36" s="13">
        <v>-0.13500000000000001</v>
      </c>
      <c r="EI36" s="13">
        <v>-0.19</v>
      </c>
      <c r="EJ36" s="13">
        <v>-0.28499999999999998</v>
      </c>
      <c r="EK36" s="13">
        <v>-0.42499999999999999</v>
      </c>
      <c r="EL36" s="13">
        <v>7.0000000000000007E-2</v>
      </c>
      <c r="EM36" s="13">
        <v>1.48</v>
      </c>
      <c r="EN36" s="13">
        <v>0.30499999999999999</v>
      </c>
      <c r="EO36" s="13">
        <v>0.97</v>
      </c>
      <c r="EP36" s="13">
        <v>-5.7500000000000002E-2</v>
      </c>
      <c r="EQ36" s="13">
        <v>-5.7500000000000002E-2</v>
      </c>
      <c r="ER36" s="13">
        <v>-0.06</v>
      </c>
      <c r="ES36" s="13">
        <v>-0.06</v>
      </c>
      <c r="ET36" s="13">
        <v>-7.0000000000000007E-2</v>
      </c>
      <c r="EU36" s="13">
        <v>-0.35</v>
      </c>
      <c r="EV36" s="13">
        <v>-6.5000000000000002E-2</v>
      </c>
      <c r="EY36" s="12">
        <v>37622</v>
      </c>
      <c r="EZ36" s="13">
        <v>3.4969999999999999</v>
      </c>
      <c r="FA36" s="13">
        <v>5.0000000000000001E-3</v>
      </c>
      <c r="FB36" s="13">
        <v>0.28249999999999997</v>
      </c>
      <c r="FD36" s="13">
        <v>0.14499999999999999</v>
      </c>
      <c r="FE36" s="13">
        <v>0.24</v>
      </c>
      <c r="FG36" s="13">
        <v>0.27</v>
      </c>
      <c r="FH36" s="13">
        <v>-0.13</v>
      </c>
      <c r="FI36" s="13">
        <v>-0.13</v>
      </c>
      <c r="FJ36" s="13">
        <v>-0.14749999999999999</v>
      </c>
      <c r="FK36" s="13">
        <v>-0.1</v>
      </c>
      <c r="FL36" s="13">
        <v>-0.08</v>
      </c>
      <c r="FM36" s="13">
        <v>-2.5000000000000001E-3</v>
      </c>
      <c r="FN36" s="13">
        <v>1.7500000000000002E-2</v>
      </c>
      <c r="FO36" s="13">
        <v>-0.13500000000000001</v>
      </c>
      <c r="FP36" s="13">
        <v>-0.2</v>
      </c>
      <c r="FQ36" s="13">
        <v>-0.29499999999999998</v>
      </c>
      <c r="FR36" s="13">
        <v>-0.435</v>
      </c>
      <c r="FS36" s="13">
        <v>7.0000000000000007E-2</v>
      </c>
      <c r="FT36" s="13">
        <v>1.48</v>
      </c>
      <c r="FU36" s="13">
        <v>0.30499999999999999</v>
      </c>
      <c r="FV36" s="13">
        <v>0.97</v>
      </c>
      <c r="FW36" s="13">
        <v>-5.7500000000000002E-2</v>
      </c>
      <c r="FX36" s="13">
        <v>-5.7500000000000002E-2</v>
      </c>
      <c r="FY36" s="13">
        <v>-0.06</v>
      </c>
      <c r="FZ36" s="13">
        <v>-0.06</v>
      </c>
      <c r="GA36" s="13">
        <v>-7.0000000000000007E-2</v>
      </c>
      <c r="GB36" s="13">
        <v>-0.36499999999999999</v>
      </c>
      <c r="GC36" s="13">
        <v>-6.5000000000000002E-2</v>
      </c>
    </row>
    <row r="37" spans="1:185" x14ac:dyDescent="0.2">
      <c r="A37" s="5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71"/>
      <c r="AA37" s="11"/>
      <c r="AB37" s="11"/>
      <c r="AC37" s="11"/>
      <c r="AD37" s="11"/>
      <c r="AE37" s="11"/>
      <c r="BL37" s="83">
        <v>36768</v>
      </c>
      <c r="BM37" s="13">
        <v>4.62</v>
      </c>
      <c r="BN37" s="13">
        <v>4.83</v>
      </c>
      <c r="BO37" s="13">
        <v>4.7699999999999996</v>
      </c>
      <c r="BP37" s="13">
        <v>4.82</v>
      </c>
      <c r="BR37" s="13">
        <v>4.74</v>
      </c>
      <c r="BS37" s="13">
        <v>4.62</v>
      </c>
      <c r="BT37" s="13">
        <v>4.6100000000000003</v>
      </c>
      <c r="BU37" s="13">
        <v>4.59</v>
      </c>
      <c r="BV37" s="13">
        <v>4.6500000000000004</v>
      </c>
      <c r="BW37" s="13">
        <v>4.57</v>
      </c>
      <c r="BX37" s="13">
        <v>4.6100000000000003</v>
      </c>
      <c r="BY37" s="13">
        <v>4.5999999999999996</v>
      </c>
      <c r="BZ37" s="13">
        <v>4.4400000000000004</v>
      </c>
      <c r="CA37" s="13">
        <v>3.34</v>
      </c>
      <c r="CB37" s="13">
        <v>3.38</v>
      </c>
      <c r="CC37" s="13">
        <v>7.29</v>
      </c>
      <c r="CD37" s="13">
        <v>6.29</v>
      </c>
      <c r="CE37" s="13">
        <v>4.96</v>
      </c>
      <c r="CF37" s="13">
        <v>4.82</v>
      </c>
      <c r="CG37" s="13">
        <v>4.97</v>
      </c>
      <c r="CH37" s="13">
        <v>4.6449999999999996</v>
      </c>
      <c r="CI37" s="13">
        <v>4.71</v>
      </c>
      <c r="CJ37" s="13">
        <v>4.63</v>
      </c>
      <c r="CK37" s="13">
        <v>4.63</v>
      </c>
      <c r="CL37" s="13">
        <v>4.6100000000000003</v>
      </c>
      <c r="CM37" s="13">
        <v>4.5</v>
      </c>
      <c r="CO37" s="13">
        <v>36768</v>
      </c>
      <c r="CP37" s="13">
        <v>4.6900000000000004</v>
      </c>
      <c r="CQ37" s="13">
        <v>4.83</v>
      </c>
      <c r="CR37" s="13">
        <v>4.7699999999999996</v>
      </c>
      <c r="CS37" s="13">
        <v>4.82</v>
      </c>
      <c r="CU37" s="13">
        <v>4.8</v>
      </c>
      <c r="CV37" s="13">
        <v>4.62</v>
      </c>
      <c r="CW37" s="13">
        <v>4.6100000000000003</v>
      </c>
      <c r="CX37" s="13">
        <v>4.59</v>
      </c>
      <c r="CY37" s="13">
        <v>4.6500000000000004</v>
      </c>
      <c r="CZ37" s="13">
        <v>4.62</v>
      </c>
      <c r="DA37" s="13">
        <v>4.6100000000000003</v>
      </c>
      <c r="DB37" s="13">
        <v>4.5999999999999996</v>
      </c>
      <c r="DC37" s="13">
        <v>4.54</v>
      </c>
      <c r="DD37" s="13">
        <v>3.34</v>
      </c>
      <c r="DE37" s="13">
        <v>3.24</v>
      </c>
      <c r="DF37" s="13">
        <v>7.24</v>
      </c>
      <c r="DG37" s="13">
        <v>5.54</v>
      </c>
      <c r="DH37" s="13">
        <v>5.01</v>
      </c>
      <c r="DI37" s="13">
        <v>4.875</v>
      </c>
      <c r="DJ37" s="13">
        <v>4.97</v>
      </c>
      <c r="DK37" s="13">
        <v>4.7</v>
      </c>
      <c r="DL37" s="13">
        <v>4.6500000000000004</v>
      </c>
      <c r="DM37" s="13">
        <v>4.63</v>
      </c>
      <c r="DN37" s="13">
        <v>4.63</v>
      </c>
      <c r="DO37" s="13">
        <v>4.6100000000000003</v>
      </c>
      <c r="DP37" s="13">
        <v>4.5599999999999996</v>
      </c>
      <c r="DR37" s="12">
        <v>37653</v>
      </c>
      <c r="DS37" s="13">
        <v>3.375</v>
      </c>
      <c r="DT37" s="13">
        <v>5.0000000000000001E-3</v>
      </c>
      <c r="DU37" s="13">
        <v>0.28249999999999997</v>
      </c>
      <c r="DW37" s="13">
        <v>0.12</v>
      </c>
      <c r="DX37" s="13">
        <v>0.215</v>
      </c>
      <c r="DZ37" s="13">
        <v>0.32</v>
      </c>
      <c r="EA37" s="13">
        <v>-0.13250000000000001</v>
      </c>
      <c r="EB37" s="13">
        <v>-0.13250000000000001</v>
      </c>
      <c r="EC37" s="13">
        <v>-0.15</v>
      </c>
      <c r="ED37" s="13">
        <v>-0.10249999999999999</v>
      </c>
      <c r="EE37" s="13">
        <v>-0.08</v>
      </c>
      <c r="EF37" s="13">
        <v>-2.5000000000000001E-3</v>
      </c>
      <c r="EG37" s="13">
        <v>1.7500000000000002E-2</v>
      </c>
      <c r="EH37" s="13">
        <v>-0.13500000000000001</v>
      </c>
      <c r="EI37" s="13">
        <v>-0.19</v>
      </c>
      <c r="EJ37" s="13">
        <v>-0.28499999999999998</v>
      </c>
      <c r="EK37" s="13">
        <v>-0.42499999999999999</v>
      </c>
      <c r="EL37" s="13">
        <v>7.0000000000000007E-2</v>
      </c>
      <c r="EM37" s="13">
        <v>1.41</v>
      </c>
      <c r="EN37" s="13">
        <v>0.30499999999999999</v>
      </c>
      <c r="EO37" s="13">
        <v>0.97</v>
      </c>
      <c r="EP37" s="13">
        <v>-0.04</v>
      </c>
      <c r="EQ37" s="13">
        <v>-0.04</v>
      </c>
      <c r="ER37" s="13">
        <v>-0.06</v>
      </c>
      <c r="ES37" s="13">
        <v>-0.06</v>
      </c>
      <c r="ET37" s="13">
        <v>-7.0000000000000007E-2</v>
      </c>
      <c r="EU37" s="13">
        <v>-0.35</v>
      </c>
      <c r="EV37" s="13">
        <v>-6.5000000000000002E-2</v>
      </c>
      <c r="EY37" s="12">
        <v>37653</v>
      </c>
      <c r="EZ37" s="13">
        <v>3.355</v>
      </c>
      <c r="FA37" s="13">
        <v>5.0000000000000001E-3</v>
      </c>
      <c r="FB37" s="13">
        <v>0.28249999999999997</v>
      </c>
      <c r="FD37" s="13">
        <v>0.1225</v>
      </c>
      <c r="FE37" s="13">
        <v>0.2175</v>
      </c>
      <c r="FG37" s="13">
        <v>0.32</v>
      </c>
      <c r="FH37" s="13">
        <v>-0.13250000000000001</v>
      </c>
      <c r="FI37" s="13">
        <v>-0.13250000000000001</v>
      </c>
      <c r="FJ37" s="13">
        <v>-0.15</v>
      </c>
      <c r="FK37" s="13">
        <v>-0.10249999999999999</v>
      </c>
      <c r="FL37" s="13">
        <v>-0.08</v>
      </c>
      <c r="FM37" s="13">
        <v>-2.5000000000000001E-3</v>
      </c>
      <c r="FN37" s="13">
        <v>1.7500000000000002E-2</v>
      </c>
      <c r="FO37" s="13">
        <v>-0.13500000000000001</v>
      </c>
      <c r="FP37" s="13">
        <v>-0.2</v>
      </c>
      <c r="FQ37" s="13">
        <v>-0.29499999999999998</v>
      </c>
      <c r="FR37" s="13">
        <v>-0.435</v>
      </c>
      <c r="FS37" s="13">
        <v>7.0000000000000007E-2</v>
      </c>
      <c r="FT37" s="13">
        <v>1.41</v>
      </c>
      <c r="FU37" s="13">
        <v>0.30499999999999999</v>
      </c>
      <c r="FV37" s="13">
        <v>0.97</v>
      </c>
      <c r="FW37" s="13">
        <v>-0.04</v>
      </c>
      <c r="FX37" s="13">
        <v>-0.04</v>
      </c>
      <c r="FY37" s="13">
        <v>-0.06</v>
      </c>
      <c r="FZ37" s="13">
        <v>-0.06</v>
      </c>
      <c r="GA37" s="13">
        <v>-7.0000000000000007E-2</v>
      </c>
      <c r="GB37" s="13">
        <v>-0.36499999999999999</v>
      </c>
      <c r="GC37" s="13">
        <v>-6.5000000000000002E-2</v>
      </c>
    </row>
    <row r="38" spans="1:185" x14ac:dyDescent="0.2">
      <c r="A38" s="5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71"/>
      <c r="AA38" s="11"/>
      <c r="AB38" s="11"/>
      <c r="AC38" s="11"/>
      <c r="AD38" s="11"/>
      <c r="AE38" s="11"/>
      <c r="BL38" s="83">
        <v>36769</v>
      </c>
      <c r="BM38" s="13">
        <v>4.59</v>
      </c>
      <c r="BN38" s="13">
        <v>4.7300000000000004</v>
      </c>
      <c r="BO38" s="13">
        <v>4.67</v>
      </c>
      <c r="BP38" s="13">
        <v>4.72</v>
      </c>
      <c r="BR38" s="13">
        <v>4.7</v>
      </c>
      <c r="BS38" s="13">
        <v>4.5199999999999996</v>
      </c>
      <c r="BT38" s="13">
        <v>4.51</v>
      </c>
      <c r="BU38" s="13">
        <v>4.49</v>
      </c>
      <c r="BV38" s="13">
        <v>4.55</v>
      </c>
      <c r="BW38" s="13">
        <v>4.5199999999999996</v>
      </c>
      <c r="BX38" s="13">
        <v>4.51</v>
      </c>
      <c r="BY38" s="13">
        <v>4.5</v>
      </c>
      <c r="BZ38" s="13">
        <v>4.4400000000000004</v>
      </c>
      <c r="CA38" s="13">
        <v>3.24</v>
      </c>
      <c r="CB38" s="13">
        <v>3.14</v>
      </c>
      <c r="CC38" s="13">
        <v>7.44</v>
      </c>
      <c r="CD38" s="13">
        <v>6.19</v>
      </c>
      <c r="CE38" s="13">
        <v>4.93</v>
      </c>
      <c r="CF38" s="13">
        <v>4.8</v>
      </c>
      <c r="CG38" s="13">
        <v>4.93</v>
      </c>
      <c r="CH38" s="13">
        <v>4.5999999999999996</v>
      </c>
      <c r="CI38" s="13">
        <v>4.59</v>
      </c>
      <c r="CJ38" s="13">
        <v>4.53</v>
      </c>
      <c r="CK38" s="13">
        <v>4.53</v>
      </c>
      <c r="CL38" s="13">
        <v>4.51</v>
      </c>
      <c r="CM38" s="13">
        <v>4.47</v>
      </c>
      <c r="CO38" s="13">
        <v>36769</v>
      </c>
      <c r="CP38" s="13">
        <v>4.6900000000000004</v>
      </c>
      <c r="CQ38" s="13">
        <v>4.83</v>
      </c>
      <c r="CR38" s="13">
        <v>4.7699999999999996</v>
      </c>
      <c r="CS38" s="13">
        <v>4.82</v>
      </c>
      <c r="CU38" s="13">
        <v>4.8</v>
      </c>
      <c r="CV38" s="13">
        <v>4.62</v>
      </c>
      <c r="CW38" s="13">
        <v>4.6100000000000003</v>
      </c>
      <c r="CX38" s="13">
        <v>4.59</v>
      </c>
      <c r="CY38" s="13">
        <v>4.6500000000000004</v>
      </c>
      <c r="CZ38" s="13">
        <v>4.62</v>
      </c>
      <c r="DA38" s="13">
        <v>4.6100000000000003</v>
      </c>
      <c r="DB38" s="13">
        <v>4.5999999999999996</v>
      </c>
      <c r="DC38" s="13">
        <v>4.54</v>
      </c>
      <c r="DD38" s="13">
        <v>3.34</v>
      </c>
      <c r="DE38" s="13">
        <v>3.24</v>
      </c>
      <c r="DF38" s="13">
        <v>7.24</v>
      </c>
      <c r="DG38" s="13">
        <v>5.54</v>
      </c>
      <c r="DH38" s="13">
        <v>5.01</v>
      </c>
      <c r="DI38" s="13">
        <v>4.875</v>
      </c>
      <c r="DJ38" s="13">
        <v>4.97</v>
      </c>
      <c r="DK38" s="13">
        <v>4.7</v>
      </c>
      <c r="DL38" s="13">
        <v>4.6500000000000004</v>
      </c>
      <c r="DM38" s="13">
        <v>4.63</v>
      </c>
      <c r="DN38" s="13">
        <v>4.63</v>
      </c>
      <c r="DO38" s="13">
        <v>4.6100000000000003</v>
      </c>
      <c r="DP38" s="13">
        <v>4.5599999999999996</v>
      </c>
      <c r="DR38" s="12">
        <v>37681</v>
      </c>
      <c r="DS38" s="13">
        <v>3.2050000000000001</v>
      </c>
      <c r="DT38" s="13">
        <v>5.0000000000000001E-3</v>
      </c>
      <c r="DU38" s="13">
        <v>0.27250000000000002</v>
      </c>
      <c r="DW38" s="13">
        <v>0.11749999999999999</v>
      </c>
      <c r="DX38" s="13">
        <v>0.21249999999999999</v>
      </c>
      <c r="DZ38" s="13">
        <v>0.31</v>
      </c>
      <c r="EA38" s="13">
        <v>-0.13500000000000001</v>
      </c>
      <c r="EB38" s="13">
        <v>-0.13500000000000001</v>
      </c>
      <c r="EC38" s="13">
        <v>-0.1525</v>
      </c>
      <c r="ED38" s="13">
        <v>-0.105</v>
      </c>
      <c r="EE38" s="13">
        <v>-0.08</v>
      </c>
      <c r="EF38" s="13">
        <v>-2.5000000000000001E-3</v>
      </c>
      <c r="EG38" s="13">
        <v>1.7500000000000002E-2</v>
      </c>
      <c r="EH38" s="13">
        <v>-0.14000000000000001</v>
      </c>
      <c r="EI38" s="13">
        <v>-0.19</v>
      </c>
      <c r="EJ38" s="13">
        <v>-0.28499999999999998</v>
      </c>
      <c r="EK38" s="13">
        <v>-0.42499999999999999</v>
      </c>
      <c r="EL38" s="13">
        <v>7.0000000000000007E-2</v>
      </c>
      <c r="EM38" s="13">
        <v>0.82</v>
      </c>
      <c r="EN38" s="13">
        <v>0.26500000000000001</v>
      </c>
      <c r="EO38" s="13">
        <v>0.63249999999999995</v>
      </c>
      <c r="EP38" s="13">
        <v>-2.75E-2</v>
      </c>
      <c r="EQ38" s="13">
        <v>-2.75E-2</v>
      </c>
      <c r="ER38" s="13">
        <v>-0.06</v>
      </c>
      <c r="ES38" s="13">
        <v>-0.06</v>
      </c>
      <c r="ET38" s="13">
        <v>-7.0000000000000007E-2</v>
      </c>
      <c r="EU38" s="13">
        <v>-0.35</v>
      </c>
      <c r="EV38" s="13">
        <v>-6.5000000000000002E-2</v>
      </c>
      <c r="EY38" s="12">
        <v>37681</v>
      </c>
      <c r="EZ38" s="13">
        <v>3.1850000000000001</v>
      </c>
      <c r="FA38" s="13">
        <v>5.0000000000000001E-3</v>
      </c>
      <c r="FB38" s="13">
        <v>0.27250000000000002</v>
      </c>
      <c r="FD38" s="13">
        <v>0.12</v>
      </c>
      <c r="FE38" s="13">
        <v>0.215</v>
      </c>
      <c r="FG38" s="13">
        <v>0.31</v>
      </c>
      <c r="FH38" s="13">
        <v>-0.13500000000000001</v>
      </c>
      <c r="FI38" s="13">
        <v>-0.13500000000000001</v>
      </c>
      <c r="FJ38" s="13">
        <v>-0.1525</v>
      </c>
      <c r="FK38" s="13">
        <v>-0.105</v>
      </c>
      <c r="FL38" s="13">
        <v>-0.08</v>
      </c>
      <c r="FM38" s="13">
        <v>-2.5000000000000001E-3</v>
      </c>
      <c r="FN38" s="13">
        <v>1.7500000000000002E-2</v>
      </c>
      <c r="FO38" s="13">
        <v>-0.14000000000000001</v>
      </c>
      <c r="FP38" s="13">
        <v>-0.2</v>
      </c>
      <c r="FQ38" s="13">
        <v>-0.29499999999999998</v>
      </c>
      <c r="FR38" s="13">
        <v>-0.435</v>
      </c>
      <c r="FS38" s="13">
        <v>7.0000000000000007E-2</v>
      </c>
      <c r="FT38" s="13">
        <v>0.82</v>
      </c>
      <c r="FU38" s="13">
        <v>0.26500000000000001</v>
      </c>
      <c r="FV38" s="13">
        <v>0.63249999999999995</v>
      </c>
      <c r="FW38" s="13">
        <v>-2.75E-2</v>
      </c>
      <c r="FX38" s="13">
        <v>-2.75E-2</v>
      </c>
      <c r="FY38" s="13">
        <v>-0.06</v>
      </c>
      <c r="FZ38" s="13">
        <v>-0.06</v>
      </c>
      <c r="GA38" s="13">
        <v>-7.0000000000000007E-2</v>
      </c>
      <c r="GB38" s="13">
        <v>-0.36499999999999999</v>
      </c>
      <c r="GC38" s="13">
        <v>-6.5000000000000002E-2</v>
      </c>
    </row>
    <row r="39" spans="1:185" x14ac:dyDescent="0.2">
      <c r="A39" s="5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71"/>
      <c r="AA39" s="11"/>
      <c r="AB39" s="11"/>
      <c r="AC39" s="11"/>
      <c r="AD39" s="11"/>
      <c r="AE39" s="11"/>
      <c r="DA39" s="13">
        <v>1.4999999999999999E-2</v>
      </c>
      <c r="DB39" s="13">
        <v>0</v>
      </c>
      <c r="DH39" s="13">
        <v>0.01</v>
      </c>
      <c r="DI39" s="13">
        <v>2.5000000000000001E-3</v>
      </c>
      <c r="DJ39" s="13">
        <v>0</v>
      </c>
      <c r="DM39" s="13">
        <v>0</v>
      </c>
      <c r="DP39" s="13">
        <v>0</v>
      </c>
      <c r="DQ39" s="13">
        <v>5.0000000000000001E-3</v>
      </c>
      <c r="DR39" s="12">
        <v>37712</v>
      </c>
      <c r="DS39" s="13">
        <v>3.0270000000000001</v>
      </c>
      <c r="DT39" s="13">
        <v>5.0000000000000001E-3</v>
      </c>
      <c r="DU39" s="13">
        <v>0.26250000000000001</v>
      </c>
      <c r="DW39" s="13">
        <v>7.0000000000000007E-2</v>
      </c>
      <c r="DX39" s="13">
        <v>0.16500000000000001</v>
      </c>
      <c r="DZ39" s="13">
        <v>0.14000000000000001</v>
      </c>
      <c r="EA39" s="13">
        <v>-0.185</v>
      </c>
      <c r="EB39" s="13">
        <v>-0.185</v>
      </c>
      <c r="EC39" s="13">
        <v>-0.20250000000000001</v>
      </c>
      <c r="ED39" s="13">
        <v>-0.155</v>
      </c>
      <c r="EE39" s="13">
        <v>-6.25E-2</v>
      </c>
      <c r="EF39" s="13">
        <v>-8.5000000000000006E-2</v>
      </c>
      <c r="EG39" s="13">
        <v>-6.5000000000000002E-2</v>
      </c>
      <c r="EH39" s="13">
        <v>-0.125</v>
      </c>
      <c r="EI39" s="13">
        <v>-0.19500000000000001</v>
      </c>
      <c r="EJ39" s="13">
        <v>-0.35</v>
      </c>
      <c r="EK39" s="13">
        <v>0.30499999999999999</v>
      </c>
      <c r="EL39" s="13">
        <v>0.12</v>
      </c>
      <c r="EM39" s="13">
        <v>0.45</v>
      </c>
      <c r="EN39" s="13">
        <v>0.19500000000000001</v>
      </c>
      <c r="EO39" s="13">
        <v>0.35499999999999998</v>
      </c>
      <c r="EP39" s="13">
        <v>1.4999999999999999E-2</v>
      </c>
      <c r="EQ39" s="13">
        <v>1.4999999999999999E-2</v>
      </c>
      <c r="ER39" s="13">
        <v>-5.7500000000000002E-2</v>
      </c>
      <c r="ES39" s="13">
        <v>-5.7500000000000002E-2</v>
      </c>
      <c r="ET39" s="13">
        <v>-6.7500000000000004E-2</v>
      </c>
      <c r="EU39" s="13">
        <v>-0.505</v>
      </c>
      <c r="EV39" s="13">
        <v>-6.25E-2</v>
      </c>
      <c r="EW39" s="13">
        <v>0.32750000000000001</v>
      </c>
      <c r="EY39" s="12">
        <v>37712</v>
      </c>
      <c r="EZ39" s="13">
        <v>3.0070000000000001</v>
      </c>
      <c r="FA39" s="13">
        <v>5.0000000000000001E-3</v>
      </c>
      <c r="FB39" s="13">
        <v>0.26250000000000001</v>
      </c>
      <c r="FD39" s="13">
        <v>7.0000000000000007E-2</v>
      </c>
      <c r="FE39" s="13">
        <v>0.16500000000000001</v>
      </c>
      <c r="FG39" s="13">
        <v>0.14000000000000001</v>
      </c>
      <c r="FH39" s="13">
        <v>-0.185</v>
      </c>
      <c r="FI39" s="13">
        <v>-0.185</v>
      </c>
      <c r="FJ39" s="13">
        <v>-0.20250000000000001</v>
      </c>
      <c r="FK39" s="13">
        <v>-0.155</v>
      </c>
      <c r="FL39" s="13">
        <v>-6.25E-2</v>
      </c>
      <c r="FM39" s="13">
        <v>-8.5000000000000006E-2</v>
      </c>
      <c r="FN39" s="13">
        <v>-6.5000000000000002E-2</v>
      </c>
      <c r="FO39" s="13">
        <v>-0.125</v>
      </c>
      <c r="FP39" s="13">
        <v>-0.20499999999999999</v>
      </c>
      <c r="FQ39" s="13">
        <v>-0.36</v>
      </c>
      <c r="FR39" s="13">
        <v>0.29499999999999998</v>
      </c>
      <c r="FS39" s="13">
        <v>0.12</v>
      </c>
      <c r="FT39" s="13">
        <v>0.45</v>
      </c>
      <c r="FU39" s="13">
        <v>0.19500000000000001</v>
      </c>
      <c r="FV39" s="13">
        <v>0.35499999999999998</v>
      </c>
      <c r="FW39" s="13">
        <v>1.4999999999999999E-2</v>
      </c>
      <c r="FX39" s="13">
        <v>1.4999999999999999E-2</v>
      </c>
      <c r="FY39" s="13">
        <v>-5.7500000000000002E-2</v>
      </c>
      <c r="FZ39" s="13">
        <v>-5.7500000000000002E-2</v>
      </c>
      <c r="GA39" s="13">
        <v>-6.7500000000000004E-2</v>
      </c>
      <c r="GB39" s="13">
        <v>-0.505</v>
      </c>
      <c r="GC39" s="13">
        <v>-6.25E-2</v>
      </c>
    </row>
    <row r="40" spans="1:185" x14ac:dyDescent="0.2">
      <c r="A40" s="5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71"/>
      <c r="AA40" s="11"/>
      <c r="AB40" s="11"/>
      <c r="AC40" s="11"/>
      <c r="AD40" s="11"/>
      <c r="AE40" s="11"/>
      <c r="DA40" s="13">
        <v>1.4999999999999999E-2</v>
      </c>
      <c r="DB40" s="13">
        <v>0</v>
      </c>
      <c r="DH40" s="13">
        <v>3.5000000000000003E-2</v>
      </c>
      <c r="DI40" s="13">
        <v>5.0000000000000001E-3</v>
      </c>
      <c r="DJ40" s="13">
        <v>7.4999999999999997E-3</v>
      </c>
      <c r="DM40" s="13">
        <v>5.0000000000000001E-3</v>
      </c>
      <c r="DP40" s="13">
        <v>0</v>
      </c>
      <c r="DQ40" s="13">
        <v>5.0000000000000001E-3</v>
      </c>
      <c r="DR40" s="12">
        <v>37742</v>
      </c>
      <c r="DS40" s="13">
        <v>3.0150000000000001</v>
      </c>
      <c r="DT40" s="13">
        <v>5.0000000000000001E-3</v>
      </c>
      <c r="DU40" s="13">
        <v>0.25750000000000001</v>
      </c>
      <c r="DW40" s="13">
        <v>0.06</v>
      </c>
      <c r="DX40" s="13">
        <v>0.155</v>
      </c>
      <c r="DZ40" s="13">
        <v>0.14000000000000001</v>
      </c>
      <c r="EA40" s="13">
        <v>-0.185</v>
      </c>
      <c r="EB40" s="13">
        <v>-0.185</v>
      </c>
      <c r="EC40" s="13">
        <v>-0.20250000000000001</v>
      </c>
      <c r="ED40" s="13">
        <v>-0.155</v>
      </c>
      <c r="EE40" s="13">
        <v>-6.25E-2</v>
      </c>
      <c r="EF40" s="13">
        <v>-0.1</v>
      </c>
      <c r="EG40" s="13">
        <v>-0.08</v>
      </c>
      <c r="EH40" s="13">
        <v>-0.125</v>
      </c>
      <c r="EI40" s="13">
        <v>-0.19500000000000001</v>
      </c>
      <c r="EJ40" s="13">
        <v>-0.35</v>
      </c>
      <c r="EK40" s="13">
        <v>0.30499999999999999</v>
      </c>
      <c r="EL40" s="13">
        <v>0.12</v>
      </c>
      <c r="EM40" s="13">
        <v>0.40500000000000003</v>
      </c>
      <c r="EN40" s="13">
        <v>0.1825</v>
      </c>
      <c r="EO40" s="13">
        <v>0.28749999999999998</v>
      </c>
      <c r="EP40" s="13">
        <v>1.4999999999999999E-2</v>
      </c>
      <c r="EQ40" s="13">
        <v>1.4999999999999999E-2</v>
      </c>
      <c r="ER40" s="13">
        <v>-5.7500000000000002E-2</v>
      </c>
      <c r="ES40" s="13">
        <v>-5.7500000000000002E-2</v>
      </c>
      <c r="ET40" s="13">
        <v>-6.7500000000000004E-2</v>
      </c>
      <c r="EU40" s="13">
        <v>-0.505</v>
      </c>
      <c r="EV40" s="13">
        <v>-6.25E-2</v>
      </c>
      <c r="EW40" s="13">
        <v>0.29749999999999999</v>
      </c>
      <c r="EY40" s="12">
        <v>37742</v>
      </c>
      <c r="EZ40" s="13">
        <v>2.9950000000000001</v>
      </c>
      <c r="FA40" s="13">
        <v>5.0000000000000001E-3</v>
      </c>
      <c r="FB40" s="13">
        <v>0.25750000000000001</v>
      </c>
      <c r="FD40" s="13">
        <v>0.06</v>
      </c>
      <c r="FE40" s="13">
        <v>0.155</v>
      </c>
      <c r="FG40" s="13">
        <v>0.14000000000000001</v>
      </c>
      <c r="FH40" s="13">
        <v>-0.185</v>
      </c>
      <c r="FI40" s="13">
        <v>-0.185</v>
      </c>
      <c r="FJ40" s="13">
        <v>-0.20250000000000001</v>
      </c>
      <c r="FK40" s="13">
        <v>-0.155</v>
      </c>
      <c r="FL40" s="13">
        <v>-6.25E-2</v>
      </c>
      <c r="FM40" s="13">
        <v>-0.1</v>
      </c>
      <c r="FN40" s="13">
        <v>-0.08</v>
      </c>
      <c r="FO40" s="13">
        <v>-0.125</v>
      </c>
      <c r="FP40" s="13">
        <v>-0.20499999999999999</v>
      </c>
      <c r="FQ40" s="13">
        <v>-0.36</v>
      </c>
      <c r="FR40" s="13">
        <v>0.29499999999999998</v>
      </c>
      <c r="FS40" s="13">
        <v>0.12</v>
      </c>
      <c r="FT40" s="13">
        <v>0.40500000000000003</v>
      </c>
      <c r="FU40" s="13">
        <v>0.1825</v>
      </c>
      <c r="FV40" s="13">
        <v>0.28749999999999998</v>
      </c>
      <c r="FW40" s="13">
        <v>1.4999999999999999E-2</v>
      </c>
      <c r="FX40" s="13">
        <v>1.4999999999999999E-2</v>
      </c>
      <c r="FY40" s="13">
        <v>-5.7500000000000002E-2</v>
      </c>
      <c r="FZ40" s="13">
        <v>-5.7500000000000002E-2</v>
      </c>
      <c r="GA40" s="13">
        <v>-6.7500000000000004E-2</v>
      </c>
      <c r="GB40" s="13">
        <v>-0.505</v>
      </c>
      <c r="GC40" s="13">
        <v>-6.25E-2</v>
      </c>
    </row>
    <row r="41" spans="1:185" x14ac:dyDescent="0.2">
      <c r="A41" s="5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71"/>
      <c r="AA41" s="11"/>
      <c r="AB41" s="11"/>
      <c r="AC41" s="11"/>
      <c r="AD41" s="11"/>
      <c r="AE41" s="11"/>
      <c r="DA41" s="13">
        <v>2.5000000000000001E-2</v>
      </c>
      <c r="DB41" s="13">
        <v>2.5000000000000001E-2</v>
      </c>
      <c r="DH41" s="13">
        <v>0.2</v>
      </c>
      <c r="DI41" s="13">
        <v>2.5000000000000001E-2</v>
      </c>
      <c r="DJ41" s="13">
        <v>0.03</v>
      </c>
      <c r="DP41" s="13">
        <v>0.01</v>
      </c>
      <c r="DQ41" s="13">
        <v>5.0000000000000001E-3</v>
      </c>
      <c r="DR41" s="12">
        <v>37773</v>
      </c>
      <c r="DS41" s="13">
        <v>3.0350000000000001</v>
      </c>
      <c r="DT41" s="13">
        <v>5.0000000000000001E-3</v>
      </c>
      <c r="DU41" s="13">
        <v>0.255</v>
      </c>
      <c r="DW41" s="13">
        <v>5.5E-2</v>
      </c>
      <c r="DX41" s="13">
        <v>0.15</v>
      </c>
      <c r="DZ41" s="13">
        <v>0.14000000000000001</v>
      </c>
      <c r="EA41" s="13">
        <v>-0.185</v>
      </c>
      <c r="EB41" s="13">
        <v>-0.185</v>
      </c>
      <c r="EC41" s="13">
        <v>-0.20250000000000001</v>
      </c>
      <c r="ED41" s="13">
        <v>-0.155</v>
      </c>
      <c r="EE41" s="13">
        <v>-6.25E-2</v>
      </c>
      <c r="EF41" s="13">
        <v>-0.11</v>
      </c>
      <c r="EG41" s="13">
        <v>-0.09</v>
      </c>
      <c r="EH41" s="13">
        <v>-0.125</v>
      </c>
      <c r="EI41" s="13">
        <v>-0.19500000000000001</v>
      </c>
      <c r="EJ41" s="13">
        <v>-0.35</v>
      </c>
      <c r="EK41" s="13">
        <v>0.30499999999999999</v>
      </c>
      <c r="EL41" s="13">
        <v>0.12</v>
      </c>
      <c r="EM41" s="13">
        <v>0.39500000000000002</v>
      </c>
      <c r="EN41" s="13">
        <v>0.1825</v>
      </c>
      <c r="EO41" s="13">
        <v>0.28749999999999998</v>
      </c>
      <c r="EP41" s="13">
        <v>0.02</v>
      </c>
      <c r="EQ41" s="13">
        <v>0.02</v>
      </c>
      <c r="ER41" s="13">
        <v>-5.7500000000000002E-2</v>
      </c>
      <c r="ES41" s="13">
        <v>-5.7500000000000002E-2</v>
      </c>
      <c r="ET41" s="13">
        <v>-6.7500000000000004E-2</v>
      </c>
      <c r="EU41" s="13">
        <v>-0.505</v>
      </c>
      <c r="EV41" s="13">
        <v>-6.25E-2</v>
      </c>
      <c r="EW41" s="13">
        <v>0.29249999999999998</v>
      </c>
      <c r="EY41" s="12">
        <v>37773</v>
      </c>
      <c r="EZ41" s="13">
        <v>3.0150000000000001</v>
      </c>
      <c r="FA41" s="13">
        <v>5.0000000000000001E-3</v>
      </c>
      <c r="FB41" s="13">
        <v>0.255</v>
      </c>
      <c r="FD41" s="13">
        <v>5.5E-2</v>
      </c>
      <c r="FE41" s="13">
        <v>0.15</v>
      </c>
      <c r="FG41" s="13">
        <v>0.14000000000000001</v>
      </c>
      <c r="FH41" s="13">
        <v>-0.185</v>
      </c>
      <c r="FI41" s="13">
        <v>-0.185</v>
      </c>
      <c r="FJ41" s="13">
        <v>-0.20250000000000001</v>
      </c>
      <c r="FK41" s="13">
        <v>-0.155</v>
      </c>
      <c r="FL41" s="13">
        <v>-6.25E-2</v>
      </c>
      <c r="FM41" s="13">
        <v>-0.11</v>
      </c>
      <c r="FN41" s="13">
        <v>-0.09</v>
      </c>
      <c r="FO41" s="13">
        <v>-0.125</v>
      </c>
      <c r="FP41" s="13">
        <v>-0.20499999999999999</v>
      </c>
      <c r="FQ41" s="13">
        <v>-0.36</v>
      </c>
      <c r="FR41" s="13">
        <v>0.29499999999999998</v>
      </c>
      <c r="FS41" s="13">
        <v>0.12</v>
      </c>
      <c r="FT41" s="13">
        <v>0.39500000000000002</v>
      </c>
      <c r="FU41" s="13">
        <v>0.1825</v>
      </c>
      <c r="FV41" s="13">
        <v>0.28749999999999998</v>
      </c>
      <c r="FW41" s="13">
        <v>0.02</v>
      </c>
      <c r="FX41" s="13">
        <v>0.02</v>
      </c>
      <c r="FY41" s="13">
        <v>-5.7500000000000002E-2</v>
      </c>
      <c r="FZ41" s="13">
        <v>-5.7500000000000002E-2</v>
      </c>
      <c r="GA41" s="13">
        <v>-6.7500000000000004E-2</v>
      </c>
      <c r="GB41" s="13">
        <v>-0.505</v>
      </c>
      <c r="GC41" s="13">
        <v>-6.25E-2</v>
      </c>
    </row>
    <row r="42" spans="1:185" x14ac:dyDescent="0.2">
      <c r="A42" s="5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71"/>
      <c r="AA42" s="11"/>
      <c r="AB42" s="11"/>
      <c r="AC42" s="11"/>
      <c r="AD42" s="11"/>
      <c r="AE42" s="11"/>
      <c r="DA42" s="13">
        <v>2.5000000000000001E-2</v>
      </c>
      <c r="DB42" s="13">
        <v>2.5000000000000001E-2</v>
      </c>
      <c r="DH42" s="13">
        <v>0.26</v>
      </c>
      <c r="DI42" s="13">
        <v>2.5000000000000001E-2</v>
      </c>
      <c r="DJ42" s="13">
        <v>0.03</v>
      </c>
      <c r="DP42" s="13">
        <v>0.01</v>
      </c>
      <c r="DQ42" s="13">
        <v>5.0000000000000001E-3</v>
      </c>
      <c r="DR42" s="12">
        <v>37803</v>
      </c>
      <c r="DS42" s="13">
        <v>3.0569999999999999</v>
      </c>
      <c r="DT42" s="13">
        <v>5.0000000000000001E-3</v>
      </c>
      <c r="DU42" s="13">
        <v>0.255</v>
      </c>
      <c r="DW42" s="13">
        <v>4.4999999999999998E-2</v>
      </c>
      <c r="DX42" s="13">
        <v>0.14000000000000001</v>
      </c>
      <c r="DZ42" s="13">
        <v>0.14000000000000001</v>
      </c>
      <c r="EA42" s="13">
        <v>-0.185</v>
      </c>
      <c r="EB42" s="13">
        <v>-0.185</v>
      </c>
      <c r="EC42" s="13">
        <v>-0.20250000000000001</v>
      </c>
      <c r="ED42" s="13">
        <v>-0.155</v>
      </c>
      <c r="EE42" s="13">
        <v>-6.25E-2</v>
      </c>
      <c r="EF42" s="13">
        <v>-0.11</v>
      </c>
      <c r="EG42" s="13">
        <v>-0.09</v>
      </c>
      <c r="EH42" s="13">
        <v>-0.125</v>
      </c>
      <c r="EI42" s="13">
        <v>-0.19500000000000001</v>
      </c>
      <c r="EJ42" s="13">
        <v>-0.35</v>
      </c>
      <c r="EK42" s="13">
        <v>0.30499999999999999</v>
      </c>
      <c r="EL42" s="13">
        <v>0.12</v>
      </c>
      <c r="EM42" s="13">
        <v>0.43</v>
      </c>
      <c r="EN42" s="13">
        <v>0.1825</v>
      </c>
      <c r="EO42" s="13">
        <v>0.3</v>
      </c>
      <c r="EP42" s="13">
        <v>2.2499999999999999E-2</v>
      </c>
      <c r="EQ42" s="13">
        <v>2.2499999999999999E-2</v>
      </c>
      <c r="ER42" s="13">
        <v>-5.7500000000000002E-2</v>
      </c>
      <c r="ES42" s="13">
        <v>-5.7500000000000002E-2</v>
      </c>
      <c r="ET42" s="13">
        <v>-6.7500000000000004E-2</v>
      </c>
      <c r="EU42" s="13">
        <v>-0.505</v>
      </c>
      <c r="EV42" s="13">
        <v>-6.25E-2</v>
      </c>
      <c r="EW42" s="13">
        <v>0.28999999999999998</v>
      </c>
      <c r="EY42" s="12">
        <v>37803</v>
      </c>
      <c r="EZ42" s="13">
        <v>3.0369999999999999</v>
      </c>
      <c r="FA42" s="13">
        <v>5.0000000000000001E-3</v>
      </c>
      <c r="FB42" s="13">
        <v>0.255</v>
      </c>
      <c r="FD42" s="13">
        <v>4.4999999999999998E-2</v>
      </c>
      <c r="FE42" s="13">
        <v>0.14000000000000001</v>
      </c>
      <c r="FG42" s="13">
        <v>0.14000000000000001</v>
      </c>
      <c r="FH42" s="13">
        <v>-0.185</v>
      </c>
      <c r="FI42" s="13">
        <v>-0.185</v>
      </c>
      <c r="FJ42" s="13">
        <v>-0.20250000000000001</v>
      </c>
      <c r="FK42" s="13">
        <v>-0.155</v>
      </c>
      <c r="FL42" s="13">
        <v>-6.25E-2</v>
      </c>
      <c r="FM42" s="13">
        <v>-0.11</v>
      </c>
      <c r="FN42" s="13">
        <v>-0.09</v>
      </c>
      <c r="FO42" s="13">
        <v>-0.125</v>
      </c>
      <c r="FP42" s="13">
        <v>-0.20499999999999999</v>
      </c>
      <c r="FQ42" s="13">
        <v>-0.36</v>
      </c>
      <c r="FR42" s="13">
        <v>0.29499999999999998</v>
      </c>
      <c r="FS42" s="13">
        <v>0.12</v>
      </c>
      <c r="FT42" s="13">
        <v>0.43</v>
      </c>
      <c r="FU42" s="13">
        <v>0.1825</v>
      </c>
      <c r="FV42" s="13">
        <v>0.3</v>
      </c>
      <c r="FW42" s="13">
        <v>2.2499999999999999E-2</v>
      </c>
      <c r="FX42" s="13">
        <v>2.2499999999999999E-2</v>
      </c>
      <c r="FY42" s="13">
        <v>-5.7500000000000002E-2</v>
      </c>
      <c r="FZ42" s="13">
        <v>-5.7500000000000002E-2</v>
      </c>
      <c r="GA42" s="13">
        <v>-6.7500000000000004E-2</v>
      </c>
      <c r="GB42" s="13">
        <v>-0.505</v>
      </c>
      <c r="GC42" s="13">
        <v>-6.25E-2</v>
      </c>
    </row>
    <row r="43" spans="1:185" x14ac:dyDescent="0.2">
      <c r="A43" s="5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71"/>
      <c r="AA43" s="11"/>
      <c r="AB43" s="11"/>
      <c r="AC43" s="11"/>
      <c r="AD43" s="11"/>
      <c r="AE43" s="11"/>
      <c r="DA43" s="13">
        <v>2.5000000000000001E-2</v>
      </c>
      <c r="DB43" s="13">
        <v>2.5000000000000001E-2</v>
      </c>
      <c r="DH43" s="13">
        <v>0.28000000000000003</v>
      </c>
      <c r="DI43" s="13">
        <v>2.5000000000000001E-2</v>
      </c>
      <c r="DJ43" s="13">
        <v>0.03</v>
      </c>
      <c r="DP43" s="13">
        <v>0.01</v>
      </c>
      <c r="DQ43" s="13">
        <v>5.0000000000000001E-3</v>
      </c>
      <c r="DR43" s="12">
        <v>37834</v>
      </c>
      <c r="DS43" s="13">
        <v>3.0779999999999998</v>
      </c>
      <c r="DT43" s="13">
        <v>5.0000000000000001E-3</v>
      </c>
      <c r="DU43" s="13">
        <v>0.255</v>
      </c>
      <c r="DW43" s="13">
        <v>4.2500000000000003E-2</v>
      </c>
      <c r="DX43" s="13">
        <v>0.13750000000000001</v>
      </c>
      <c r="DZ43" s="13">
        <v>0.14000000000000001</v>
      </c>
      <c r="EA43" s="13">
        <v>-0.185</v>
      </c>
      <c r="EB43" s="13">
        <v>-0.185</v>
      </c>
      <c r="EC43" s="13">
        <v>-0.20250000000000001</v>
      </c>
      <c r="ED43" s="13">
        <v>-0.155</v>
      </c>
      <c r="EE43" s="13">
        <v>-6.25E-2</v>
      </c>
      <c r="EF43" s="13">
        <v>-0.11</v>
      </c>
      <c r="EG43" s="13">
        <v>-0.09</v>
      </c>
      <c r="EH43" s="13">
        <v>-0.125</v>
      </c>
      <c r="EI43" s="13">
        <v>-0.19500000000000001</v>
      </c>
      <c r="EJ43" s="13">
        <v>-0.35</v>
      </c>
      <c r="EK43" s="13">
        <v>0.30499999999999999</v>
      </c>
      <c r="EL43" s="13">
        <v>0.12</v>
      </c>
      <c r="EM43" s="13">
        <v>0.495</v>
      </c>
      <c r="EN43" s="13">
        <v>0.1825</v>
      </c>
      <c r="EO43" s="13">
        <v>0.3</v>
      </c>
      <c r="EP43" s="13">
        <v>2.5000000000000001E-2</v>
      </c>
      <c r="EQ43" s="13">
        <v>2.5000000000000001E-2</v>
      </c>
      <c r="ER43" s="13">
        <v>-5.7500000000000002E-2</v>
      </c>
      <c r="ES43" s="13">
        <v>-5.7500000000000002E-2</v>
      </c>
      <c r="ET43" s="13">
        <v>-6.7500000000000004E-2</v>
      </c>
      <c r="EU43" s="13">
        <v>-0.505</v>
      </c>
      <c r="EV43" s="13">
        <v>-6.25E-2</v>
      </c>
      <c r="EW43" s="13">
        <v>0.28999999999999998</v>
      </c>
      <c r="EY43" s="12">
        <v>37834</v>
      </c>
      <c r="EZ43" s="13">
        <v>3.0579999999999998</v>
      </c>
      <c r="FA43" s="13">
        <v>5.0000000000000001E-3</v>
      </c>
      <c r="FB43" s="13">
        <v>0.255</v>
      </c>
      <c r="FD43" s="13">
        <v>4.2500000000000003E-2</v>
      </c>
      <c r="FE43" s="13">
        <v>0.13750000000000001</v>
      </c>
      <c r="FG43" s="13">
        <v>0.14000000000000001</v>
      </c>
      <c r="FH43" s="13">
        <v>-0.185</v>
      </c>
      <c r="FI43" s="13">
        <v>-0.185</v>
      </c>
      <c r="FJ43" s="13">
        <v>-0.20250000000000001</v>
      </c>
      <c r="FK43" s="13">
        <v>-0.155</v>
      </c>
      <c r="FL43" s="13">
        <v>-6.25E-2</v>
      </c>
      <c r="FM43" s="13">
        <v>-0.11</v>
      </c>
      <c r="FN43" s="13">
        <v>-0.09</v>
      </c>
      <c r="FO43" s="13">
        <v>-0.125</v>
      </c>
      <c r="FP43" s="13">
        <v>-0.20499999999999999</v>
      </c>
      <c r="FQ43" s="13">
        <v>-0.36</v>
      </c>
      <c r="FR43" s="13">
        <v>0.29499999999999998</v>
      </c>
      <c r="FS43" s="13">
        <v>0.12</v>
      </c>
      <c r="FT43" s="13">
        <v>0.495</v>
      </c>
      <c r="FU43" s="13">
        <v>0.1825</v>
      </c>
      <c r="FV43" s="13">
        <v>0.3</v>
      </c>
      <c r="FW43" s="13">
        <v>2.5000000000000001E-2</v>
      </c>
      <c r="FX43" s="13">
        <v>2.5000000000000001E-2</v>
      </c>
      <c r="FY43" s="13">
        <v>-5.7500000000000002E-2</v>
      </c>
      <c r="FZ43" s="13">
        <v>-5.7500000000000002E-2</v>
      </c>
      <c r="GA43" s="13">
        <v>-6.7500000000000004E-2</v>
      </c>
      <c r="GB43" s="13">
        <v>-0.505</v>
      </c>
      <c r="GC43" s="13">
        <v>-6.25E-2</v>
      </c>
    </row>
    <row r="44" spans="1:185" x14ac:dyDescent="0.2"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71"/>
      <c r="AA44" s="11"/>
      <c r="AB44" s="11"/>
      <c r="AC44" s="11"/>
      <c r="AD44" s="11"/>
      <c r="AE44" s="11"/>
      <c r="DA44" s="13">
        <v>2.5000000000000001E-2</v>
      </c>
      <c r="DB44" s="13">
        <v>2.5000000000000001E-2</v>
      </c>
      <c r="DH44" s="13">
        <v>0.26</v>
      </c>
      <c r="DI44" s="13">
        <v>2.5000000000000001E-2</v>
      </c>
      <c r="DJ44" s="13">
        <v>0.03</v>
      </c>
      <c r="DP44" s="13">
        <v>0.01</v>
      </c>
      <c r="DQ44" s="13">
        <v>5.0000000000000001E-3</v>
      </c>
      <c r="DR44" s="12">
        <v>37865</v>
      </c>
      <c r="DS44" s="13">
        <v>3.0609999999999999</v>
      </c>
      <c r="DT44" s="13">
        <v>5.0000000000000001E-3</v>
      </c>
      <c r="DU44" s="13">
        <v>0.255</v>
      </c>
      <c r="DW44" s="13">
        <v>0.04</v>
      </c>
      <c r="DX44" s="13">
        <v>0.13500000000000001</v>
      </c>
      <c r="DZ44" s="13">
        <v>0.14000000000000001</v>
      </c>
      <c r="EA44" s="13">
        <v>-0.185</v>
      </c>
      <c r="EB44" s="13">
        <v>-0.185</v>
      </c>
      <c r="EC44" s="13">
        <v>-0.20250000000000001</v>
      </c>
      <c r="ED44" s="13">
        <v>-0.155</v>
      </c>
      <c r="EE44" s="13">
        <v>-6.25E-2</v>
      </c>
      <c r="EF44" s="13">
        <v>-0.1</v>
      </c>
      <c r="EG44" s="13">
        <v>-0.08</v>
      </c>
      <c r="EH44" s="13">
        <v>-0.125</v>
      </c>
      <c r="EI44" s="13">
        <v>-0.19500000000000001</v>
      </c>
      <c r="EJ44" s="13">
        <v>-0.35</v>
      </c>
      <c r="EK44" s="13">
        <v>0.30499999999999999</v>
      </c>
      <c r="EL44" s="13">
        <v>0.12</v>
      </c>
      <c r="EM44" s="13">
        <v>0.39500000000000002</v>
      </c>
      <c r="EN44" s="13">
        <v>0.1825</v>
      </c>
      <c r="EO44" s="13">
        <v>0.28999999999999998</v>
      </c>
      <c r="EP44" s="13">
        <v>1.7500000000000002E-2</v>
      </c>
      <c r="EQ44" s="13">
        <v>1.7500000000000002E-2</v>
      </c>
      <c r="ER44" s="13">
        <v>-5.7500000000000002E-2</v>
      </c>
      <c r="ES44" s="13">
        <v>-5.7500000000000002E-2</v>
      </c>
      <c r="ET44" s="13">
        <v>-6.7500000000000004E-2</v>
      </c>
      <c r="EU44" s="13">
        <v>-0.505</v>
      </c>
      <c r="EV44" s="13">
        <v>-6.25E-2</v>
      </c>
      <c r="EW44" s="13">
        <v>0.28999999999999998</v>
      </c>
      <c r="EY44" s="12">
        <v>37865</v>
      </c>
      <c r="EZ44" s="13">
        <v>3.0409999999999999</v>
      </c>
      <c r="FA44" s="13">
        <v>5.0000000000000001E-3</v>
      </c>
      <c r="FB44" s="13">
        <v>0.255</v>
      </c>
      <c r="FD44" s="13">
        <v>0.04</v>
      </c>
      <c r="FE44" s="13">
        <v>0.13500000000000001</v>
      </c>
      <c r="FG44" s="13">
        <v>0.14000000000000001</v>
      </c>
      <c r="FH44" s="13">
        <v>-0.185</v>
      </c>
      <c r="FI44" s="13">
        <v>-0.185</v>
      </c>
      <c r="FJ44" s="13">
        <v>-0.20250000000000001</v>
      </c>
      <c r="FK44" s="13">
        <v>-0.155</v>
      </c>
      <c r="FL44" s="13">
        <v>-6.25E-2</v>
      </c>
      <c r="FM44" s="13">
        <v>-0.1</v>
      </c>
      <c r="FN44" s="13">
        <v>-0.08</v>
      </c>
      <c r="FO44" s="13">
        <v>-0.125</v>
      </c>
      <c r="FP44" s="13">
        <v>-0.20499999999999999</v>
      </c>
      <c r="FQ44" s="13">
        <v>-0.36</v>
      </c>
      <c r="FR44" s="13">
        <v>0.29499999999999998</v>
      </c>
      <c r="FS44" s="13">
        <v>0.12</v>
      </c>
      <c r="FT44" s="13">
        <v>0.39500000000000002</v>
      </c>
      <c r="FU44" s="13">
        <v>0.1825</v>
      </c>
      <c r="FV44" s="13">
        <v>0.28999999999999998</v>
      </c>
      <c r="FW44" s="13">
        <v>1.7500000000000002E-2</v>
      </c>
      <c r="FX44" s="13">
        <v>1.7500000000000002E-2</v>
      </c>
      <c r="FY44" s="13">
        <v>-5.7500000000000002E-2</v>
      </c>
      <c r="FZ44" s="13">
        <v>-5.7500000000000002E-2</v>
      </c>
      <c r="GA44" s="13">
        <v>-6.7500000000000004E-2</v>
      </c>
      <c r="GB44" s="13">
        <v>-0.505</v>
      </c>
      <c r="GC44" s="13">
        <v>-6.25E-2</v>
      </c>
    </row>
    <row r="45" spans="1:185" x14ac:dyDescent="0.2"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71"/>
      <c r="AA45" s="11"/>
      <c r="AB45" s="11"/>
      <c r="AC45" s="11"/>
      <c r="AD45" s="11"/>
      <c r="AE45" s="11"/>
      <c r="DA45" s="13">
        <v>2.5000000000000001E-2</v>
      </c>
      <c r="DB45" s="13">
        <v>2.5000000000000001E-2</v>
      </c>
      <c r="DH45" s="13">
        <v>0.2</v>
      </c>
      <c r="DI45" s="13">
        <v>2.5000000000000001E-2</v>
      </c>
      <c r="DJ45" s="13">
        <v>0.03</v>
      </c>
      <c r="DP45" s="13">
        <v>0.01</v>
      </c>
      <c r="DQ45" s="13">
        <v>5.0000000000000001E-3</v>
      </c>
      <c r="DR45" s="12">
        <v>37895</v>
      </c>
      <c r="DS45" s="13">
        <v>3.0760000000000001</v>
      </c>
      <c r="DT45" s="13">
        <v>5.0000000000000001E-3</v>
      </c>
      <c r="DU45" s="13">
        <v>0.255</v>
      </c>
      <c r="DW45" s="13">
        <v>5.5E-2</v>
      </c>
      <c r="DX45" s="13">
        <v>0.15</v>
      </c>
      <c r="DZ45" s="13">
        <v>0.14000000000000001</v>
      </c>
      <c r="EA45" s="13">
        <v>-0.185</v>
      </c>
      <c r="EB45" s="13">
        <v>-0.185</v>
      </c>
      <c r="EC45" s="13">
        <v>-0.20250000000000001</v>
      </c>
      <c r="ED45" s="13">
        <v>-0.155</v>
      </c>
      <c r="EE45" s="13">
        <v>-6.25E-2</v>
      </c>
      <c r="EF45" s="13">
        <v>-8.5000000000000006E-2</v>
      </c>
      <c r="EG45" s="13">
        <v>-6.5000000000000002E-2</v>
      </c>
      <c r="EH45" s="13">
        <v>-0.125</v>
      </c>
      <c r="EI45" s="13">
        <v>-0.19500000000000001</v>
      </c>
      <c r="EJ45" s="13">
        <v>-0.35</v>
      </c>
      <c r="EK45" s="13">
        <v>0.30499999999999999</v>
      </c>
      <c r="EL45" s="13">
        <v>0.12</v>
      </c>
      <c r="EM45" s="13">
        <v>0.46100000000000002</v>
      </c>
      <c r="EN45" s="13">
        <v>0.1875</v>
      </c>
      <c r="EO45" s="13">
        <v>0.36249999999999999</v>
      </c>
      <c r="EP45" s="13">
        <v>7.4999999999999997E-3</v>
      </c>
      <c r="EQ45" s="13">
        <v>7.4999999999999997E-3</v>
      </c>
      <c r="ER45" s="13">
        <v>-5.7500000000000002E-2</v>
      </c>
      <c r="ES45" s="13">
        <v>-5.7500000000000002E-2</v>
      </c>
      <c r="ET45" s="13">
        <v>-6.7500000000000004E-2</v>
      </c>
      <c r="EU45" s="13">
        <v>-0.505</v>
      </c>
      <c r="EV45" s="13">
        <v>-6.25E-2</v>
      </c>
      <c r="EW45" s="13">
        <v>0.28999999999999998</v>
      </c>
      <c r="EY45" s="12">
        <v>37895</v>
      </c>
      <c r="EZ45" s="13">
        <v>3.056</v>
      </c>
      <c r="FA45" s="13">
        <v>5.0000000000000001E-3</v>
      </c>
      <c r="FB45" s="13">
        <v>0.255</v>
      </c>
      <c r="FD45" s="13">
        <v>5.5E-2</v>
      </c>
      <c r="FE45" s="13">
        <v>0.15</v>
      </c>
      <c r="FG45" s="13">
        <v>0.14000000000000001</v>
      </c>
      <c r="FH45" s="13">
        <v>-0.185</v>
      </c>
      <c r="FI45" s="13">
        <v>-0.185</v>
      </c>
      <c r="FJ45" s="13">
        <v>-0.20250000000000001</v>
      </c>
      <c r="FK45" s="13">
        <v>-0.155</v>
      </c>
      <c r="FL45" s="13">
        <v>-6.25E-2</v>
      </c>
      <c r="FM45" s="13">
        <v>-8.5000000000000006E-2</v>
      </c>
      <c r="FN45" s="13">
        <v>-6.5000000000000002E-2</v>
      </c>
      <c r="FO45" s="13">
        <v>-0.125</v>
      </c>
      <c r="FP45" s="13">
        <v>-0.20499999999999999</v>
      </c>
      <c r="FQ45" s="13">
        <v>-0.36</v>
      </c>
      <c r="FR45" s="13">
        <v>0.29499999999999998</v>
      </c>
      <c r="FS45" s="13">
        <v>0.12</v>
      </c>
      <c r="FT45" s="13">
        <v>0.46100000000000002</v>
      </c>
      <c r="FU45" s="13">
        <v>0.1875</v>
      </c>
      <c r="FV45" s="13">
        <v>0.36249999999999999</v>
      </c>
      <c r="FW45" s="13">
        <v>7.4999999999999997E-3</v>
      </c>
      <c r="FX45" s="13">
        <v>7.4999999999999997E-3</v>
      </c>
      <c r="FY45" s="13">
        <v>-5.7500000000000002E-2</v>
      </c>
      <c r="FZ45" s="13">
        <v>-5.7500000000000002E-2</v>
      </c>
      <c r="GA45" s="13">
        <v>-6.7500000000000004E-2</v>
      </c>
      <c r="GB45" s="13">
        <v>-0.505</v>
      </c>
      <c r="GC45" s="13">
        <v>-6.25E-2</v>
      </c>
    </row>
    <row r="46" spans="1:185" x14ac:dyDescent="0.2"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71"/>
      <c r="AA46" s="11"/>
      <c r="AB46" s="11"/>
      <c r="AC46" s="11"/>
      <c r="AD46" s="11"/>
      <c r="AE46" s="11"/>
      <c r="DQ46" s="13">
        <v>5.0000000000000001E-3</v>
      </c>
      <c r="DR46" s="12">
        <v>37926</v>
      </c>
      <c r="DS46" s="13">
        <v>3.1680000000000001</v>
      </c>
      <c r="DT46" s="13">
        <v>5.0000000000000001E-3</v>
      </c>
      <c r="DU46" s="13">
        <v>0.26500000000000001</v>
      </c>
      <c r="DW46" s="13">
        <v>0.1075</v>
      </c>
      <c r="DX46" s="13">
        <v>0.20250000000000001</v>
      </c>
      <c r="DZ46" s="13">
        <v>0.26500000000000001</v>
      </c>
      <c r="EA46" s="13">
        <v>-0.19</v>
      </c>
      <c r="EB46" s="13">
        <v>-0.19</v>
      </c>
      <c r="EC46" s="13">
        <v>-0.20499999999999999</v>
      </c>
      <c r="ED46" s="13">
        <v>-0.16</v>
      </c>
      <c r="EE46" s="13">
        <v>-0.08</v>
      </c>
      <c r="EF46" s="13">
        <v>-0.04</v>
      </c>
      <c r="EG46" s="13">
        <v>-0.02</v>
      </c>
      <c r="EH46" s="13">
        <v>-0.13750000000000001</v>
      </c>
      <c r="EI46" s="13">
        <v>-0.17499999999999999</v>
      </c>
      <c r="EJ46" s="13">
        <v>-0.27</v>
      </c>
      <c r="EK46" s="13">
        <v>0.13500000000000001</v>
      </c>
      <c r="EL46" s="13">
        <v>8.5000000000000006E-2</v>
      </c>
      <c r="EM46" s="13">
        <v>0.75749999999999995</v>
      </c>
      <c r="EN46" s="13">
        <v>0.27</v>
      </c>
      <c r="EO46" s="13">
        <v>0.495</v>
      </c>
      <c r="EP46" s="13">
        <v>-3.2500000000000001E-2</v>
      </c>
      <c r="EQ46" s="13">
        <v>-3.2500000000000001E-2</v>
      </c>
      <c r="ER46" s="13">
        <v>-0.06</v>
      </c>
      <c r="ES46" s="13">
        <v>-0.06</v>
      </c>
      <c r="ET46" s="13">
        <v>-7.0000000000000007E-2</v>
      </c>
      <c r="EU46" s="13">
        <v>-0.46500000000000002</v>
      </c>
      <c r="EV46" s="13">
        <v>-6.5000000000000002E-2</v>
      </c>
      <c r="EW46" s="13">
        <v>0.28999999999999998</v>
      </c>
      <c r="EY46" s="12">
        <v>37926</v>
      </c>
      <c r="EZ46" s="13">
        <v>3.1480000000000001</v>
      </c>
      <c r="FA46" s="13">
        <v>5.0000000000000001E-3</v>
      </c>
      <c r="FB46" s="13">
        <v>0.26500000000000001</v>
      </c>
      <c r="FD46" s="13">
        <v>0.1075</v>
      </c>
      <c r="FE46" s="13">
        <v>0.20250000000000001</v>
      </c>
      <c r="FG46" s="13">
        <v>0.26500000000000001</v>
      </c>
      <c r="FH46" s="13">
        <v>-0.19</v>
      </c>
      <c r="FI46" s="13">
        <v>-0.19</v>
      </c>
      <c r="FJ46" s="13">
        <v>-0.20499999999999999</v>
      </c>
      <c r="FK46" s="13">
        <v>-0.16</v>
      </c>
      <c r="FL46" s="13">
        <v>-0.08</v>
      </c>
      <c r="FM46" s="13">
        <v>-0.04</v>
      </c>
      <c r="FN46" s="13">
        <v>-0.02</v>
      </c>
      <c r="FO46" s="13">
        <v>-0.13750000000000001</v>
      </c>
      <c r="FP46" s="13">
        <v>-0.19500000000000001</v>
      </c>
      <c r="FQ46" s="13">
        <v>-0.28999999999999998</v>
      </c>
      <c r="FR46" s="13">
        <v>0.115</v>
      </c>
      <c r="FS46" s="13">
        <v>6.5000000000000002E-2</v>
      </c>
      <c r="FT46" s="13">
        <v>0.75749999999999995</v>
      </c>
      <c r="FU46" s="13">
        <v>0.27</v>
      </c>
      <c r="FV46" s="13">
        <v>0.495</v>
      </c>
      <c r="FW46" s="13">
        <v>-3.2500000000000001E-2</v>
      </c>
      <c r="FX46" s="13">
        <v>-3.2500000000000001E-2</v>
      </c>
      <c r="FY46" s="13">
        <v>-0.06</v>
      </c>
      <c r="FZ46" s="13">
        <v>-0.06</v>
      </c>
      <c r="GA46" s="13">
        <v>-7.0000000000000007E-2</v>
      </c>
      <c r="GB46" s="13">
        <v>-0.46500000000000002</v>
      </c>
      <c r="GC46" s="13">
        <v>-6.5000000000000002E-2</v>
      </c>
    </row>
    <row r="47" spans="1:185" x14ac:dyDescent="0.2"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71"/>
      <c r="AA47" s="11"/>
      <c r="AB47" s="11"/>
      <c r="AC47" s="11"/>
      <c r="AD47" s="11"/>
      <c r="AE47" s="11"/>
      <c r="DQ47" s="13">
        <v>5.0000000000000001E-3</v>
      </c>
      <c r="DR47" s="12">
        <v>37956</v>
      </c>
      <c r="DS47" s="13">
        <v>3.254</v>
      </c>
      <c r="DT47" s="13">
        <v>5.0000000000000001E-3</v>
      </c>
      <c r="DU47" s="13">
        <v>0.27</v>
      </c>
      <c r="DW47" s="13">
        <v>0.14749999999999999</v>
      </c>
      <c r="DX47" s="13">
        <v>0.24249999999999999</v>
      </c>
      <c r="DZ47" s="13">
        <v>0.23499999999999999</v>
      </c>
      <c r="EA47" s="13">
        <v>-0.19750000000000001</v>
      </c>
      <c r="EB47" s="13">
        <v>-0.19750000000000001</v>
      </c>
      <c r="EC47" s="13">
        <v>-0.21249999999999999</v>
      </c>
      <c r="ED47" s="13">
        <v>-0.16750000000000001</v>
      </c>
      <c r="EE47" s="13">
        <v>-0.08</v>
      </c>
      <c r="EF47" s="13">
        <v>-3.2500000000000001E-2</v>
      </c>
      <c r="EG47" s="13">
        <v>-1.2500000000000001E-2</v>
      </c>
      <c r="EH47" s="13">
        <v>-0.13250000000000001</v>
      </c>
      <c r="EI47" s="13">
        <v>-0.17499999999999999</v>
      </c>
      <c r="EJ47" s="13">
        <v>-0.27</v>
      </c>
      <c r="EK47" s="13">
        <v>0.13500000000000001</v>
      </c>
      <c r="EL47" s="13">
        <v>8.5000000000000006E-2</v>
      </c>
      <c r="EM47" s="13">
        <v>1.17</v>
      </c>
      <c r="EN47" s="13">
        <v>0.30499999999999999</v>
      </c>
      <c r="EO47" s="13">
        <v>0.84</v>
      </c>
      <c r="EP47" s="13">
        <v>-5.5E-2</v>
      </c>
      <c r="EQ47" s="13">
        <v>-5.5E-2</v>
      </c>
      <c r="ER47" s="13">
        <v>-0.06</v>
      </c>
      <c r="ES47" s="13">
        <v>-0.06</v>
      </c>
      <c r="ET47" s="13">
        <v>-7.0000000000000007E-2</v>
      </c>
      <c r="EU47" s="13">
        <v>-0.46500000000000002</v>
      </c>
      <c r="EV47" s="13">
        <v>-6.5000000000000002E-2</v>
      </c>
      <c r="EW47" s="13">
        <v>0.29499999999999998</v>
      </c>
      <c r="EY47" s="12">
        <v>37956</v>
      </c>
      <c r="EZ47" s="13">
        <v>3.234</v>
      </c>
      <c r="FA47" s="13">
        <v>5.0000000000000001E-3</v>
      </c>
      <c r="FB47" s="13">
        <v>0.27</v>
      </c>
      <c r="FD47" s="13">
        <v>0.14749999999999999</v>
      </c>
      <c r="FE47" s="13">
        <v>0.24249999999999999</v>
      </c>
      <c r="FG47" s="13">
        <v>0.23499999999999999</v>
      </c>
      <c r="FH47" s="13">
        <v>-0.19750000000000001</v>
      </c>
      <c r="FI47" s="13">
        <v>-0.19750000000000001</v>
      </c>
      <c r="FJ47" s="13">
        <v>-0.21249999999999999</v>
      </c>
      <c r="FK47" s="13">
        <v>-0.16750000000000001</v>
      </c>
      <c r="FL47" s="13">
        <v>-0.08</v>
      </c>
      <c r="FM47" s="13">
        <v>-3.2500000000000001E-2</v>
      </c>
      <c r="FN47" s="13">
        <v>-1.2500000000000001E-2</v>
      </c>
      <c r="FO47" s="13">
        <v>-0.13250000000000001</v>
      </c>
      <c r="FP47" s="13">
        <v>-0.19500000000000001</v>
      </c>
      <c r="FQ47" s="13">
        <v>-0.28999999999999998</v>
      </c>
      <c r="FR47" s="13">
        <v>0.115</v>
      </c>
      <c r="FS47" s="13">
        <v>6.5000000000000002E-2</v>
      </c>
      <c r="FT47" s="13">
        <v>1.17</v>
      </c>
      <c r="FU47" s="13">
        <v>0.30499999999999999</v>
      </c>
      <c r="FV47" s="13">
        <v>0.84</v>
      </c>
      <c r="FW47" s="13">
        <v>-5.5E-2</v>
      </c>
      <c r="FX47" s="13">
        <v>-5.5E-2</v>
      </c>
      <c r="FY47" s="13">
        <v>-0.06</v>
      </c>
      <c r="FZ47" s="13">
        <v>-0.06</v>
      </c>
      <c r="GA47" s="13">
        <v>-7.0000000000000007E-2</v>
      </c>
      <c r="GB47" s="13">
        <v>-0.46500000000000002</v>
      </c>
      <c r="GC47" s="13">
        <v>-6.5000000000000002E-2</v>
      </c>
    </row>
    <row r="48" spans="1:185" x14ac:dyDescent="0.2"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71"/>
      <c r="AA48" s="11"/>
      <c r="AB48" s="11"/>
      <c r="AC48" s="11"/>
      <c r="AD48" s="11"/>
      <c r="AE48" s="11"/>
      <c r="DQ48" s="13">
        <v>5.0000000000000001E-3</v>
      </c>
      <c r="DR48" s="12">
        <v>37987</v>
      </c>
      <c r="DS48" s="13">
        <v>3.3940000000000001</v>
      </c>
      <c r="DT48" s="13">
        <v>5.0000000000000001E-3</v>
      </c>
      <c r="DU48" s="13">
        <v>0.28749999999999998</v>
      </c>
      <c r="DW48" s="13">
        <v>0.1825</v>
      </c>
      <c r="DX48" s="13">
        <v>0.27750000000000002</v>
      </c>
      <c r="DZ48" s="13">
        <v>0.27</v>
      </c>
      <c r="EA48" s="13">
        <v>-0.2</v>
      </c>
      <c r="EB48" s="13">
        <v>-0.2</v>
      </c>
      <c r="EC48" s="13">
        <v>-0.215</v>
      </c>
      <c r="ED48" s="13">
        <v>-0.17</v>
      </c>
      <c r="EE48" s="13">
        <v>-0.08</v>
      </c>
      <c r="EF48" s="13">
        <v>-1.7500000000000002E-2</v>
      </c>
      <c r="EG48" s="13">
        <v>2.5000000000000001E-3</v>
      </c>
      <c r="EH48" s="13">
        <v>-0.13250000000000001</v>
      </c>
      <c r="EI48" s="13">
        <v>-0.17499999999999999</v>
      </c>
      <c r="EJ48" s="13">
        <v>-0.27</v>
      </c>
      <c r="EK48" s="13">
        <v>0.13500000000000001</v>
      </c>
      <c r="EL48" s="13">
        <v>8.5000000000000006E-2</v>
      </c>
      <c r="EM48" s="13">
        <v>1.4950000000000001</v>
      </c>
      <c r="EN48" s="13">
        <v>0.30499999999999999</v>
      </c>
      <c r="EO48" s="13">
        <v>0.98499999999999999</v>
      </c>
      <c r="EP48" s="13">
        <v>-5.7500000000000002E-2</v>
      </c>
      <c r="EQ48" s="13">
        <v>-5.7500000000000002E-2</v>
      </c>
      <c r="ER48" s="13">
        <v>-0.06</v>
      </c>
      <c r="ES48" s="13">
        <v>-0.06</v>
      </c>
      <c r="ET48" s="13">
        <v>-7.0000000000000007E-2</v>
      </c>
      <c r="EU48" s="13">
        <v>-0.46500000000000002</v>
      </c>
      <c r="EV48" s="13">
        <v>-6.5000000000000002E-2</v>
      </c>
      <c r="EW48" s="13">
        <v>0.29749999999999999</v>
      </c>
      <c r="EY48" s="12">
        <v>37987</v>
      </c>
      <c r="EZ48" s="13">
        <v>3.3740000000000001</v>
      </c>
      <c r="FA48" s="13">
        <v>5.0000000000000001E-3</v>
      </c>
      <c r="FB48" s="13">
        <v>0.28749999999999998</v>
      </c>
      <c r="FD48" s="13">
        <v>0.1825</v>
      </c>
      <c r="FE48" s="13">
        <v>0.27750000000000002</v>
      </c>
      <c r="FG48" s="13">
        <v>0.27</v>
      </c>
      <c r="FH48" s="13">
        <v>-0.2</v>
      </c>
      <c r="FI48" s="13">
        <v>-0.2</v>
      </c>
      <c r="FJ48" s="13">
        <v>-0.215</v>
      </c>
      <c r="FK48" s="13">
        <v>-0.17</v>
      </c>
      <c r="FL48" s="13">
        <v>-0.08</v>
      </c>
      <c r="FM48" s="13">
        <v>-1.7500000000000002E-2</v>
      </c>
      <c r="FN48" s="13">
        <v>2.5000000000000001E-3</v>
      </c>
      <c r="FO48" s="13">
        <v>-0.13250000000000001</v>
      </c>
      <c r="FP48" s="13">
        <v>-0.19500000000000001</v>
      </c>
      <c r="FQ48" s="13">
        <v>-0.28999999999999998</v>
      </c>
      <c r="FR48" s="13">
        <v>0.115</v>
      </c>
      <c r="FS48" s="13">
        <v>6.5000000000000002E-2</v>
      </c>
      <c r="FT48" s="13">
        <v>1.4950000000000001</v>
      </c>
      <c r="FU48" s="13">
        <v>0.30499999999999999</v>
      </c>
      <c r="FV48" s="13">
        <v>0.98499999999999999</v>
      </c>
      <c r="FW48" s="13">
        <v>-5.7500000000000002E-2</v>
      </c>
      <c r="FX48" s="13">
        <v>-5.7500000000000002E-2</v>
      </c>
      <c r="FY48" s="13">
        <v>-0.06</v>
      </c>
      <c r="FZ48" s="13">
        <v>-0.06</v>
      </c>
      <c r="GA48" s="13">
        <v>-7.0000000000000007E-2</v>
      </c>
      <c r="GB48" s="13">
        <v>-0.46500000000000002</v>
      </c>
      <c r="GC48" s="13">
        <v>-6.5000000000000002E-2</v>
      </c>
    </row>
    <row r="49" spans="4:185" x14ac:dyDescent="0.2"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71"/>
      <c r="AA49" s="11"/>
      <c r="AB49" s="11"/>
      <c r="AC49" s="11"/>
      <c r="AD49" s="11"/>
      <c r="AE49" s="11"/>
      <c r="DQ49" s="13">
        <v>5.0000000000000001E-3</v>
      </c>
      <c r="DR49" s="12">
        <v>38018</v>
      </c>
      <c r="DS49" s="13">
        <v>3.2559999999999998</v>
      </c>
      <c r="DT49" s="13">
        <v>5.0000000000000001E-3</v>
      </c>
      <c r="DU49" s="13">
        <v>0.27500000000000002</v>
      </c>
      <c r="DW49" s="13">
        <v>0.1575</v>
      </c>
      <c r="DX49" s="13">
        <v>0.2525</v>
      </c>
      <c r="DZ49" s="13">
        <v>0.32</v>
      </c>
      <c r="EA49" s="13">
        <v>-0.20250000000000001</v>
      </c>
      <c r="EB49" s="13">
        <v>-0.20250000000000001</v>
      </c>
      <c r="EC49" s="13">
        <v>-0.2175</v>
      </c>
      <c r="ED49" s="13">
        <v>-0.17249999999999999</v>
      </c>
      <c r="EE49" s="13">
        <v>-0.08</v>
      </c>
      <c r="EF49" s="13">
        <v>-1.7500000000000002E-2</v>
      </c>
      <c r="EG49" s="13">
        <v>2.5000000000000001E-3</v>
      </c>
      <c r="EH49" s="13">
        <v>-0.13250000000000001</v>
      </c>
      <c r="EI49" s="13">
        <v>-0.17499999999999999</v>
      </c>
      <c r="EJ49" s="13">
        <v>-0.27</v>
      </c>
      <c r="EK49" s="13">
        <v>0.13500000000000001</v>
      </c>
      <c r="EL49" s="13">
        <v>8.5000000000000006E-2</v>
      </c>
      <c r="EM49" s="13">
        <v>1.425</v>
      </c>
      <c r="EN49" s="13">
        <v>0.30499999999999999</v>
      </c>
      <c r="EO49" s="13">
        <v>0.98499999999999999</v>
      </c>
      <c r="EP49" s="13">
        <v>-0.04</v>
      </c>
      <c r="EQ49" s="13">
        <v>-0.04</v>
      </c>
      <c r="ER49" s="13">
        <v>-0.06</v>
      </c>
      <c r="ES49" s="13">
        <v>-0.06</v>
      </c>
      <c r="ET49" s="13">
        <v>-7.0000000000000007E-2</v>
      </c>
      <c r="EU49" s="13">
        <v>-0.46500000000000002</v>
      </c>
      <c r="EV49" s="13">
        <v>-6.5000000000000002E-2</v>
      </c>
      <c r="EW49" s="13">
        <v>0.30249999999999999</v>
      </c>
      <c r="EY49" s="12">
        <v>38018</v>
      </c>
      <c r="EZ49" s="13">
        <v>3.2360000000000002</v>
      </c>
      <c r="FA49" s="13">
        <v>5.0000000000000001E-3</v>
      </c>
      <c r="FB49" s="13">
        <v>0.27500000000000002</v>
      </c>
      <c r="FD49" s="13">
        <v>0.1575</v>
      </c>
      <c r="FE49" s="13">
        <v>0.2525</v>
      </c>
      <c r="FG49" s="13">
        <v>0.32</v>
      </c>
      <c r="FH49" s="13">
        <v>-0.20250000000000001</v>
      </c>
      <c r="FI49" s="13">
        <v>-0.20250000000000001</v>
      </c>
      <c r="FJ49" s="13">
        <v>-0.2175</v>
      </c>
      <c r="FK49" s="13">
        <v>-0.17249999999999999</v>
      </c>
      <c r="FL49" s="13">
        <v>-0.08</v>
      </c>
      <c r="FM49" s="13">
        <v>-1.7500000000000002E-2</v>
      </c>
      <c r="FN49" s="13">
        <v>2.5000000000000001E-3</v>
      </c>
      <c r="FO49" s="13">
        <v>-0.13250000000000001</v>
      </c>
      <c r="FP49" s="13">
        <v>-0.19500000000000001</v>
      </c>
      <c r="FQ49" s="13">
        <v>-0.28999999999999998</v>
      </c>
      <c r="FR49" s="13">
        <v>0.115</v>
      </c>
      <c r="FS49" s="13">
        <v>6.5000000000000002E-2</v>
      </c>
      <c r="FT49" s="13">
        <v>1.425</v>
      </c>
      <c r="FU49" s="13">
        <v>0.30499999999999999</v>
      </c>
      <c r="FV49" s="13">
        <v>0.98499999999999999</v>
      </c>
      <c r="FW49" s="13">
        <v>-0.04</v>
      </c>
      <c r="FX49" s="13">
        <v>-0.04</v>
      </c>
      <c r="FY49" s="13">
        <v>-0.06</v>
      </c>
      <c r="FZ49" s="13">
        <v>-0.06</v>
      </c>
      <c r="GA49" s="13">
        <v>-7.0000000000000007E-2</v>
      </c>
      <c r="GB49" s="13">
        <v>-0.46500000000000002</v>
      </c>
      <c r="GC49" s="13">
        <v>-6.5000000000000002E-2</v>
      </c>
    </row>
    <row r="50" spans="4:185" x14ac:dyDescent="0.2"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71"/>
      <c r="AA50" s="11"/>
      <c r="AB50" s="11"/>
      <c r="AC50" s="11"/>
      <c r="AD50" s="11"/>
      <c r="AE50" s="11"/>
      <c r="DQ50" s="13">
        <v>5.0000000000000001E-3</v>
      </c>
      <c r="DR50" s="12">
        <v>38047</v>
      </c>
      <c r="DS50" s="13">
        <v>3.089</v>
      </c>
      <c r="DT50" s="13">
        <v>5.0000000000000001E-3</v>
      </c>
      <c r="DU50" s="13">
        <v>0.27250000000000002</v>
      </c>
      <c r="DW50" s="13">
        <v>0.155</v>
      </c>
      <c r="DX50" s="13">
        <v>0.25</v>
      </c>
      <c r="DZ50" s="13">
        <v>0.31</v>
      </c>
      <c r="EA50" s="13">
        <v>-0.20499999999999999</v>
      </c>
      <c r="EB50" s="13">
        <v>-0.20499999999999999</v>
      </c>
      <c r="EC50" s="13">
        <v>-0.22</v>
      </c>
      <c r="ED50" s="13">
        <v>-0.17499999999999999</v>
      </c>
      <c r="EE50" s="13">
        <v>-0.08</v>
      </c>
      <c r="EF50" s="13">
        <v>-1.7500000000000002E-2</v>
      </c>
      <c r="EG50" s="13">
        <v>2.5000000000000001E-3</v>
      </c>
      <c r="EH50" s="13">
        <v>-0.13750000000000001</v>
      </c>
      <c r="EI50" s="13">
        <v>-0.17499999999999999</v>
      </c>
      <c r="EJ50" s="13">
        <v>-0.27</v>
      </c>
      <c r="EK50" s="13">
        <v>0.13500000000000001</v>
      </c>
      <c r="EL50" s="13">
        <v>8.5000000000000006E-2</v>
      </c>
      <c r="EM50" s="13">
        <v>0.82499999999999996</v>
      </c>
      <c r="EN50" s="13">
        <v>0.26500000000000001</v>
      </c>
      <c r="EO50" s="13">
        <v>0.63749999999999996</v>
      </c>
      <c r="EP50" s="13">
        <v>-2.75E-2</v>
      </c>
      <c r="EQ50" s="13">
        <v>-2.75E-2</v>
      </c>
      <c r="ER50" s="13">
        <v>-0.06</v>
      </c>
      <c r="ES50" s="13">
        <v>-0.06</v>
      </c>
      <c r="ET50" s="13">
        <v>-7.0000000000000007E-2</v>
      </c>
      <c r="EU50" s="13">
        <v>-0.46500000000000002</v>
      </c>
      <c r="EV50" s="13">
        <v>-6.5000000000000002E-2</v>
      </c>
      <c r="EW50" s="13">
        <v>0.29749999999999999</v>
      </c>
      <c r="EY50" s="12">
        <v>38047</v>
      </c>
      <c r="EZ50" s="13">
        <v>3.069</v>
      </c>
      <c r="FA50" s="13">
        <v>5.0000000000000001E-3</v>
      </c>
      <c r="FB50" s="13">
        <v>0.27250000000000002</v>
      </c>
      <c r="FD50" s="13">
        <v>0.155</v>
      </c>
      <c r="FE50" s="13">
        <v>0.25</v>
      </c>
      <c r="FG50" s="13">
        <v>0.31</v>
      </c>
      <c r="FH50" s="13">
        <v>-0.20499999999999999</v>
      </c>
      <c r="FI50" s="13">
        <v>-0.20499999999999999</v>
      </c>
      <c r="FJ50" s="13">
        <v>-0.22</v>
      </c>
      <c r="FK50" s="13">
        <v>-0.17499999999999999</v>
      </c>
      <c r="FL50" s="13">
        <v>-0.08</v>
      </c>
      <c r="FM50" s="13">
        <v>-1.7500000000000002E-2</v>
      </c>
      <c r="FN50" s="13">
        <v>2.5000000000000001E-3</v>
      </c>
      <c r="FO50" s="13">
        <v>-0.13750000000000001</v>
      </c>
      <c r="FP50" s="13">
        <v>-0.19500000000000001</v>
      </c>
      <c r="FQ50" s="13">
        <v>-0.28999999999999998</v>
      </c>
      <c r="FR50" s="13">
        <v>0.115</v>
      </c>
      <c r="FS50" s="13">
        <v>6.5000000000000002E-2</v>
      </c>
      <c r="FT50" s="13">
        <v>0.82499999999999996</v>
      </c>
      <c r="FU50" s="13">
        <v>0.26500000000000001</v>
      </c>
      <c r="FV50" s="13">
        <v>0.63749999999999996</v>
      </c>
      <c r="FW50" s="13">
        <v>-2.75E-2</v>
      </c>
      <c r="FX50" s="13">
        <v>-2.75E-2</v>
      </c>
      <c r="FY50" s="13">
        <v>-0.06</v>
      </c>
      <c r="FZ50" s="13">
        <v>-0.06</v>
      </c>
      <c r="GA50" s="13">
        <v>-7.0000000000000007E-2</v>
      </c>
      <c r="GB50" s="13">
        <v>-0.46500000000000002</v>
      </c>
      <c r="GC50" s="13">
        <v>-6.5000000000000002E-2</v>
      </c>
    </row>
    <row r="51" spans="4:185" x14ac:dyDescent="0.2"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71"/>
      <c r="AA51" s="11"/>
      <c r="AB51" s="11"/>
      <c r="AC51" s="11"/>
      <c r="AD51" s="11"/>
      <c r="AE51" s="11"/>
      <c r="DQ51" s="13">
        <v>5.0000000000000001E-3</v>
      </c>
      <c r="DR51" s="12">
        <v>38078</v>
      </c>
      <c r="DS51" s="13">
        <v>2.9140000000000001</v>
      </c>
      <c r="DT51" s="13">
        <v>5.0000000000000001E-3</v>
      </c>
      <c r="DU51" s="13">
        <v>0.2525</v>
      </c>
      <c r="DW51" s="13">
        <v>7.2499999999999995E-2</v>
      </c>
      <c r="DX51" s="13">
        <v>0.16750000000000001</v>
      </c>
      <c r="DZ51" s="13">
        <v>0.14000000000000001</v>
      </c>
      <c r="EA51" s="13">
        <v>-0.19500000000000001</v>
      </c>
      <c r="EB51" s="13">
        <v>-0.19500000000000001</v>
      </c>
      <c r="EC51" s="13">
        <v>-0.21</v>
      </c>
      <c r="ED51" s="13">
        <v>-0.16500000000000001</v>
      </c>
      <c r="EE51" s="13">
        <v>-6.25E-2</v>
      </c>
      <c r="EF51" s="13">
        <v>-0.105</v>
      </c>
      <c r="EG51" s="13">
        <v>-8.5000000000000006E-2</v>
      </c>
      <c r="EH51" s="13">
        <v>-0.1225</v>
      </c>
      <c r="EI51" s="13">
        <v>-0.17499999999999999</v>
      </c>
      <c r="EJ51" s="13">
        <v>-0.34499999999999997</v>
      </c>
      <c r="EK51" s="13">
        <v>0.31</v>
      </c>
      <c r="EL51" s="13">
        <v>0.12</v>
      </c>
      <c r="EM51" s="13">
        <v>0.45</v>
      </c>
      <c r="EN51" s="13">
        <v>0.19500000000000001</v>
      </c>
      <c r="EO51" s="13">
        <v>0.35499999999999998</v>
      </c>
      <c r="EP51" s="13">
        <v>1.4999999999999999E-2</v>
      </c>
      <c r="EQ51" s="13">
        <v>1.4999999999999999E-2</v>
      </c>
      <c r="ER51" s="13">
        <v>-5.7500000000000002E-2</v>
      </c>
      <c r="ES51" s="13">
        <v>-5.7500000000000002E-2</v>
      </c>
      <c r="ET51" s="13">
        <v>-6.7500000000000004E-2</v>
      </c>
      <c r="EU51" s="13">
        <v>-0.53500000000000003</v>
      </c>
      <c r="EV51" s="13">
        <v>-6.25E-2</v>
      </c>
      <c r="EW51" s="13">
        <v>0.29249999999999998</v>
      </c>
      <c r="EY51" s="12">
        <v>38078</v>
      </c>
      <c r="EZ51" s="13">
        <v>2.8940000000000001</v>
      </c>
      <c r="FA51" s="13">
        <v>5.0000000000000001E-3</v>
      </c>
      <c r="FB51" s="13">
        <v>0.2525</v>
      </c>
      <c r="FD51" s="13">
        <v>7.2499999999999995E-2</v>
      </c>
      <c r="FE51" s="13">
        <v>0.16750000000000001</v>
      </c>
      <c r="FG51" s="13">
        <v>0.14000000000000001</v>
      </c>
      <c r="FH51" s="13">
        <v>-0.19500000000000001</v>
      </c>
      <c r="FI51" s="13">
        <v>-0.19500000000000001</v>
      </c>
      <c r="FJ51" s="13">
        <v>-0.21</v>
      </c>
      <c r="FK51" s="13">
        <v>-0.16500000000000001</v>
      </c>
      <c r="FL51" s="13">
        <v>-6.25E-2</v>
      </c>
      <c r="FM51" s="13">
        <v>-0.105</v>
      </c>
      <c r="FN51" s="13">
        <v>-8.5000000000000006E-2</v>
      </c>
      <c r="FO51" s="13">
        <v>-0.1225</v>
      </c>
      <c r="FP51" s="13">
        <v>-0.2</v>
      </c>
      <c r="FQ51" s="13">
        <v>-0.37</v>
      </c>
      <c r="FR51" s="13">
        <v>0.28499999999999998</v>
      </c>
      <c r="FS51" s="13">
        <v>0.12</v>
      </c>
      <c r="FT51" s="13">
        <v>0.45</v>
      </c>
      <c r="FU51" s="13">
        <v>0.19500000000000001</v>
      </c>
      <c r="FV51" s="13">
        <v>0.35499999999999998</v>
      </c>
      <c r="FW51" s="13">
        <v>1.4999999999999999E-2</v>
      </c>
      <c r="FX51" s="13">
        <v>1.4999999999999999E-2</v>
      </c>
      <c r="FY51" s="13">
        <v>-5.7500000000000002E-2</v>
      </c>
      <c r="FZ51" s="13">
        <v>-5.7500000000000002E-2</v>
      </c>
      <c r="GA51" s="13">
        <v>-6.7500000000000004E-2</v>
      </c>
      <c r="GB51" s="13">
        <v>-0.53500000000000003</v>
      </c>
      <c r="GC51" s="13">
        <v>-6.25E-2</v>
      </c>
    </row>
    <row r="52" spans="4:185" x14ac:dyDescent="0.2"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71"/>
      <c r="AA52" s="11"/>
      <c r="AB52" s="11"/>
      <c r="AC52" s="11"/>
      <c r="AD52" s="11"/>
      <c r="AE52" s="11"/>
      <c r="DQ52" s="13">
        <v>5.0000000000000001E-3</v>
      </c>
      <c r="DR52" s="12">
        <v>38108</v>
      </c>
      <c r="DS52" s="13">
        <v>2.903</v>
      </c>
      <c r="DT52" s="13">
        <v>5.0000000000000001E-3</v>
      </c>
      <c r="DU52" s="13">
        <v>0.2525</v>
      </c>
      <c r="DW52" s="13">
        <v>6.25E-2</v>
      </c>
      <c r="DX52" s="13">
        <v>0.1575</v>
      </c>
      <c r="DZ52" s="13">
        <v>0.14000000000000001</v>
      </c>
      <c r="EA52" s="13">
        <v>-0.19500000000000001</v>
      </c>
      <c r="EB52" s="13">
        <v>-0.19500000000000001</v>
      </c>
      <c r="EC52" s="13">
        <v>-0.21</v>
      </c>
      <c r="ED52" s="13">
        <v>-0.16500000000000001</v>
      </c>
      <c r="EE52" s="13">
        <v>-6.25E-2</v>
      </c>
      <c r="EF52" s="13">
        <v>-0.12</v>
      </c>
      <c r="EG52" s="13">
        <v>-0.1</v>
      </c>
      <c r="EH52" s="13">
        <v>-0.1225</v>
      </c>
      <c r="EI52" s="13">
        <v>-0.17499999999999999</v>
      </c>
      <c r="EJ52" s="13">
        <v>-0.34499999999999997</v>
      </c>
      <c r="EK52" s="13">
        <v>0.31</v>
      </c>
      <c r="EL52" s="13">
        <v>0.12</v>
      </c>
      <c r="EM52" s="13">
        <v>0.40500000000000003</v>
      </c>
      <c r="EN52" s="13">
        <v>0.1825</v>
      </c>
      <c r="EO52" s="13">
        <v>0.28749999999999998</v>
      </c>
      <c r="EP52" s="13">
        <v>1.4999999999999999E-2</v>
      </c>
      <c r="EQ52" s="13">
        <v>1.4999999999999999E-2</v>
      </c>
      <c r="ER52" s="13">
        <v>-5.7500000000000002E-2</v>
      </c>
      <c r="ES52" s="13">
        <v>-5.7500000000000002E-2</v>
      </c>
      <c r="ET52" s="13">
        <v>-6.7500000000000004E-2</v>
      </c>
      <c r="EU52" s="13">
        <v>-0.53500000000000003</v>
      </c>
      <c r="EV52" s="13">
        <v>-6.25E-2</v>
      </c>
      <c r="EW52" s="13">
        <v>0.27250000000000002</v>
      </c>
      <c r="EY52" s="12">
        <v>38108</v>
      </c>
      <c r="EZ52" s="13">
        <v>2.883</v>
      </c>
      <c r="FA52" s="13">
        <v>5.0000000000000001E-3</v>
      </c>
      <c r="FB52" s="13">
        <v>0.2525</v>
      </c>
      <c r="FD52" s="13">
        <v>6.25E-2</v>
      </c>
      <c r="FE52" s="13">
        <v>0.1575</v>
      </c>
      <c r="FG52" s="13">
        <v>0.14000000000000001</v>
      </c>
      <c r="FH52" s="13">
        <v>-0.19500000000000001</v>
      </c>
      <c r="FI52" s="13">
        <v>-0.19500000000000001</v>
      </c>
      <c r="FJ52" s="13">
        <v>-0.21</v>
      </c>
      <c r="FK52" s="13">
        <v>-0.16500000000000001</v>
      </c>
      <c r="FL52" s="13">
        <v>-6.25E-2</v>
      </c>
      <c r="FM52" s="13">
        <v>-0.12</v>
      </c>
      <c r="FN52" s="13">
        <v>-0.1</v>
      </c>
      <c r="FO52" s="13">
        <v>-0.1225</v>
      </c>
      <c r="FP52" s="13">
        <v>-0.2</v>
      </c>
      <c r="FQ52" s="13">
        <v>-0.37</v>
      </c>
      <c r="FR52" s="13">
        <v>0.28499999999999998</v>
      </c>
      <c r="FS52" s="13">
        <v>0.12</v>
      </c>
      <c r="FT52" s="13">
        <v>0.40500000000000003</v>
      </c>
      <c r="FU52" s="13">
        <v>0.1825</v>
      </c>
      <c r="FV52" s="13">
        <v>0.28749999999999998</v>
      </c>
      <c r="FW52" s="13">
        <v>1.4999999999999999E-2</v>
      </c>
      <c r="FX52" s="13">
        <v>1.4999999999999999E-2</v>
      </c>
      <c r="FY52" s="13">
        <v>-5.7500000000000002E-2</v>
      </c>
      <c r="FZ52" s="13">
        <v>-5.7500000000000002E-2</v>
      </c>
      <c r="GA52" s="13">
        <v>-6.7500000000000004E-2</v>
      </c>
      <c r="GB52" s="13">
        <v>-0.53500000000000003</v>
      </c>
      <c r="GC52" s="13">
        <v>-6.25E-2</v>
      </c>
    </row>
    <row r="53" spans="4:185" x14ac:dyDescent="0.2"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71"/>
      <c r="AA53" s="11"/>
      <c r="AB53" s="11"/>
      <c r="AC53" s="11"/>
      <c r="AD53" s="11"/>
      <c r="AE53" s="11"/>
      <c r="DQ53" s="13">
        <v>5.0000000000000001E-3</v>
      </c>
      <c r="DR53" s="12">
        <v>38139</v>
      </c>
      <c r="DS53" s="13">
        <v>2.9239999999999999</v>
      </c>
      <c r="DT53" s="13">
        <v>5.0000000000000001E-3</v>
      </c>
      <c r="DU53" s="13">
        <v>0.2525</v>
      </c>
      <c r="DW53" s="13">
        <v>5.7500000000000002E-2</v>
      </c>
      <c r="DX53" s="13">
        <v>0.1525</v>
      </c>
      <c r="DZ53" s="13">
        <v>0.14000000000000001</v>
      </c>
      <c r="EA53" s="13">
        <v>-0.19500000000000001</v>
      </c>
      <c r="EB53" s="13">
        <v>-0.19500000000000001</v>
      </c>
      <c r="EC53" s="13">
        <v>-0.21</v>
      </c>
      <c r="ED53" s="13">
        <v>-0.16500000000000001</v>
      </c>
      <c r="EE53" s="13">
        <v>-6.25E-2</v>
      </c>
      <c r="EF53" s="13">
        <v>-0.13</v>
      </c>
      <c r="EG53" s="13">
        <v>-0.11</v>
      </c>
      <c r="EH53" s="13">
        <v>-0.1225</v>
      </c>
      <c r="EI53" s="13">
        <v>-0.17499999999999999</v>
      </c>
      <c r="EJ53" s="13">
        <v>-0.34499999999999997</v>
      </c>
      <c r="EK53" s="13">
        <v>0.31</v>
      </c>
      <c r="EL53" s="13">
        <v>0.12</v>
      </c>
      <c r="EM53" s="13">
        <v>0.39500000000000002</v>
      </c>
      <c r="EN53" s="13">
        <v>0.1825</v>
      </c>
      <c r="EO53" s="13">
        <v>0.28749999999999998</v>
      </c>
      <c r="EP53" s="13">
        <v>0.02</v>
      </c>
      <c r="EQ53" s="13">
        <v>0.02</v>
      </c>
      <c r="ER53" s="13">
        <v>-5.7500000000000002E-2</v>
      </c>
      <c r="ES53" s="13">
        <v>-5.7500000000000002E-2</v>
      </c>
      <c r="ET53" s="13">
        <v>-6.7500000000000004E-2</v>
      </c>
      <c r="EU53" s="13">
        <v>-0.53500000000000003</v>
      </c>
      <c r="EV53" s="13">
        <v>-6.25E-2</v>
      </c>
      <c r="EW53" s="13">
        <v>0.27250000000000002</v>
      </c>
      <c r="EY53" s="12">
        <v>38139</v>
      </c>
      <c r="EZ53" s="13">
        <v>2.9039999999999999</v>
      </c>
      <c r="FA53" s="13">
        <v>5.0000000000000001E-3</v>
      </c>
      <c r="FB53" s="13">
        <v>0.2525</v>
      </c>
      <c r="FD53" s="13">
        <v>5.7500000000000002E-2</v>
      </c>
      <c r="FE53" s="13">
        <v>0.1525</v>
      </c>
      <c r="FG53" s="13">
        <v>0.14000000000000001</v>
      </c>
      <c r="FH53" s="13">
        <v>-0.19500000000000001</v>
      </c>
      <c r="FI53" s="13">
        <v>-0.19500000000000001</v>
      </c>
      <c r="FJ53" s="13">
        <v>-0.21</v>
      </c>
      <c r="FK53" s="13">
        <v>-0.16500000000000001</v>
      </c>
      <c r="FL53" s="13">
        <v>-6.25E-2</v>
      </c>
      <c r="FM53" s="13">
        <v>-0.13</v>
      </c>
      <c r="FN53" s="13">
        <v>-0.11</v>
      </c>
      <c r="FO53" s="13">
        <v>-0.1225</v>
      </c>
      <c r="FP53" s="13">
        <v>-0.2</v>
      </c>
      <c r="FQ53" s="13">
        <v>-0.37</v>
      </c>
      <c r="FR53" s="13">
        <v>0.28499999999999998</v>
      </c>
      <c r="FS53" s="13">
        <v>0.12</v>
      </c>
      <c r="FT53" s="13">
        <v>0.39500000000000002</v>
      </c>
      <c r="FU53" s="13">
        <v>0.1825</v>
      </c>
      <c r="FV53" s="13">
        <v>0.28749999999999998</v>
      </c>
      <c r="FW53" s="13">
        <v>0.02</v>
      </c>
      <c r="FX53" s="13">
        <v>0.02</v>
      </c>
      <c r="FY53" s="13">
        <v>-5.7500000000000002E-2</v>
      </c>
      <c r="FZ53" s="13">
        <v>-5.7500000000000002E-2</v>
      </c>
      <c r="GA53" s="13">
        <v>-6.7500000000000004E-2</v>
      </c>
      <c r="GB53" s="13">
        <v>-0.53500000000000003</v>
      </c>
      <c r="GC53" s="13">
        <v>-6.25E-2</v>
      </c>
    </row>
    <row r="54" spans="4:185" x14ac:dyDescent="0.2"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71"/>
      <c r="AA54" s="11"/>
      <c r="AB54" s="11"/>
      <c r="AC54" s="11"/>
      <c r="AD54" s="11"/>
      <c r="AE54" s="11"/>
      <c r="DQ54" s="13">
        <v>5.0000000000000001E-3</v>
      </c>
      <c r="DR54" s="12">
        <v>38169</v>
      </c>
      <c r="DS54" s="13">
        <v>2.9460000000000002</v>
      </c>
      <c r="DT54" s="13">
        <v>5.0000000000000001E-3</v>
      </c>
      <c r="DU54" s="13">
        <v>0.25</v>
      </c>
      <c r="DW54" s="13">
        <v>4.7500000000000001E-2</v>
      </c>
      <c r="DX54" s="13">
        <v>0.14249999999999999</v>
      </c>
      <c r="DZ54" s="13">
        <v>0.14000000000000001</v>
      </c>
      <c r="EA54" s="13">
        <v>-0.19500000000000001</v>
      </c>
      <c r="EB54" s="13">
        <v>-0.19500000000000001</v>
      </c>
      <c r="EC54" s="13">
        <v>-0.21</v>
      </c>
      <c r="ED54" s="13">
        <v>-0.16500000000000001</v>
      </c>
      <c r="EE54" s="13">
        <v>-6.25E-2</v>
      </c>
      <c r="EF54" s="13">
        <v>-0.13</v>
      </c>
      <c r="EG54" s="13">
        <v>-0.11</v>
      </c>
      <c r="EH54" s="13">
        <v>-0.1225</v>
      </c>
      <c r="EI54" s="13">
        <v>-0.17499999999999999</v>
      </c>
      <c r="EJ54" s="13">
        <v>-0.34499999999999997</v>
      </c>
      <c r="EK54" s="13">
        <v>0.31</v>
      </c>
      <c r="EL54" s="13">
        <v>0.12</v>
      </c>
      <c r="EM54" s="13">
        <v>0.43</v>
      </c>
      <c r="EN54" s="13">
        <v>0.1825</v>
      </c>
      <c r="EO54" s="13">
        <v>0.3</v>
      </c>
      <c r="EP54" s="13">
        <v>2.2499999999999999E-2</v>
      </c>
      <c r="EQ54" s="13">
        <v>2.2499999999999999E-2</v>
      </c>
      <c r="ER54" s="13">
        <v>-5.7500000000000002E-2</v>
      </c>
      <c r="ES54" s="13">
        <v>-5.7500000000000002E-2</v>
      </c>
      <c r="ET54" s="13">
        <v>-6.7500000000000004E-2</v>
      </c>
      <c r="EU54" s="13">
        <v>-0.53500000000000003</v>
      </c>
      <c r="EV54" s="13">
        <v>-6.25E-2</v>
      </c>
      <c r="EW54" s="13">
        <v>0.27250000000000002</v>
      </c>
      <c r="EY54" s="12">
        <v>38169</v>
      </c>
      <c r="EZ54" s="13">
        <v>2.9260000000000002</v>
      </c>
      <c r="FA54" s="13">
        <v>5.0000000000000001E-3</v>
      </c>
      <c r="FB54" s="13">
        <v>0.25</v>
      </c>
      <c r="FD54" s="13">
        <v>4.7500000000000001E-2</v>
      </c>
      <c r="FE54" s="13">
        <v>0.14249999999999999</v>
      </c>
      <c r="FG54" s="13">
        <v>0.14000000000000001</v>
      </c>
      <c r="FH54" s="13">
        <v>-0.19500000000000001</v>
      </c>
      <c r="FI54" s="13">
        <v>-0.19500000000000001</v>
      </c>
      <c r="FJ54" s="13">
        <v>-0.21</v>
      </c>
      <c r="FK54" s="13">
        <v>-0.16500000000000001</v>
      </c>
      <c r="FL54" s="13">
        <v>-6.25E-2</v>
      </c>
      <c r="FM54" s="13">
        <v>-0.13</v>
      </c>
      <c r="FN54" s="13">
        <v>-0.11</v>
      </c>
      <c r="FO54" s="13">
        <v>-0.1225</v>
      </c>
      <c r="FP54" s="13">
        <v>-0.2</v>
      </c>
      <c r="FQ54" s="13">
        <v>-0.37</v>
      </c>
      <c r="FR54" s="13">
        <v>0.28499999999999998</v>
      </c>
      <c r="FS54" s="13">
        <v>0.12</v>
      </c>
      <c r="FT54" s="13">
        <v>0.43</v>
      </c>
      <c r="FU54" s="13">
        <v>0.1825</v>
      </c>
      <c r="FV54" s="13">
        <v>0.3</v>
      </c>
      <c r="FW54" s="13">
        <v>2.2499999999999999E-2</v>
      </c>
      <c r="FX54" s="13">
        <v>2.2499999999999999E-2</v>
      </c>
      <c r="FY54" s="13">
        <v>-5.7500000000000002E-2</v>
      </c>
      <c r="FZ54" s="13">
        <v>-5.7500000000000002E-2</v>
      </c>
      <c r="GA54" s="13">
        <v>-6.7500000000000004E-2</v>
      </c>
      <c r="GB54" s="13">
        <v>-0.53500000000000003</v>
      </c>
      <c r="GC54" s="13">
        <v>-6.25E-2</v>
      </c>
    </row>
    <row r="55" spans="4:185" x14ac:dyDescent="0.2"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71"/>
      <c r="AA55" s="11"/>
      <c r="AB55" s="11"/>
      <c r="AC55" s="11"/>
      <c r="AD55" s="11"/>
      <c r="AE55" s="11"/>
      <c r="DQ55" s="13">
        <v>5.0000000000000001E-3</v>
      </c>
      <c r="DR55" s="12">
        <v>38200</v>
      </c>
      <c r="DS55" s="13">
        <v>2.9670000000000001</v>
      </c>
      <c r="DT55" s="13">
        <v>5.0000000000000001E-3</v>
      </c>
      <c r="DU55" s="13">
        <v>0.25</v>
      </c>
      <c r="DW55" s="13">
        <v>4.4999999999999998E-2</v>
      </c>
      <c r="DX55" s="13">
        <v>0.14000000000000001</v>
      </c>
      <c r="DZ55" s="13">
        <v>0.14000000000000001</v>
      </c>
      <c r="EA55" s="13">
        <v>-0.19500000000000001</v>
      </c>
      <c r="EB55" s="13">
        <v>-0.19500000000000001</v>
      </c>
      <c r="EC55" s="13">
        <v>-0.21</v>
      </c>
      <c r="ED55" s="13">
        <v>-0.16500000000000001</v>
      </c>
      <c r="EE55" s="13">
        <v>-6.25E-2</v>
      </c>
      <c r="EF55" s="13">
        <v>-0.13</v>
      </c>
      <c r="EG55" s="13">
        <v>-0.11</v>
      </c>
      <c r="EH55" s="13">
        <v>-0.1225</v>
      </c>
      <c r="EI55" s="13">
        <v>-0.17499999999999999</v>
      </c>
      <c r="EJ55" s="13">
        <v>-0.34499999999999997</v>
      </c>
      <c r="EK55" s="13">
        <v>0.31</v>
      </c>
      <c r="EL55" s="13">
        <v>0.12</v>
      </c>
      <c r="EM55" s="13">
        <v>0.495</v>
      </c>
      <c r="EN55" s="13">
        <v>0.1825</v>
      </c>
      <c r="EO55" s="13">
        <v>0.3</v>
      </c>
      <c r="EP55" s="13">
        <v>2.5000000000000001E-2</v>
      </c>
      <c r="EQ55" s="13">
        <v>2.5000000000000001E-2</v>
      </c>
      <c r="ER55" s="13">
        <v>-5.7500000000000002E-2</v>
      </c>
      <c r="ES55" s="13">
        <v>-5.7500000000000002E-2</v>
      </c>
      <c r="ET55" s="13">
        <v>-6.7500000000000004E-2</v>
      </c>
      <c r="EU55" s="13">
        <v>-0.53500000000000003</v>
      </c>
      <c r="EV55" s="13">
        <v>-6.25E-2</v>
      </c>
      <c r="EW55" s="13">
        <v>0.27</v>
      </c>
      <c r="EY55" s="12">
        <v>38200</v>
      </c>
      <c r="EZ55" s="13">
        <v>2.9470000000000001</v>
      </c>
      <c r="FA55" s="13">
        <v>5.0000000000000001E-3</v>
      </c>
      <c r="FB55" s="13">
        <v>0.25</v>
      </c>
      <c r="FD55" s="13">
        <v>4.4999999999999998E-2</v>
      </c>
      <c r="FE55" s="13">
        <v>0.14000000000000001</v>
      </c>
      <c r="FG55" s="13">
        <v>0.14000000000000001</v>
      </c>
      <c r="FH55" s="13">
        <v>-0.19500000000000001</v>
      </c>
      <c r="FI55" s="13">
        <v>-0.19500000000000001</v>
      </c>
      <c r="FJ55" s="13">
        <v>-0.21</v>
      </c>
      <c r="FK55" s="13">
        <v>-0.16500000000000001</v>
      </c>
      <c r="FL55" s="13">
        <v>-6.25E-2</v>
      </c>
      <c r="FM55" s="13">
        <v>-0.13</v>
      </c>
      <c r="FN55" s="13">
        <v>-0.11</v>
      </c>
      <c r="FO55" s="13">
        <v>-0.1225</v>
      </c>
      <c r="FP55" s="13">
        <v>-0.2</v>
      </c>
      <c r="FQ55" s="13">
        <v>-0.37</v>
      </c>
      <c r="FR55" s="13">
        <v>0.28499999999999998</v>
      </c>
      <c r="FS55" s="13">
        <v>0.12</v>
      </c>
      <c r="FT55" s="13">
        <v>0.495</v>
      </c>
      <c r="FU55" s="13">
        <v>0.1825</v>
      </c>
      <c r="FV55" s="13">
        <v>0.3</v>
      </c>
      <c r="FW55" s="13">
        <v>2.5000000000000001E-2</v>
      </c>
      <c r="FX55" s="13">
        <v>2.5000000000000001E-2</v>
      </c>
      <c r="FY55" s="13">
        <v>-5.7500000000000002E-2</v>
      </c>
      <c r="FZ55" s="13">
        <v>-5.7500000000000002E-2</v>
      </c>
      <c r="GA55" s="13">
        <v>-6.7500000000000004E-2</v>
      </c>
      <c r="GB55" s="13">
        <v>-0.53500000000000003</v>
      </c>
      <c r="GC55" s="13">
        <v>-6.25E-2</v>
      </c>
    </row>
    <row r="56" spans="4:185" x14ac:dyDescent="0.2"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71"/>
      <c r="AA56" s="11"/>
      <c r="AB56" s="11"/>
      <c r="AC56" s="11"/>
      <c r="AD56" s="11"/>
      <c r="AE56" s="11"/>
      <c r="DQ56" s="13">
        <v>5.0000000000000001E-3</v>
      </c>
      <c r="DR56" s="12">
        <v>38231</v>
      </c>
      <c r="DS56" s="13">
        <v>2.9489999999999998</v>
      </c>
      <c r="DT56" s="13">
        <v>5.0000000000000001E-3</v>
      </c>
      <c r="DU56" s="13">
        <v>0.25</v>
      </c>
      <c r="DW56" s="13">
        <v>4.2500000000000003E-2</v>
      </c>
      <c r="DX56" s="13">
        <v>0.13750000000000001</v>
      </c>
      <c r="DZ56" s="13">
        <v>0.14000000000000001</v>
      </c>
      <c r="EA56" s="13">
        <v>-0.19500000000000001</v>
      </c>
      <c r="EB56" s="13">
        <v>-0.19500000000000001</v>
      </c>
      <c r="EC56" s="13">
        <v>-0.21</v>
      </c>
      <c r="ED56" s="13">
        <v>-0.16500000000000001</v>
      </c>
      <c r="EE56" s="13">
        <v>-6.25E-2</v>
      </c>
      <c r="EF56" s="13">
        <v>-0.12</v>
      </c>
      <c r="EG56" s="13">
        <v>-0.1</v>
      </c>
      <c r="EH56" s="13">
        <v>-0.1225</v>
      </c>
      <c r="EI56" s="13">
        <v>-0.17499999999999999</v>
      </c>
      <c r="EJ56" s="13">
        <v>-0.34499999999999997</v>
      </c>
      <c r="EK56" s="13">
        <v>0.31</v>
      </c>
      <c r="EL56" s="13">
        <v>0.12</v>
      </c>
      <c r="EM56" s="13">
        <v>0.39500000000000002</v>
      </c>
      <c r="EN56" s="13">
        <v>0.1825</v>
      </c>
      <c r="EO56" s="13">
        <v>0.28999999999999998</v>
      </c>
      <c r="EP56" s="13">
        <v>1.7500000000000002E-2</v>
      </c>
      <c r="EQ56" s="13">
        <v>1.7500000000000002E-2</v>
      </c>
      <c r="ER56" s="13">
        <v>-5.7500000000000002E-2</v>
      </c>
      <c r="ES56" s="13">
        <v>-5.7500000000000002E-2</v>
      </c>
      <c r="ET56" s="13">
        <v>-6.7500000000000004E-2</v>
      </c>
      <c r="EU56" s="13">
        <v>-0.53500000000000003</v>
      </c>
      <c r="EV56" s="13">
        <v>-6.25E-2</v>
      </c>
      <c r="EW56" s="13">
        <v>0.27</v>
      </c>
      <c r="EY56" s="12">
        <v>38231</v>
      </c>
      <c r="EZ56" s="13">
        <v>2.9289999999999998</v>
      </c>
      <c r="FA56" s="13">
        <v>5.0000000000000001E-3</v>
      </c>
      <c r="FB56" s="13">
        <v>0.25</v>
      </c>
      <c r="FD56" s="13">
        <v>4.2500000000000003E-2</v>
      </c>
      <c r="FE56" s="13">
        <v>0.13750000000000001</v>
      </c>
      <c r="FG56" s="13">
        <v>0.14000000000000001</v>
      </c>
      <c r="FH56" s="13">
        <v>-0.19500000000000001</v>
      </c>
      <c r="FI56" s="13">
        <v>-0.19500000000000001</v>
      </c>
      <c r="FJ56" s="13">
        <v>-0.21</v>
      </c>
      <c r="FK56" s="13">
        <v>-0.16500000000000001</v>
      </c>
      <c r="FL56" s="13">
        <v>-6.25E-2</v>
      </c>
      <c r="FM56" s="13">
        <v>-0.12</v>
      </c>
      <c r="FN56" s="13">
        <v>-0.1</v>
      </c>
      <c r="FO56" s="13">
        <v>-0.1225</v>
      </c>
      <c r="FP56" s="13">
        <v>-0.2</v>
      </c>
      <c r="FQ56" s="13">
        <v>-0.37</v>
      </c>
      <c r="FR56" s="13">
        <v>0.28499999999999998</v>
      </c>
      <c r="FS56" s="13">
        <v>0.12</v>
      </c>
      <c r="FT56" s="13">
        <v>0.39500000000000002</v>
      </c>
      <c r="FU56" s="13">
        <v>0.1825</v>
      </c>
      <c r="FV56" s="13">
        <v>0.28999999999999998</v>
      </c>
      <c r="FW56" s="13">
        <v>1.7500000000000002E-2</v>
      </c>
      <c r="FX56" s="13">
        <v>1.7500000000000002E-2</v>
      </c>
      <c r="FY56" s="13">
        <v>-5.7500000000000002E-2</v>
      </c>
      <c r="FZ56" s="13">
        <v>-5.7500000000000002E-2</v>
      </c>
      <c r="GA56" s="13">
        <v>-6.7500000000000004E-2</v>
      </c>
      <c r="GB56" s="13">
        <v>-0.53500000000000003</v>
      </c>
      <c r="GC56" s="13">
        <v>-6.25E-2</v>
      </c>
    </row>
    <row r="57" spans="4:185" x14ac:dyDescent="0.2"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71"/>
      <c r="AA57" s="11"/>
      <c r="AB57" s="11"/>
      <c r="AC57" s="11"/>
      <c r="AD57" s="11"/>
      <c r="AE57" s="11"/>
      <c r="DQ57" s="13">
        <v>5.0000000000000001E-3</v>
      </c>
      <c r="DR57" s="12">
        <v>38261</v>
      </c>
      <c r="DS57" s="13">
        <v>2.9630000000000001</v>
      </c>
      <c r="DT57" s="13">
        <v>5.0000000000000001E-3</v>
      </c>
      <c r="DU57" s="13">
        <v>0.25</v>
      </c>
      <c r="DW57" s="13">
        <v>5.7500000000000002E-2</v>
      </c>
      <c r="DX57" s="13">
        <v>0.1525</v>
      </c>
      <c r="DZ57" s="13">
        <v>0.14000000000000001</v>
      </c>
      <c r="EA57" s="13">
        <v>-0.19500000000000001</v>
      </c>
      <c r="EB57" s="13">
        <v>-0.19500000000000001</v>
      </c>
      <c r="EC57" s="13">
        <v>-0.21</v>
      </c>
      <c r="ED57" s="13">
        <v>-0.16500000000000001</v>
      </c>
      <c r="EE57" s="13">
        <v>-6.25E-2</v>
      </c>
      <c r="EF57" s="13">
        <v>-0.105</v>
      </c>
      <c r="EG57" s="13">
        <v>-8.5000000000000006E-2</v>
      </c>
      <c r="EH57" s="13">
        <v>-0.1225</v>
      </c>
      <c r="EI57" s="13">
        <v>-0.17499999999999999</v>
      </c>
      <c r="EJ57" s="13">
        <v>-0.34499999999999997</v>
      </c>
      <c r="EK57" s="13">
        <v>0.31</v>
      </c>
      <c r="EL57" s="13">
        <v>0.12</v>
      </c>
      <c r="EM57" s="13">
        <v>0.46100000000000002</v>
      </c>
      <c r="EN57" s="13">
        <v>0.1875</v>
      </c>
      <c r="EO57" s="13">
        <v>0.36249999999999999</v>
      </c>
      <c r="EP57" s="13">
        <v>7.4999999999999997E-3</v>
      </c>
      <c r="EQ57" s="13">
        <v>7.4999999999999997E-3</v>
      </c>
      <c r="ER57" s="13">
        <v>-5.7500000000000002E-2</v>
      </c>
      <c r="ES57" s="13">
        <v>-5.7500000000000002E-2</v>
      </c>
      <c r="ET57" s="13">
        <v>-6.7500000000000004E-2</v>
      </c>
      <c r="EU57" s="13">
        <v>-0.53500000000000003</v>
      </c>
      <c r="EV57" s="13">
        <v>-6.25E-2</v>
      </c>
      <c r="EW57" s="13">
        <v>0.27</v>
      </c>
      <c r="EY57" s="12">
        <v>38261</v>
      </c>
      <c r="EZ57" s="13">
        <v>2.9430000000000001</v>
      </c>
      <c r="FA57" s="13">
        <v>5.0000000000000001E-3</v>
      </c>
      <c r="FB57" s="13">
        <v>0.25</v>
      </c>
      <c r="FD57" s="13">
        <v>5.7500000000000002E-2</v>
      </c>
      <c r="FE57" s="13">
        <v>0.1525</v>
      </c>
      <c r="FG57" s="13">
        <v>0.14000000000000001</v>
      </c>
      <c r="FH57" s="13">
        <v>-0.19500000000000001</v>
      </c>
      <c r="FI57" s="13">
        <v>-0.19500000000000001</v>
      </c>
      <c r="FJ57" s="13">
        <v>-0.21</v>
      </c>
      <c r="FK57" s="13">
        <v>-0.16500000000000001</v>
      </c>
      <c r="FL57" s="13">
        <v>-6.25E-2</v>
      </c>
      <c r="FM57" s="13">
        <v>-0.105</v>
      </c>
      <c r="FN57" s="13">
        <v>-8.5000000000000006E-2</v>
      </c>
      <c r="FO57" s="13">
        <v>-0.1225</v>
      </c>
      <c r="FP57" s="13">
        <v>-0.2</v>
      </c>
      <c r="FQ57" s="13">
        <v>-0.37</v>
      </c>
      <c r="FR57" s="13">
        <v>0.28499999999999998</v>
      </c>
      <c r="FS57" s="13">
        <v>0.12</v>
      </c>
      <c r="FT57" s="13">
        <v>0.46100000000000002</v>
      </c>
      <c r="FU57" s="13">
        <v>0.1875</v>
      </c>
      <c r="FV57" s="13">
        <v>0.36249999999999999</v>
      </c>
      <c r="FW57" s="13">
        <v>7.4999999999999997E-3</v>
      </c>
      <c r="FX57" s="13">
        <v>7.4999999999999997E-3</v>
      </c>
      <c r="FY57" s="13">
        <v>-5.7500000000000002E-2</v>
      </c>
      <c r="FZ57" s="13">
        <v>-5.7500000000000002E-2</v>
      </c>
      <c r="GA57" s="13">
        <v>-6.7500000000000004E-2</v>
      </c>
      <c r="GB57" s="13">
        <v>-0.53500000000000003</v>
      </c>
      <c r="GC57" s="13">
        <v>-6.25E-2</v>
      </c>
    </row>
    <row r="58" spans="4:185" x14ac:dyDescent="0.2"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71"/>
      <c r="AA58" s="11"/>
      <c r="AB58" s="11"/>
      <c r="AC58" s="11"/>
      <c r="AD58" s="11"/>
      <c r="AE58" s="11"/>
      <c r="DQ58" s="13">
        <v>5.0000000000000001E-3</v>
      </c>
      <c r="DR58" s="12">
        <v>38292</v>
      </c>
      <c r="DS58" s="13">
        <v>3.05</v>
      </c>
      <c r="DT58" s="13">
        <v>5.0000000000000001E-3</v>
      </c>
      <c r="DU58" s="13">
        <v>0.2525</v>
      </c>
      <c r="DW58" s="13">
        <v>0.1075</v>
      </c>
      <c r="DX58" s="13">
        <v>0.20250000000000001</v>
      </c>
      <c r="DZ58" s="13">
        <v>0.26500000000000001</v>
      </c>
      <c r="EA58" s="13">
        <v>-0.19</v>
      </c>
      <c r="EB58" s="13">
        <v>-0.19</v>
      </c>
      <c r="EC58" s="13">
        <v>-0.20499999999999999</v>
      </c>
      <c r="ED58" s="13">
        <v>-0.16</v>
      </c>
      <c r="EE58" s="13">
        <v>-7.2499999999999995E-2</v>
      </c>
      <c r="EF58" s="13">
        <v>-4.4999999999999998E-2</v>
      </c>
      <c r="EG58" s="13">
        <v>-2.5000000000000001E-2</v>
      </c>
      <c r="EH58" s="13">
        <v>-0.13500000000000001</v>
      </c>
      <c r="EI58" s="13">
        <v>-0.17</v>
      </c>
      <c r="EJ58" s="13">
        <v>-0.26</v>
      </c>
      <c r="EK58" s="13">
        <v>0.14000000000000001</v>
      </c>
      <c r="EL58" s="13">
        <v>0.09</v>
      </c>
      <c r="EM58" s="13">
        <v>0.76249999999999996</v>
      </c>
      <c r="EN58" s="13">
        <v>0.27</v>
      </c>
      <c r="EO58" s="13">
        <v>0.46</v>
      </c>
      <c r="EP58" s="13">
        <v>-3.2500000000000001E-2</v>
      </c>
      <c r="EQ58" s="13">
        <v>-3.2500000000000001E-2</v>
      </c>
      <c r="ER58" s="13">
        <v>-5.2499999999999998E-2</v>
      </c>
      <c r="ES58" s="13">
        <v>-5.2499999999999998E-2</v>
      </c>
      <c r="ET58" s="13">
        <v>-5.2499999999999998E-2</v>
      </c>
      <c r="EU58" s="13">
        <v>-0.495</v>
      </c>
      <c r="EV58" s="13">
        <v>-6.5000000000000002E-2</v>
      </c>
      <c r="EW58" s="13">
        <v>0.27</v>
      </c>
      <c r="EY58" s="12">
        <v>38292</v>
      </c>
      <c r="EZ58" s="13">
        <v>3.03</v>
      </c>
      <c r="FA58" s="13">
        <v>5.0000000000000001E-3</v>
      </c>
      <c r="FB58" s="13">
        <v>0.2525</v>
      </c>
      <c r="FD58" s="13">
        <v>0.1075</v>
      </c>
      <c r="FE58" s="13">
        <v>0.20250000000000001</v>
      </c>
      <c r="FG58" s="13">
        <v>0.26500000000000001</v>
      </c>
      <c r="FH58" s="13">
        <v>-0.19</v>
      </c>
      <c r="FI58" s="13">
        <v>-0.19</v>
      </c>
      <c r="FJ58" s="13">
        <v>-0.20499999999999999</v>
      </c>
      <c r="FK58" s="13">
        <v>-0.16</v>
      </c>
      <c r="FL58" s="13">
        <v>-7.2499999999999995E-2</v>
      </c>
      <c r="FM58" s="13">
        <v>-4.4999999999999998E-2</v>
      </c>
      <c r="FN58" s="13">
        <v>-2.5000000000000001E-2</v>
      </c>
      <c r="FO58" s="13">
        <v>-0.13500000000000001</v>
      </c>
      <c r="FP58" s="13">
        <v>-0.19</v>
      </c>
      <c r="FQ58" s="13">
        <v>-0.28000000000000003</v>
      </c>
      <c r="FR58" s="13">
        <v>0.12</v>
      </c>
      <c r="FS58" s="13">
        <v>7.0000000000000007E-2</v>
      </c>
      <c r="FT58" s="13">
        <v>0.76249999999999996</v>
      </c>
      <c r="FU58" s="13">
        <v>0.27</v>
      </c>
      <c r="FV58" s="13">
        <v>0.46</v>
      </c>
      <c r="FW58" s="13">
        <v>-3.2500000000000001E-2</v>
      </c>
      <c r="FX58" s="13">
        <v>-3.2500000000000001E-2</v>
      </c>
      <c r="FY58" s="13">
        <v>-5.2499999999999998E-2</v>
      </c>
      <c r="FZ58" s="13">
        <v>-5.2499999999999998E-2</v>
      </c>
      <c r="GA58" s="13">
        <v>-5.2499999999999998E-2</v>
      </c>
      <c r="GB58" s="13">
        <v>-0.495</v>
      </c>
      <c r="GC58" s="13">
        <v>-6.5000000000000002E-2</v>
      </c>
    </row>
    <row r="59" spans="4:185" x14ac:dyDescent="0.2"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71"/>
      <c r="AA59" s="11"/>
      <c r="AB59" s="11"/>
      <c r="AC59" s="11"/>
      <c r="AD59" s="11"/>
      <c r="AE59" s="11"/>
      <c r="DQ59" s="13">
        <v>5.0000000000000001E-3</v>
      </c>
      <c r="DR59" s="12">
        <v>38322</v>
      </c>
      <c r="DS59" s="13">
        <v>3.133</v>
      </c>
      <c r="DT59" s="13">
        <v>5.0000000000000001E-3</v>
      </c>
      <c r="DU59" s="13">
        <v>0.255</v>
      </c>
      <c r="DW59" s="13">
        <v>0.14749999999999999</v>
      </c>
      <c r="DX59" s="13">
        <v>0.24249999999999999</v>
      </c>
      <c r="DZ59" s="13">
        <v>0.23499999999999999</v>
      </c>
      <c r="EA59" s="13">
        <v>-0.19750000000000001</v>
      </c>
      <c r="EB59" s="13">
        <v>-0.19750000000000001</v>
      </c>
      <c r="EC59" s="13">
        <v>-0.21249999999999999</v>
      </c>
      <c r="ED59" s="13">
        <v>-0.16750000000000001</v>
      </c>
      <c r="EE59" s="13">
        <v>-7.2499999999999995E-2</v>
      </c>
      <c r="EF59" s="13">
        <v>-3.7499999999999999E-2</v>
      </c>
      <c r="EG59" s="13">
        <v>-1.7500000000000002E-2</v>
      </c>
      <c r="EH59" s="13">
        <v>-0.13</v>
      </c>
      <c r="EI59" s="13">
        <v>-0.17</v>
      </c>
      <c r="EJ59" s="13">
        <v>-0.26</v>
      </c>
      <c r="EK59" s="13">
        <v>0.14000000000000001</v>
      </c>
      <c r="EL59" s="13">
        <v>0.09</v>
      </c>
      <c r="EM59" s="13">
        <v>1.18</v>
      </c>
      <c r="EN59" s="13">
        <v>0.30499999999999999</v>
      </c>
      <c r="EO59" s="13">
        <v>0.79</v>
      </c>
      <c r="EP59" s="13">
        <v>-5.5E-2</v>
      </c>
      <c r="EQ59" s="13">
        <v>-5.5E-2</v>
      </c>
      <c r="ER59" s="13">
        <v>-5.2499999999999998E-2</v>
      </c>
      <c r="ES59" s="13">
        <v>-5.2499999999999998E-2</v>
      </c>
      <c r="ET59" s="13">
        <v>-5.2499999999999998E-2</v>
      </c>
      <c r="EU59" s="13">
        <v>-0.495</v>
      </c>
      <c r="EV59" s="13">
        <v>-6.5000000000000002E-2</v>
      </c>
      <c r="EW59" s="13">
        <v>0.27250000000000002</v>
      </c>
      <c r="EY59" s="12">
        <v>38322</v>
      </c>
      <c r="EZ59" s="13">
        <v>3.113</v>
      </c>
      <c r="FA59" s="13">
        <v>5.0000000000000001E-3</v>
      </c>
      <c r="FB59" s="13">
        <v>0.255</v>
      </c>
      <c r="FD59" s="13">
        <v>0.14749999999999999</v>
      </c>
      <c r="FE59" s="13">
        <v>0.24249999999999999</v>
      </c>
      <c r="FG59" s="13">
        <v>0.23499999999999999</v>
      </c>
      <c r="FH59" s="13">
        <v>-0.19750000000000001</v>
      </c>
      <c r="FI59" s="13">
        <v>-0.19750000000000001</v>
      </c>
      <c r="FJ59" s="13">
        <v>-0.21249999999999999</v>
      </c>
      <c r="FK59" s="13">
        <v>-0.16750000000000001</v>
      </c>
      <c r="FL59" s="13">
        <v>-7.2499999999999995E-2</v>
      </c>
      <c r="FM59" s="13">
        <v>-3.7499999999999999E-2</v>
      </c>
      <c r="FN59" s="13">
        <v>-1.7500000000000002E-2</v>
      </c>
      <c r="FO59" s="13">
        <v>-0.13</v>
      </c>
      <c r="FP59" s="13">
        <v>-0.19</v>
      </c>
      <c r="FQ59" s="13">
        <v>-0.28000000000000003</v>
      </c>
      <c r="FR59" s="13">
        <v>0.12</v>
      </c>
      <c r="FS59" s="13">
        <v>7.0000000000000007E-2</v>
      </c>
      <c r="FT59" s="13">
        <v>1.18</v>
      </c>
      <c r="FU59" s="13">
        <v>0.30499999999999999</v>
      </c>
      <c r="FV59" s="13">
        <v>0.79</v>
      </c>
      <c r="FW59" s="13">
        <v>-5.5E-2</v>
      </c>
      <c r="FX59" s="13">
        <v>-5.5E-2</v>
      </c>
      <c r="FY59" s="13">
        <v>-5.2499999999999998E-2</v>
      </c>
      <c r="FZ59" s="13">
        <v>-5.2499999999999998E-2</v>
      </c>
      <c r="GA59" s="13">
        <v>-5.2499999999999998E-2</v>
      </c>
      <c r="GB59" s="13">
        <v>-0.495</v>
      </c>
      <c r="GC59" s="13">
        <v>-6.5000000000000002E-2</v>
      </c>
    </row>
    <row r="60" spans="4:185" x14ac:dyDescent="0.2"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71"/>
      <c r="AA60" s="11"/>
      <c r="AB60" s="11"/>
      <c r="AC60" s="11"/>
      <c r="AD60" s="11"/>
      <c r="AE60" s="11"/>
      <c r="DQ60" s="13">
        <v>5.0000000000000001E-3</v>
      </c>
      <c r="DR60" s="12">
        <v>38353</v>
      </c>
      <c r="DS60" s="13">
        <v>3.3359999999999999</v>
      </c>
      <c r="DT60" s="13">
        <v>5.0000000000000001E-3</v>
      </c>
      <c r="DU60" s="13">
        <v>0.26</v>
      </c>
      <c r="DW60" s="13">
        <v>0.1825</v>
      </c>
      <c r="DX60" s="13">
        <v>0.27750000000000002</v>
      </c>
      <c r="DZ60" s="13">
        <v>0.27</v>
      </c>
      <c r="EA60" s="13">
        <v>-0.2</v>
      </c>
      <c r="EB60" s="13">
        <v>-0.2</v>
      </c>
      <c r="EC60" s="13">
        <v>-0.215</v>
      </c>
      <c r="ED60" s="13">
        <v>-0.17</v>
      </c>
      <c r="EE60" s="13">
        <v>-7.2499999999999995E-2</v>
      </c>
      <c r="EF60" s="13">
        <v>-2.2499999999999999E-2</v>
      </c>
      <c r="EG60" s="13">
        <v>-2.5000000000000001E-3</v>
      </c>
      <c r="EH60" s="13">
        <v>-0.13</v>
      </c>
      <c r="EI60" s="13">
        <v>-0.17</v>
      </c>
      <c r="EJ60" s="13">
        <v>-0.26</v>
      </c>
      <c r="EK60" s="13">
        <v>0.14000000000000001</v>
      </c>
      <c r="EL60" s="13">
        <v>0.09</v>
      </c>
      <c r="EM60" s="13">
        <v>1.51</v>
      </c>
      <c r="EN60" s="13">
        <v>0.30499999999999999</v>
      </c>
      <c r="EO60" s="13">
        <v>0.96</v>
      </c>
      <c r="EP60" s="13">
        <v>-5.7500000000000002E-2</v>
      </c>
      <c r="EQ60" s="13">
        <v>-5.7500000000000002E-2</v>
      </c>
      <c r="ER60" s="13">
        <v>-5.2499999999999998E-2</v>
      </c>
      <c r="ES60" s="13">
        <v>-5.2499999999999998E-2</v>
      </c>
      <c r="ET60" s="13">
        <v>-5.2499999999999998E-2</v>
      </c>
      <c r="EU60" s="13">
        <v>-0.495</v>
      </c>
      <c r="EV60" s="13">
        <v>-6.5000000000000002E-2</v>
      </c>
      <c r="EW60" s="13">
        <v>0.27500000000000002</v>
      </c>
      <c r="EY60" s="12">
        <v>38353</v>
      </c>
      <c r="EZ60" s="13">
        <v>3.3109999999999999</v>
      </c>
      <c r="FA60" s="13">
        <v>5.0000000000000001E-3</v>
      </c>
      <c r="FB60" s="13">
        <v>0.26</v>
      </c>
      <c r="FD60" s="13">
        <v>0.1825</v>
      </c>
      <c r="FE60" s="13">
        <v>0.27750000000000002</v>
      </c>
      <c r="FG60" s="13">
        <v>0.27</v>
      </c>
      <c r="FH60" s="13">
        <v>-0.2</v>
      </c>
      <c r="FI60" s="13">
        <v>-0.2</v>
      </c>
      <c r="FJ60" s="13">
        <v>-0.215</v>
      </c>
      <c r="FK60" s="13">
        <v>-0.17</v>
      </c>
      <c r="FL60" s="13">
        <v>-7.2499999999999995E-2</v>
      </c>
      <c r="FM60" s="13">
        <v>-2.2499999999999999E-2</v>
      </c>
      <c r="FN60" s="13">
        <v>-2.5000000000000001E-3</v>
      </c>
      <c r="FO60" s="13">
        <v>-0.13</v>
      </c>
      <c r="FP60" s="13">
        <v>-0.19</v>
      </c>
      <c r="FQ60" s="13">
        <v>-0.28000000000000003</v>
      </c>
      <c r="FR60" s="13">
        <v>0.12</v>
      </c>
      <c r="FS60" s="13">
        <v>7.0000000000000007E-2</v>
      </c>
      <c r="FT60" s="13">
        <v>1.51</v>
      </c>
      <c r="FU60" s="13">
        <v>0.30499999999999999</v>
      </c>
      <c r="FV60" s="13">
        <v>0.96</v>
      </c>
      <c r="FW60" s="13">
        <v>-5.7500000000000002E-2</v>
      </c>
      <c r="FX60" s="13">
        <v>-5.7500000000000002E-2</v>
      </c>
      <c r="FY60" s="13">
        <v>-5.2499999999999998E-2</v>
      </c>
      <c r="FZ60" s="13">
        <v>-5.2499999999999998E-2</v>
      </c>
      <c r="GA60" s="13">
        <v>-5.2499999999999998E-2</v>
      </c>
      <c r="GB60" s="13">
        <v>-0.495</v>
      </c>
      <c r="GC60" s="13">
        <v>-6.5000000000000002E-2</v>
      </c>
    </row>
    <row r="61" spans="4:185" x14ac:dyDescent="0.2"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71"/>
      <c r="AA61" s="11"/>
      <c r="AB61" s="11"/>
      <c r="AC61" s="11"/>
      <c r="AD61" s="11"/>
      <c r="AE61" s="11"/>
      <c r="DQ61" s="13">
        <v>5.0000000000000001E-3</v>
      </c>
      <c r="DR61" s="12">
        <v>38384</v>
      </c>
      <c r="DS61" s="13">
        <v>3.202</v>
      </c>
      <c r="DT61" s="13">
        <v>5.0000000000000001E-3</v>
      </c>
      <c r="DU61" s="13">
        <v>0.2475</v>
      </c>
      <c r="DW61" s="13">
        <v>0.16250000000000001</v>
      </c>
      <c r="DX61" s="13">
        <v>0.25750000000000001</v>
      </c>
      <c r="DZ61" s="13">
        <v>0.32</v>
      </c>
      <c r="EA61" s="13">
        <v>-0.20250000000000001</v>
      </c>
      <c r="EB61" s="13">
        <v>-0.20250000000000001</v>
      </c>
      <c r="EC61" s="13">
        <v>-0.2175</v>
      </c>
      <c r="ED61" s="13">
        <v>-0.17249999999999999</v>
      </c>
      <c r="EE61" s="13">
        <v>-7.2499999999999995E-2</v>
      </c>
      <c r="EF61" s="13">
        <v>-2.2499999999999999E-2</v>
      </c>
      <c r="EG61" s="13">
        <v>-2.5000000000000001E-3</v>
      </c>
      <c r="EH61" s="13">
        <v>-0.13</v>
      </c>
      <c r="EI61" s="13">
        <v>-0.17</v>
      </c>
      <c r="EJ61" s="13">
        <v>-0.26</v>
      </c>
      <c r="EK61" s="13">
        <v>0.14000000000000001</v>
      </c>
      <c r="EL61" s="13">
        <v>0.09</v>
      </c>
      <c r="EM61" s="13">
        <v>1.44</v>
      </c>
      <c r="EN61" s="13">
        <v>0.30499999999999999</v>
      </c>
      <c r="EO61" s="13">
        <v>0.96</v>
      </c>
      <c r="EP61" s="13">
        <v>-0.04</v>
      </c>
      <c r="EQ61" s="13">
        <v>-0.04</v>
      </c>
      <c r="ER61" s="13">
        <v>-5.2499999999999998E-2</v>
      </c>
      <c r="ES61" s="13">
        <v>-5.2499999999999998E-2</v>
      </c>
      <c r="ET61" s="13">
        <v>-5.2499999999999998E-2</v>
      </c>
      <c r="EU61" s="13">
        <v>-0.495</v>
      </c>
      <c r="EV61" s="13">
        <v>-6.5000000000000002E-2</v>
      </c>
      <c r="EW61" s="13">
        <v>0.28000000000000003</v>
      </c>
      <c r="EY61" s="12">
        <v>38384</v>
      </c>
      <c r="EZ61" s="13">
        <v>3.177</v>
      </c>
      <c r="FA61" s="13">
        <v>5.0000000000000001E-3</v>
      </c>
      <c r="FB61" s="13">
        <v>0.2475</v>
      </c>
      <c r="FD61" s="13">
        <v>0.16250000000000001</v>
      </c>
      <c r="FE61" s="13">
        <v>0.25750000000000001</v>
      </c>
      <c r="FG61" s="13">
        <v>0.32</v>
      </c>
      <c r="FH61" s="13">
        <v>-0.20250000000000001</v>
      </c>
      <c r="FI61" s="13">
        <v>-0.20250000000000001</v>
      </c>
      <c r="FJ61" s="13">
        <v>-0.2175</v>
      </c>
      <c r="FK61" s="13">
        <v>-0.17249999999999999</v>
      </c>
      <c r="FL61" s="13">
        <v>-7.2499999999999995E-2</v>
      </c>
      <c r="FM61" s="13">
        <v>-2.2499999999999999E-2</v>
      </c>
      <c r="FN61" s="13">
        <v>-2.5000000000000001E-3</v>
      </c>
      <c r="FO61" s="13">
        <v>-0.13</v>
      </c>
      <c r="FP61" s="13">
        <v>-0.19</v>
      </c>
      <c r="FQ61" s="13">
        <v>-0.28000000000000003</v>
      </c>
      <c r="FR61" s="13">
        <v>0.12</v>
      </c>
      <c r="FS61" s="13">
        <v>7.0000000000000007E-2</v>
      </c>
      <c r="FT61" s="13">
        <v>1.44</v>
      </c>
      <c r="FU61" s="13">
        <v>0.30499999999999999</v>
      </c>
      <c r="FV61" s="13">
        <v>0.96</v>
      </c>
      <c r="FW61" s="13">
        <v>-0.04</v>
      </c>
      <c r="FX61" s="13">
        <v>-0.04</v>
      </c>
      <c r="FY61" s="13">
        <v>-5.2499999999999998E-2</v>
      </c>
      <c r="FZ61" s="13">
        <v>-5.2499999999999998E-2</v>
      </c>
      <c r="GA61" s="13">
        <v>-5.2499999999999998E-2</v>
      </c>
      <c r="GB61" s="13">
        <v>-0.495</v>
      </c>
      <c r="GC61" s="13">
        <v>-6.5000000000000002E-2</v>
      </c>
    </row>
    <row r="62" spans="4:185" x14ac:dyDescent="0.2"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71"/>
      <c r="AA62" s="11"/>
      <c r="AB62" s="11"/>
      <c r="AC62" s="11"/>
      <c r="AD62" s="11"/>
      <c r="AE62" s="11"/>
      <c r="DQ62" s="13">
        <v>5.0000000000000001E-3</v>
      </c>
      <c r="DR62" s="12">
        <v>38412</v>
      </c>
      <c r="DS62" s="13">
        <v>3.0379999999999998</v>
      </c>
      <c r="DT62" s="13">
        <v>5.0000000000000001E-3</v>
      </c>
      <c r="DU62" s="13">
        <v>0.24249999999999999</v>
      </c>
      <c r="DW62" s="13">
        <v>0.16250000000000001</v>
      </c>
      <c r="DX62" s="13">
        <v>0.25750000000000001</v>
      </c>
      <c r="DZ62" s="13">
        <v>0.31</v>
      </c>
      <c r="EA62" s="13">
        <v>-0.20499999999999999</v>
      </c>
      <c r="EB62" s="13">
        <v>-0.20499999999999999</v>
      </c>
      <c r="EC62" s="13">
        <v>-0.22</v>
      </c>
      <c r="ED62" s="13">
        <v>-0.17499999999999999</v>
      </c>
      <c r="EE62" s="13">
        <v>-7.2499999999999995E-2</v>
      </c>
      <c r="EF62" s="13">
        <v>-2.2499999999999999E-2</v>
      </c>
      <c r="EG62" s="13">
        <v>-2.5000000000000001E-3</v>
      </c>
      <c r="EH62" s="13">
        <v>-0.13500000000000001</v>
      </c>
      <c r="EI62" s="13">
        <v>-0.17</v>
      </c>
      <c r="EJ62" s="13">
        <v>-0.26</v>
      </c>
      <c r="EK62" s="13">
        <v>0.14000000000000001</v>
      </c>
      <c r="EL62" s="13">
        <v>0.09</v>
      </c>
      <c r="EM62" s="13">
        <v>0.83</v>
      </c>
      <c r="EN62" s="13">
        <v>0.26500000000000001</v>
      </c>
      <c r="EO62" s="13">
        <v>0.60250000000000004</v>
      </c>
      <c r="EP62" s="13">
        <v>-2.75E-2</v>
      </c>
      <c r="EQ62" s="13">
        <v>-2.75E-2</v>
      </c>
      <c r="ER62" s="13">
        <v>-5.2499999999999998E-2</v>
      </c>
      <c r="ES62" s="13">
        <v>-5.2499999999999998E-2</v>
      </c>
      <c r="ET62" s="13">
        <v>-5.2499999999999998E-2</v>
      </c>
      <c r="EU62" s="13">
        <v>-0.495</v>
      </c>
      <c r="EV62" s="13">
        <v>-6.5000000000000002E-2</v>
      </c>
      <c r="EW62" s="13">
        <v>0.27500000000000002</v>
      </c>
      <c r="EY62" s="12">
        <v>38412</v>
      </c>
      <c r="EZ62" s="13">
        <v>3.0129999999999999</v>
      </c>
      <c r="FA62" s="13">
        <v>5.0000000000000001E-3</v>
      </c>
      <c r="FB62" s="13">
        <v>0.24249999999999999</v>
      </c>
      <c r="FD62" s="13">
        <v>0.16250000000000001</v>
      </c>
      <c r="FE62" s="13">
        <v>0.25750000000000001</v>
      </c>
      <c r="FG62" s="13">
        <v>0.31</v>
      </c>
      <c r="FH62" s="13">
        <v>-0.20499999999999999</v>
      </c>
      <c r="FI62" s="13">
        <v>-0.20499999999999999</v>
      </c>
      <c r="FJ62" s="13">
        <v>-0.22</v>
      </c>
      <c r="FK62" s="13">
        <v>-0.17499999999999999</v>
      </c>
      <c r="FL62" s="13">
        <v>-7.2499999999999995E-2</v>
      </c>
      <c r="FM62" s="13">
        <v>-2.2499999999999999E-2</v>
      </c>
      <c r="FN62" s="13">
        <v>-2.5000000000000001E-3</v>
      </c>
      <c r="FO62" s="13">
        <v>-0.13500000000000001</v>
      </c>
      <c r="FP62" s="13">
        <v>-0.19</v>
      </c>
      <c r="FQ62" s="13">
        <v>-0.28000000000000003</v>
      </c>
      <c r="FR62" s="13">
        <v>0.12</v>
      </c>
      <c r="FS62" s="13">
        <v>7.0000000000000007E-2</v>
      </c>
      <c r="FT62" s="13">
        <v>0.83</v>
      </c>
      <c r="FU62" s="13">
        <v>0.26500000000000001</v>
      </c>
      <c r="FV62" s="13">
        <v>0.60250000000000004</v>
      </c>
      <c r="FW62" s="13">
        <v>-2.75E-2</v>
      </c>
      <c r="FX62" s="13">
        <v>-2.75E-2</v>
      </c>
      <c r="FY62" s="13">
        <v>-5.2499999999999998E-2</v>
      </c>
      <c r="FZ62" s="13">
        <v>-5.2499999999999998E-2</v>
      </c>
      <c r="GA62" s="13">
        <v>-5.2499999999999998E-2</v>
      </c>
      <c r="GB62" s="13">
        <v>-0.495</v>
      </c>
      <c r="GC62" s="13">
        <v>-6.5000000000000002E-2</v>
      </c>
    </row>
    <row r="63" spans="4:185" x14ac:dyDescent="0.2"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71"/>
      <c r="AA63" s="11"/>
      <c r="AB63" s="11"/>
      <c r="AC63" s="11"/>
      <c r="AD63" s="11"/>
      <c r="AE63" s="11"/>
      <c r="DQ63" s="13">
        <v>5.0000000000000001E-3</v>
      </c>
      <c r="DR63" s="12">
        <v>38443</v>
      </c>
      <c r="DS63" s="13">
        <v>2.8660000000000001</v>
      </c>
      <c r="DT63" s="13">
        <v>5.0000000000000001E-3</v>
      </c>
      <c r="DU63" s="13">
        <v>0.23</v>
      </c>
      <c r="DW63" s="13">
        <v>6.7500000000000004E-2</v>
      </c>
      <c r="DX63" s="13">
        <v>0.16250000000000001</v>
      </c>
      <c r="DZ63" s="13">
        <v>0.14000000000000001</v>
      </c>
      <c r="EA63" s="13">
        <v>-0.19500000000000001</v>
      </c>
      <c r="EB63" s="13">
        <v>-0.19500000000000001</v>
      </c>
      <c r="EC63" s="13">
        <v>-0.21</v>
      </c>
      <c r="ED63" s="13">
        <v>-0.16500000000000001</v>
      </c>
      <c r="EE63" s="13">
        <v>-0.06</v>
      </c>
      <c r="EF63" s="13">
        <v>-0.11</v>
      </c>
      <c r="EG63" s="13">
        <v>-0.09</v>
      </c>
      <c r="EH63" s="13">
        <v>-0.12</v>
      </c>
      <c r="EI63" s="13">
        <v>-0.17</v>
      </c>
      <c r="EJ63" s="13">
        <v>-0.33500000000000002</v>
      </c>
      <c r="EK63" s="13">
        <v>0.315</v>
      </c>
      <c r="EL63" s="13">
        <v>0.12</v>
      </c>
      <c r="EM63" s="13">
        <v>0.45</v>
      </c>
      <c r="EN63" s="13">
        <v>0.19500000000000001</v>
      </c>
      <c r="EO63" s="13">
        <v>0.35499999999999998</v>
      </c>
      <c r="EP63" s="13">
        <v>1.4999999999999999E-2</v>
      </c>
      <c r="EQ63" s="13">
        <v>1.4999999999999999E-2</v>
      </c>
      <c r="ER63" s="13">
        <v>-5.5E-2</v>
      </c>
      <c r="ES63" s="13">
        <v>-5.5E-2</v>
      </c>
      <c r="ET63" s="13">
        <v>-5.5E-2</v>
      </c>
      <c r="EU63" s="13">
        <v>-0.57499999999999996</v>
      </c>
      <c r="EV63" s="13">
        <v>-6.25E-2</v>
      </c>
      <c r="EW63" s="13">
        <v>0.27250000000000002</v>
      </c>
      <c r="EY63" s="12">
        <v>38443</v>
      </c>
      <c r="EZ63" s="13">
        <v>2.8410000000000002</v>
      </c>
      <c r="FA63" s="13">
        <v>5.0000000000000001E-3</v>
      </c>
      <c r="FB63" s="13">
        <v>0.23</v>
      </c>
      <c r="FD63" s="13">
        <v>6.7500000000000004E-2</v>
      </c>
      <c r="FE63" s="13">
        <v>0.16250000000000001</v>
      </c>
      <c r="FG63" s="13">
        <v>0.14000000000000001</v>
      </c>
      <c r="FH63" s="13">
        <v>-0.19500000000000001</v>
      </c>
      <c r="FI63" s="13">
        <v>-0.19500000000000001</v>
      </c>
      <c r="FJ63" s="13">
        <v>-0.21</v>
      </c>
      <c r="FK63" s="13">
        <v>-0.16500000000000001</v>
      </c>
      <c r="FL63" s="13">
        <v>-0.06</v>
      </c>
      <c r="FM63" s="13">
        <v>-0.11</v>
      </c>
      <c r="FN63" s="13">
        <v>-0.09</v>
      </c>
      <c r="FO63" s="13">
        <v>-0.12</v>
      </c>
      <c r="FP63" s="13">
        <v>-0.19500000000000001</v>
      </c>
      <c r="FQ63" s="13">
        <v>-0.36</v>
      </c>
      <c r="FR63" s="13">
        <v>0.28999999999999998</v>
      </c>
      <c r="FS63" s="13">
        <v>0.12</v>
      </c>
      <c r="FT63" s="13">
        <v>0.45</v>
      </c>
      <c r="FU63" s="13">
        <v>0.19500000000000001</v>
      </c>
      <c r="FV63" s="13">
        <v>0.35499999999999998</v>
      </c>
      <c r="FW63" s="13">
        <v>1.4999999999999999E-2</v>
      </c>
      <c r="FX63" s="13">
        <v>1.4999999999999999E-2</v>
      </c>
      <c r="FY63" s="13">
        <v>-5.5E-2</v>
      </c>
      <c r="FZ63" s="13">
        <v>-5.5E-2</v>
      </c>
      <c r="GA63" s="13">
        <v>-5.5E-2</v>
      </c>
      <c r="GB63" s="13">
        <v>-0.57499999999999996</v>
      </c>
      <c r="GC63" s="13">
        <v>-6.25E-2</v>
      </c>
    </row>
    <row r="64" spans="4:185" x14ac:dyDescent="0.2"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71"/>
      <c r="AA64" s="11"/>
      <c r="AB64" s="11"/>
      <c r="AC64" s="11"/>
      <c r="AD64" s="11"/>
      <c r="AE64" s="11"/>
      <c r="DQ64" s="13">
        <v>5.0000000000000001E-3</v>
      </c>
      <c r="DR64" s="12">
        <v>38473</v>
      </c>
      <c r="DS64" s="13">
        <v>2.8559999999999999</v>
      </c>
      <c r="DT64" s="13">
        <v>5.0000000000000001E-3</v>
      </c>
      <c r="DU64" s="13">
        <v>0.23</v>
      </c>
      <c r="DW64" s="13">
        <v>7.7499999999999999E-2</v>
      </c>
      <c r="DX64" s="13">
        <v>0.17249999999999999</v>
      </c>
      <c r="DZ64" s="13">
        <v>0.14000000000000001</v>
      </c>
      <c r="EA64" s="13">
        <v>-0.19500000000000001</v>
      </c>
      <c r="EB64" s="13">
        <v>-0.19500000000000001</v>
      </c>
      <c r="EC64" s="13">
        <v>-0.21</v>
      </c>
      <c r="ED64" s="13">
        <v>-0.16500000000000001</v>
      </c>
      <c r="EE64" s="13">
        <v>-0.06</v>
      </c>
      <c r="EF64" s="13">
        <v>-0.125</v>
      </c>
      <c r="EG64" s="13">
        <v>-0.105</v>
      </c>
      <c r="EH64" s="13">
        <v>-0.12</v>
      </c>
      <c r="EI64" s="13">
        <v>-0.17</v>
      </c>
      <c r="EJ64" s="13">
        <v>-0.33500000000000002</v>
      </c>
      <c r="EK64" s="13">
        <v>0.315</v>
      </c>
      <c r="EL64" s="13">
        <v>0.12</v>
      </c>
      <c r="EM64" s="13">
        <v>0.40500000000000003</v>
      </c>
      <c r="EN64" s="13">
        <v>0.1825</v>
      </c>
      <c r="EO64" s="13">
        <v>0.28749999999999998</v>
      </c>
      <c r="EP64" s="13">
        <v>1.4999999999999999E-2</v>
      </c>
      <c r="EQ64" s="13">
        <v>1.4999999999999999E-2</v>
      </c>
      <c r="ER64" s="13">
        <v>-5.5E-2</v>
      </c>
      <c r="ES64" s="13">
        <v>-5.5E-2</v>
      </c>
      <c r="ET64" s="13">
        <v>-5.5E-2</v>
      </c>
      <c r="EU64" s="13">
        <v>-0.57499999999999996</v>
      </c>
      <c r="EV64" s="13">
        <v>-6.25E-2</v>
      </c>
      <c r="EW64" s="13">
        <v>0.26</v>
      </c>
      <c r="EY64" s="12">
        <v>38473</v>
      </c>
      <c r="EZ64" s="13">
        <v>2.831</v>
      </c>
      <c r="FA64" s="13">
        <v>5.0000000000000001E-3</v>
      </c>
      <c r="FB64" s="13">
        <v>0.23</v>
      </c>
      <c r="FD64" s="13">
        <v>7.7499999999999999E-2</v>
      </c>
      <c r="FE64" s="13">
        <v>0.17249999999999999</v>
      </c>
      <c r="FG64" s="13">
        <v>0.14000000000000001</v>
      </c>
      <c r="FH64" s="13">
        <v>-0.19500000000000001</v>
      </c>
      <c r="FI64" s="13">
        <v>-0.19500000000000001</v>
      </c>
      <c r="FJ64" s="13">
        <v>-0.21</v>
      </c>
      <c r="FK64" s="13">
        <v>-0.16500000000000001</v>
      </c>
      <c r="FL64" s="13">
        <v>-0.06</v>
      </c>
      <c r="FM64" s="13">
        <v>-0.125</v>
      </c>
      <c r="FN64" s="13">
        <v>-0.105</v>
      </c>
      <c r="FO64" s="13">
        <v>-0.12</v>
      </c>
      <c r="FP64" s="13">
        <v>-0.19500000000000001</v>
      </c>
      <c r="FQ64" s="13">
        <v>-0.36</v>
      </c>
      <c r="FR64" s="13">
        <v>0.28999999999999998</v>
      </c>
      <c r="FS64" s="13">
        <v>0.12</v>
      </c>
      <c r="FT64" s="13">
        <v>0.40500000000000003</v>
      </c>
      <c r="FU64" s="13">
        <v>0.1825</v>
      </c>
      <c r="FV64" s="13">
        <v>0.28749999999999998</v>
      </c>
      <c r="FW64" s="13">
        <v>1.4999999999999999E-2</v>
      </c>
      <c r="FX64" s="13">
        <v>1.4999999999999999E-2</v>
      </c>
      <c r="FY64" s="13">
        <v>-5.5E-2</v>
      </c>
      <c r="FZ64" s="13">
        <v>-5.5E-2</v>
      </c>
      <c r="GA64" s="13">
        <v>-5.5E-2</v>
      </c>
      <c r="GB64" s="13">
        <v>-0.57499999999999996</v>
      </c>
      <c r="GC64" s="13">
        <v>-6.25E-2</v>
      </c>
    </row>
    <row r="65" spans="4:185" x14ac:dyDescent="0.2"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71"/>
      <c r="AA65" s="11"/>
      <c r="AB65" s="11"/>
      <c r="AC65" s="11"/>
      <c r="AD65" s="11"/>
      <c r="AE65" s="11"/>
      <c r="DQ65" s="13">
        <v>5.0000000000000001E-3</v>
      </c>
      <c r="DR65" s="12">
        <v>38504</v>
      </c>
      <c r="DS65" s="13">
        <v>2.8780000000000001</v>
      </c>
      <c r="DT65" s="13">
        <v>5.0000000000000001E-3</v>
      </c>
      <c r="DU65" s="13">
        <v>0.23</v>
      </c>
      <c r="DW65" s="13">
        <v>7.2499999999999995E-2</v>
      </c>
      <c r="DX65" s="13">
        <v>0.16750000000000001</v>
      </c>
      <c r="DZ65" s="13">
        <v>0.14000000000000001</v>
      </c>
      <c r="EA65" s="13">
        <v>-0.19500000000000001</v>
      </c>
      <c r="EB65" s="13">
        <v>-0.19500000000000001</v>
      </c>
      <c r="EC65" s="13">
        <v>-0.21</v>
      </c>
      <c r="ED65" s="13">
        <v>-0.16500000000000001</v>
      </c>
      <c r="EE65" s="13">
        <v>-0.06</v>
      </c>
      <c r="EF65" s="13">
        <v>-0.13500000000000001</v>
      </c>
      <c r="EG65" s="13">
        <v>-0.115</v>
      </c>
      <c r="EH65" s="13">
        <v>-0.12</v>
      </c>
      <c r="EI65" s="13">
        <v>-0.17</v>
      </c>
      <c r="EJ65" s="13">
        <v>-0.33500000000000002</v>
      </c>
      <c r="EK65" s="13">
        <v>0.315</v>
      </c>
      <c r="EL65" s="13">
        <v>0.12</v>
      </c>
      <c r="EM65" s="13">
        <v>0.39500000000000002</v>
      </c>
      <c r="EN65" s="13">
        <v>0.1825</v>
      </c>
      <c r="EO65" s="13">
        <v>0.28749999999999998</v>
      </c>
      <c r="EP65" s="13">
        <v>0.02</v>
      </c>
      <c r="EQ65" s="13">
        <v>0.02</v>
      </c>
      <c r="ER65" s="13">
        <v>-5.5E-2</v>
      </c>
      <c r="ES65" s="13">
        <v>-5.5E-2</v>
      </c>
      <c r="ET65" s="13">
        <v>-5.5E-2</v>
      </c>
      <c r="EU65" s="13">
        <v>-0.57499999999999996</v>
      </c>
      <c r="EV65" s="13">
        <v>-6.25E-2</v>
      </c>
      <c r="EW65" s="13">
        <v>0.26</v>
      </c>
      <c r="EY65" s="12">
        <v>38504</v>
      </c>
      <c r="EZ65" s="13">
        <v>2.8530000000000002</v>
      </c>
      <c r="FA65" s="13">
        <v>5.0000000000000001E-3</v>
      </c>
      <c r="FB65" s="13">
        <v>0.23</v>
      </c>
      <c r="FD65" s="13">
        <v>7.2499999999999995E-2</v>
      </c>
      <c r="FE65" s="13">
        <v>0.16750000000000001</v>
      </c>
      <c r="FG65" s="13">
        <v>0.14000000000000001</v>
      </c>
      <c r="FH65" s="13">
        <v>-0.19500000000000001</v>
      </c>
      <c r="FI65" s="13">
        <v>-0.19500000000000001</v>
      </c>
      <c r="FJ65" s="13">
        <v>-0.21</v>
      </c>
      <c r="FK65" s="13">
        <v>-0.16500000000000001</v>
      </c>
      <c r="FL65" s="13">
        <v>-0.06</v>
      </c>
      <c r="FM65" s="13">
        <v>-0.13500000000000001</v>
      </c>
      <c r="FN65" s="13">
        <v>-0.115</v>
      </c>
      <c r="FO65" s="13">
        <v>-0.12</v>
      </c>
      <c r="FP65" s="13">
        <v>-0.19500000000000001</v>
      </c>
      <c r="FQ65" s="13">
        <v>-0.36</v>
      </c>
      <c r="FR65" s="13">
        <v>0.28999999999999998</v>
      </c>
      <c r="FS65" s="13">
        <v>0.12</v>
      </c>
      <c r="FT65" s="13">
        <v>0.39500000000000002</v>
      </c>
      <c r="FU65" s="13">
        <v>0.1825</v>
      </c>
      <c r="FV65" s="13">
        <v>0.28749999999999998</v>
      </c>
      <c r="FW65" s="13">
        <v>0.02</v>
      </c>
      <c r="FX65" s="13">
        <v>0.02</v>
      </c>
      <c r="FY65" s="13">
        <v>-5.5E-2</v>
      </c>
      <c r="FZ65" s="13">
        <v>-5.5E-2</v>
      </c>
      <c r="GA65" s="13">
        <v>-5.5E-2</v>
      </c>
      <c r="GB65" s="13">
        <v>-0.57499999999999996</v>
      </c>
      <c r="GC65" s="13">
        <v>-6.25E-2</v>
      </c>
    </row>
    <row r="66" spans="4:185" x14ac:dyDescent="0.2"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71"/>
      <c r="AA66" s="11"/>
      <c r="AB66" s="11"/>
      <c r="AC66" s="11"/>
      <c r="AD66" s="11"/>
      <c r="AE66" s="11"/>
      <c r="DQ66" s="13">
        <v>5.0000000000000001E-3</v>
      </c>
      <c r="DR66" s="12">
        <v>38534</v>
      </c>
      <c r="DS66" s="13">
        <v>2.9</v>
      </c>
      <c r="DT66" s="13">
        <v>5.0000000000000001E-3</v>
      </c>
      <c r="DU66" s="13">
        <v>0.23</v>
      </c>
      <c r="DW66" s="13">
        <v>6.25E-2</v>
      </c>
      <c r="DX66" s="13">
        <v>0.1575</v>
      </c>
      <c r="DZ66" s="13">
        <v>0.14000000000000001</v>
      </c>
      <c r="EA66" s="13">
        <v>-0.19500000000000001</v>
      </c>
      <c r="EB66" s="13">
        <v>-0.19500000000000001</v>
      </c>
      <c r="EC66" s="13">
        <v>-0.21</v>
      </c>
      <c r="ED66" s="13">
        <v>-0.16500000000000001</v>
      </c>
      <c r="EE66" s="13">
        <v>-0.06</v>
      </c>
      <c r="EF66" s="13">
        <v>-0.13500000000000001</v>
      </c>
      <c r="EG66" s="13">
        <v>-0.115</v>
      </c>
      <c r="EH66" s="13">
        <v>-0.12</v>
      </c>
      <c r="EI66" s="13">
        <v>-0.17</v>
      </c>
      <c r="EJ66" s="13">
        <v>-0.33500000000000002</v>
      </c>
      <c r="EK66" s="13">
        <v>0.315</v>
      </c>
      <c r="EL66" s="13">
        <v>0.12</v>
      </c>
      <c r="EM66" s="13">
        <v>0.43</v>
      </c>
      <c r="EN66" s="13">
        <v>0.1825</v>
      </c>
      <c r="EO66" s="13">
        <v>0.3</v>
      </c>
      <c r="EP66" s="13">
        <v>2.2499999999999999E-2</v>
      </c>
      <c r="EQ66" s="13">
        <v>2.2499999999999999E-2</v>
      </c>
      <c r="ER66" s="13">
        <v>-5.5E-2</v>
      </c>
      <c r="ES66" s="13">
        <v>-5.5E-2</v>
      </c>
      <c r="ET66" s="13">
        <v>-5.5E-2</v>
      </c>
      <c r="EU66" s="13">
        <v>-0.57499999999999996</v>
      </c>
      <c r="EV66" s="13">
        <v>-6.25E-2</v>
      </c>
      <c r="EW66" s="13">
        <v>0.26</v>
      </c>
      <c r="EY66" s="12">
        <v>38534</v>
      </c>
      <c r="EZ66" s="13">
        <v>2.875</v>
      </c>
      <c r="FA66" s="13">
        <v>5.0000000000000001E-3</v>
      </c>
      <c r="FB66" s="13">
        <v>0.23</v>
      </c>
      <c r="FD66" s="13">
        <v>6.25E-2</v>
      </c>
      <c r="FE66" s="13">
        <v>0.1575</v>
      </c>
      <c r="FG66" s="13">
        <v>0.14000000000000001</v>
      </c>
      <c r="FH66" s="13">
        <v>-0.19500000000000001</v>
      </c>
      <c r="FI66" s="13">
        <v>-0.19500000000000001</v>
      </c>
      <c r="FJ66" s="13">
        <v>-0.21</v>
      </c>
      <c r="FK66" s="13">
        <v>-0.16500000000000001</v>
      </c>
      <c r="FL66" s="13">
        <v>-0.06</v>
      </c>
      <c r="FM66" s="13">
        <v>-0.13500000000000001</v>
      </c>
      <c r="FN66" s="13">
        <v>-0.115</v>
      </c>
      <c r="FO66" s="13">
        <v>-0.12</v>
      </c>
      <c r="FP66" s="13">
        <v>-0.19500000000000001</v>
      </c>
      <c r="FQ66" s="13">
        <v>-0.36</v>
      </c>
      <c r="FR66" s="13">
        <v>0.28999999999999998</v>
      </c>
      <c r="FS66" s="13">
        <v>0.12</v>
      </c>
      <c r="FT66" s="13">
        <v>0.43</v>
      </c>
      <c r="FU66" s="13">
        <v>0.1825</v>
      </c>
      <c r="FV66" s="13">
        <v>0.3</v>
      </c>
      <c r="FW66" s="13">
        <v>2.2499999999999999E-2</v>
      </c>
      <c r="FX66" s="13">
        <v>2.2499999999999999E-2</v>
      </c>
      <c r="FY66" s="13">
        <v>-5.5E-2</v>
      </c>
      <c r="FZ66" s="13">
        <v>-5.5E-2</v>
      </c>
      <c r="GA66" s="13">
        <v>-5.5E-2</v>
      </c>
      <c r="GB66" s="13">
        <v>-0.57499999999999996</v>
      </c>
      <c r="GC66" s="13">
        <v>-6.25E-2</v>
      </c>
    </row>
    <row r="67" spans="4:185" x14ac:dyDescent="0.2"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71"/>
      <c r="AA67" s="11"/>
      <c r="AB67" s="11"/>
      <c r="AC67" s="11"/>
      <c r="AD67" s="11"/>
      <c r="AE67" s="11"/>
      <c r="DQ67" s="13">
        <v>5.0000000000000001E-3</v>
      </c>
      <c r="DR67" s="12">
        <v>38565</v>
      </c>
      <c r="DS67" s="13">
        <v>2.9209999999999998</v>
      </c>
      <c r="DT67" s="13">
        <v>5.0000000000000001E-3</v>
      </c>
      <c r="DU67" s="13">
        <v>0.23</v>
      </c>
      <c r="DW67" s="13">
        <v>0.06</v>
      </c>
      <c r="DX67" s="13">
        <v>0.155</v>
      </c>
      <c r="DZ67" s="13">
        <v>0.14000000000000001</v>
      </c>
      <c r="EA67" s="13">
        <v>-0.19500000000000001</v>
      </c>
      <c r="EB67" s="13">
        <v>-0.19500000000000001</v>
      </c>
      <c r="EC67" s="13">
        <v>-0.21</v>
      </c>
      <c r="ED67" s="13">
        <v>-0.16500000000000001</v>
      </c>
      <c r="EE67" s="13">
        <v>-0.06</v>
      </c>
      <c r="EF67" s="13">
        <v>-0.13500000000000001</v>
      </c>
      <c r="EG67" s="13">
        <v>-0.115</v>
      </c>
      <c r="EH67" s="13">
        <v>-0.12</v>
      </c>
      <c r="EI67" s="13">
        <v>-0.17</v>
      </c>
      <c r="EJ67" s="13">
        <v>-0.33500000000000002</v>
      </c>
      <c r="EK67" s="13">
        <v>0.315</v>
      </c>
      <c r="EL67" s="13">
        <v>0.12</v>
      </c>
      <c r="EM67" s="13">
        <v>0.495</v>
      </c>
      <c r="EN67" s="13">
        <v>0.1825</v>
      </c>
      <c r="EO67" s="13">
        <v>0.3</v>
      </c>
      <c r="EP67" s="13">
        <v>2.5000000000000001E-2</v>
      </c>
      <c r="EQ67" s="13">
        <v>2.5000000000000001E-2</v>
      </c>
      <c r="ER67" s="13">
        <v>-5.5E-2</v>
      </c>
      <c r="ES67" s="13">
        <v>-5.5E-2</v>
      </c>
      <c r="ET67" s="13">
        <v>-5.5E-2</v>
      </c>
      <c r="EU67" s="13">
        <v>-0.57499999999999996</v>
      </c>
      <c r="EV67" s="13">
        <v>-6.25E-2</v>
      </c>
      <c r="EW67" s="13">
        <v>0.26</v>
      </c>
      <c r="EY67" s="12">
        <v>38565</v>
      </c>
      <c r="EZ67" s="13">
        <v>2.8959999999999999</v>
      </c>
      <c r="FA67" s="13">
        <v>5.0000000000000001E-3</v>
      </c>
      <c r="FB67" s="13">
        <v>0.23</v>
      </c>
      <c r="FD67" s="13">
        <v>0.06</v>
      </c>
      <c r="FE67" s="13">
        <v>0.155</v>
      </c>
      <c r="FG67" s="13">
        <v>0.14000000000000001</v>
      </c>
      <c r="FH67" s="13">
        <v>-0.19500000000000001</v>
      </c>
      <c r="FI67" s="13">
        <v>-0.19500000000000001</v>
      </c>
      <c r="FJ67" s="13">
        <v>-0.21</v>
      </c>
      <c r="FK67" s="13">
        <v>-0.16500000000000001</v>
      </c>
      <c r="FL67" s="13">
        <v>-0.06</v>
      </c>
      <c r="FM67" s="13">
        <v>-0.13500000000000001</v>
      </c>
      <c r="FN67" s="13">
        <v>-0.115</v>
      </c>
      <c r="FO67" s="13">
        <v>-0.12</v>
      </c>
      <c r="FP67" s="13">
        <v>-0.19500000000000001</v>
      </c>
      <c r="FQ67" s="13">
        <v>-0.36</v>
      </c>
      <c r="FR67" s="13">
        <v>0.28999999999999998</v>
      </c>
      <c r="FS67" s="13">
        <v>0.12</v>
      </c>
      <c r="FT67" s="13">
        <v>0.495</v>
      </c>
      <c r="FU67" s="13">
        <v>0.1825</v>
      </c>
      <c r="FV67" s="13">
        <v>0.3</v>
      </c>
      <c r="FW67" s="13">
        <v>2.5000000000000001E-2</v>
      </c>
      <c r="FX67" s="13">
        <v>2.5000000000000001E-2</v>
      </c>
      <c r="FY67" s="13">
        <v>-5.5E-2</v>
      </c>
      <c r="FZ67" s="13">
        <v>-5.5E-2</v>
      </c>
      <c r="GA67" s="13">
        <v>-5.5E-2</v>
      </c>
      <c r="GB67" s="13">
        <v>-0.57499999999999996</v>
      </c>
      <c r="GC67" s="13">
        <v>-6.25E-2</v>
      </c>
    </row>
    <row r="68" spans="4:185" x14ac:dyDescent="0.2"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71"/>
      <c r="AA68" s="11"/>
      <c r="AB68" s="11"/>
      <c r="AC68" s="11"/>
      <c r="AD68" s="11"/>
      <c r="AE68" s="11"/>
      <c r="DQ68" s="13">
        <v>5.0000000000000001E-3</v>
      </c>
      <c r="DR68" s="12">
        <v>38596</v>
      </c>
      <c r="DS68" s="13">
        <v>2.9020000000000001</v>
      </c>
      <c r="DT68" s="13">
        <v>5.0000000000000001E-3</v>
      </c>
      <c r="DU68" s="13">
        <v>0.23</v>
      </c>
      <c r="DW68" s="13">
        <v>5.7500000000000002E-2</v>
      </c>
      <c r="DX68" s="13">
        <v>0.1525</v>
      </c>
      <c r="DZ68" s="13">
        <v>0.14000000000000001</v>
      </c>
      <c r="EA68" s="13">
        <v>-0.19500000000000001</v>
      </c>
      <c r="EB68" s="13">
        <v>-0.19500000000000001</v>
      </c>
      <c r="EC68" s="13">
        <v>-0.21</v>
      </c>
      <c r="ED68" s="13">
        <v>-0.16500000000000001</v>
      </c>
      <c r="EE68" s="13">
        <v>-0.06</v>
      </c>
      <c r="EF68" s="13">
        <v>-0.125</v>
      </c>
      <c r="EG68" s="13">
        <v>-0.105</v>
      </c>
      <c r="EH68" s="13">
        <v>-0.12</v>
      </c>
      <c r="EI68" s="13">
        <v>-0.17</v>
      </c>
      <c r="EJ68" s="13">
        <v>-0.33500000000000002</v>
      </c>
      <c r="EK68" s="13">
        <v>0.315</v>
      </c>
      <c r="EL68" s="13">
        <v>0.12</v>
      </c>
      <c r="EM68" s="13">
        <v>0.39500000000000002</v>
      </c>
      <c r="EN68" s="13">
        <v>0.1825</v>
      </c>
      <c r="EO68" s="13">
        <v>0.28999999999999998</v>
      </c>
      <c r="EP68" s="13">
        <v>1.7500000000000002E-2</v>
      </c>
      <c r="EQ68" s="13">
        <v>1.7500000000000002E-2</v>
      </c>
      <c r="ER68" s="13">
        <v>-5.5E-2</v>
      </c>
      <c r="ES68" s="13">
        <v>-5.5E-2</v>
      </c>
      <c r="ET68" s="13">
        <v>-5.5E-2</v>
      </c>
      <c r="EU68" s="13">
        <v>-0.57499999999999996</v>
      </c>
      <c r="EV68" s="13">
        <v>-6.25E-2</v>
      </c>
      <c r="EW68" s="13">
        <v>0.26</v>
      </c>
      <c r="EY68" s="12">
        <v>38596</v>
      </c>
      <c r="EZ68" s="13">
        <v>2.8769999999999998</v>
      </c>
      <c r="FA68" s="13">
        <v>5.0000000000000001E-3</v>
      </c>
      <c r="FB68" s="13">
        <v>0.23</v>
      </c>
      <c r="FD68" s="13">
        <v>5.7500000000000002E-2</v>
      </c>
      <c r="FE68" s="13">
        <v>0.1525</v>
      </c>
      <c r="FG68" s="13">
        <v>0.14000000000000001</v>
      </c>
      <c r="FH68" s="13">
        <v>-0.19500000000000001</v>
      </c>
      <c r="FI68" s="13">
        <v>-0.19500000000000001</v>
      </c>
      <c r="FJ68" s="13">
        <v>-0.21</v>
      </c>
      <c r="FK68" s="13">
        <v>-0.16500000000000001</v>
      </c>
      <c r="FL68" s="13">
        <v>-0.06</v>
      </c>
      <c r="FM68" s="13">
        <v>-0.125</v>
      </c>
      <c r="FN68" s="13">
        <v>-0.105</v>
      </c>
      <c r="FO68" s="13">
        <v>-0.12</v>
      </c>
      <c r="FP68" s="13">
        <v>-0.19500000000000001</v>
      </c>
      <c r="FQ68" s="13">
        <v>-0.36</v>
      </c>
      <c r="FR68" s="13">
        <v>0.28999999999999998</v>
      </c>
      <c r="FS68" s="13">
        <v>0.12</v>
      </c>
      <c r="FT68" s="13">
        <v>0.39500000000000002</v>
      </c>
      <c r="FU68" s="13">
        <v>0.1825</v>
      </c>
      <c r="FV68" s="13">
        <v>0.28999999999999998</v>
      </c>
      <c r="FW68" s="13">
        <v>1.7500000000000002E-2</v>
      </c>
      <c r="FX68" s="13">
        <v>1.7500000000000002E-2</v>
      </c>
      <c r="FY68" s="13">
        <v>-5.5E-2</v>
      </c>
      <c r="FZ68" s="13">
        <v>-5.5E-2</v>
      </c>
      <c r="GA68" s="13">
        <v>-5.5E-2</v>
      </c>
      <c r="GB68" s="13">
        <v>-0.57499999999999996</v>
      </c>
      <c r="GC68" s="13">
        <v>-6.25E-2</v>
      </c>
    </row>
    <row r="69" spans="4:185" x14ac:dyDescent="0.2"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71"/>
      <c r="AA69" s="11"/>
      <c r="AB69" s="11"/>
      <c r="AC69" s="11"/>
      <c r="AD69" s="11"/>
      <c r="AE69" s="11"/>
      <c r="DQ69" s="13">
        <v>5.0000000000000001E-3</v>
      </c>
      <c r="DR69" s="12">
        <v>38626</v>
      </c>
      <c r="DS69" s="13">
        <v>2.915</v>
      </c>
      <c r="DT69" s="13">
        <v>5.0000000000000001E-3</v>
      </c>
      <c r="DU69" s="13">
        <v>0.23</v>
      </c>
      <c r="DW69" s="13">
        <v>7.2499999999999995E-2</v>
      </c>
      <c r="DX69" s="13">
        <v>0.16750000000000001</v>
      </c>
      <c r="DZ69" s="13">
        <v>0.14000000000000001</v>
      </c>
      <c r="EA69" s="13">
        <v>-0.19500000000000001</v>
      </c>
      <c r="EB69" s="13">
        <v>-0.19500000000000001</v>
      </c>
      <c r="EC69" s="13">
        <v>-0.21</v>
      </c>
      <c r="ED69" s="13">
        <v>-0.16500000000000001</v>
      </c>
      <c r="EE69" s="13">
        <v>-0.06</v>
      </c>
      <c r="EF69" s="13">
        <v>-0.11</v>
      </c>
      <c r="EG69" s="13">
        <v>-0.09</v>
      </c>
      <c r="EH69" s="13">
        <v>-0.12</v>
      </c>
      <c r="EI69" s="13">
        <v>-0.17</v>
      </c>
      <c r="EJ69" s="13">
        <v>-0.33500000000000002</v>
      </c>
      <c r="EK69" s="13">
        <v>0.315</v>
      </c>
      <c r="EL69" s="13">
        <v>0.12</v>
      </c>
      <c r="EM69" s="13">
        <v>0.46100000000000002</v>
      </c>
      <c r="EN69" s="13">
        <v>0.1875</v>
      </c>
      <c r="EO69" s="13">
        <v>0.36249999999999999</v>
      </c>
      <c r="EP69" s="13">
        <v>7.4999999999999997E-3</v>
      </c>
      <c r="EQ69" s="13">
        <v>7.4999999999999997E-3</v>
      </c>
      <c r="ER69" s="13">
        <v>-5.5E-2</v>
      </c>
      <c r="ES69" s="13">
        <v>-5.5E-2</v>
      </c>
      <c r="ET69" s="13">
        <v>-5.5E-2</v>
      </c>
      <c r="EU69" s="13">
        <v>-0.57499999999999996</v>
      </c>
      <c r="EV69" s="13">
        <v>-6.25E-2</v>
      </c>
      <c r="EW69" s="13">
        <v>0.26</v>
      </c>
      <c r="EY69" s="12">
        <v>38626</v>
      </c>
      <c r="EZ69" s="13">
        <v>2.89</v>
      </c>
      <c r="FA69" s="13">
        <v>5.0000000000000001E-3</v>
      </c>
      <c r="FB69" s="13">
        <v>0.23</v>
      </c>
      <c r="FD69" s="13">
        <v>7.2499999999999995E-2</v>
      </c>
      <c r="FE69" s="13">
        <v>0.16750000000000001</v>
      </c>
      <c r="FG69" s="13">
        <v>0.14000000000000001</v>
      </c>
      <c r="FH69" s="13">
        <v>-0.19500000000000001</v>
      </c>
      <c r="FI69" s="13">
        <v>-0.19500000000000001</v>
      </c>
      <c r="FJ69" s="13">
        <v>-0.21</v>
      </c>
      <c r="FK69" s="13">
        <v>-0.16500000000000001</v>
      </c>
      <c r="FL69" s="13">
        <v>-0.06</v>
      </c>
      <c r="FM69" s="13">
        <v>-0.11</v>
      </c>
      <c r="FN69" s="13">
        <v>-0.09</v>
      </c>
      <c r="FO69" s="13">
        <v>-0.12</v>
      </c>
      <c r="FP69" s="13">
        <v>-0.19500000000000001</v>
      </c>
      <c r="FQ69" s="13">
        <v>-0.36</v>
      </c>
      <c r="FR69" s="13">
        <v>0.28999999999999998</v>
      </c>
      <c r="FS69" s="13">
        <v>0.12</v>
      </c>
      <c r="FT69" s="13">
        <v>0.46100000000000002</v>
      </c>
      <c r="FU69" s="13">
        <v>0.1875</v>
      </c>
      <c r="FV69" s="13">
        <v>0.36249999999999999</v>
      </c>
      <c r="FW69" s="13">
        <v>7.4999999999999997E-3</v>
      </c>
      <c r="FX69" s="13">
        <v>7.4999999999999997E-3</v>
      </c>
      <c r="FY69" s="13">
        <v>-5.5E-2</v>
      </c>
      <c r="FZ69" s="13">
        <v>-5.5E-2</v>
      </c>
      <c r="GA69" s="13">
        <v>-5.5E-2</v>
      </c>
      <c r="GB69" s="13">
        <v>-0.57499999999999996</v>
      </c>
      <c r="GC69" s="13">
        <v>-6.25E-2</v>
      </c>
    </row>
    <row r="70" spans="4:185" x14ac:dyDescent="0.2"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71"/>
      <c r="AA70" s="11"/>
      <c r="AB70" s="11"/>
      <c r="AC70" s="11"/>
      <c r="AD70" s="11"/>
      <c r="AE70" s="11"/>
      <c r="DQ70" s="13">
        <v>5.0000000000000001E-3</v>
      </c>
      <c r="DR70" s="12">
        <v>38657</v>
      </c>
      <c r="DS70" s="13">
        <v>2.9969999999999999</v>
      </c>
      <c r="DT70" s="13">
        <v>5.0000000000000001E-3</v>
      </c>
      <c r="DU70" s="13">
        <v>0.23</v>
      </c>
      <c r="DW70" s="13">
        <v>0.13</v>
      </c>
      <c r="DX70" s="13">
        <v>0.22500000000000001</v>
      </c>
      <c r="DZ70" s="13">
        <v>0.26500000000000001</v>
      </c>
      <c r="EA70" s="13">
        <v>-0.19</v>
      </c>
      <c r="EB70" s="13">
        <v>-0.19</v>
      </c>
      <c r="EC70" s="13">
        <v>-0.20499999999999999</v>
      </c>
      <c r="ED70" s="13">
        <v>-0.16</v>
      </c>
      <c r="EE70" s="13">
        <v>-0.08</v>
      </c>
      <c r="EF70" s="13">
        <v>-4.4999999999999998E-2</v>
      </c>
      <c r="EG70" s="13">
        <v>-2.5000000000000001E-2</v>
      </c>
      <c r="EH70" s="13">
        <v>-0.13250000000000001</v>
      </c>
      <c r="EI70" s="13">
        <v>-0.17</v>
      </c>
      <c r="EJ70" s="13">
        <v>-0.26</v>
      </c>
      <c r="EK70" s="13">
        <v>0.14000000000000001</v>
      </c>
      <c r="EL70" s="13">
        <v>0.09</v>
      </c>
      <c r="EM70" s="13">
        <v>0.76749999999999996</v>
      </c>
      <c r="EN70" s="13">
        <v>0.27</v>
      </c>
      <c r="EO70" s="13">
        <v>0.46500000000000002</v>
      </c>
      <c r="EP70" s="13">
        <v>-3.2500000000000001E-2</v>
      </c>
      <c r="EQ70" s="13">
        <v>-3.2500000000000001E-2</v>
      </c>
      <c r="ER70" s="13">
        <v>-0.06</v>
      </c>
      <c r="ES70" s="13">
        <v>-0.06</v>
      </c>
      <c r="ET70" s="13">
        <v>-0.06</v>
      </c>
      <c r="EU70" s="13">
        <v>-0.51500000000000001</v>
      </c>
      <c r="EV70" s="13">
        <v>-6.5000000000000002E-2</v>
      </c>
      <c r="EW70" s="13">
        <v>0.26</v>
      </c>
      <c r="EY70" s="12">
        <v>38657</v>
      </c>
      <c r="EZ70" s="13">
        <v>2.972</v>
      </c>
      <c r="FA70" s="13">
        <v>5.0000000000000001E-3</v>
      </c>
      <c r="FB70" s="13">
        <v>0.23</v>
      </c>
      <c r="FD70" s="13">
        <v>0.13</v>
      </c>
      <c r="FE70" s="13">
        <v>0.22500000000000001</v>
      </c>
      <c r="FG70" s="13">
        <v>0.26500000000000001</v>
      </c>
      <c r="FH70" s="13">
        <v>-0.19</v>
      </c>
      <c r="FI70" s="13">
        <v>-0.19</v>
      </c>
      <c r="FJ70" s="13">
        <v>-0.20499999999999999</v>
      </c>
      <c r="FK70" s="13">
        <v>-0.16</v>
      </c>
      <c r="FL70" s="13">
        <v>-0.08</v>
      </c>
      <c r="FM70" s="13">
        <v>-4.4999999999999998E-2</v>
      </c>
      <c r="FN70" s="13">
        <v>-2.5000000000000001E-2</v>
      </c>
      <c r="FO70" s="13">
        <v>-0.13250000000000001</v>
      </c>
      <c r="FP70" s="13">
        <v>-0.19</v>
      </c>
      <c r="FQ70" s="13">
        <v>-0.28000000000000003</v>
      </c>
      <c r="FR70" s="13">
        <v>0.12</v>
      </c>
      <c r="FS70" s="13">
        <v>7.0000000000000007E-2</v>
      </c>
      <c r="FT70" s="13">
        <v>0.76749999999999996</v>
      </c>
      <c r="FU70" s="13">
        <v>0.27</v>
      </c>
      <c r="FV70" s="13">
        <v>0.46500000000000002</v>
      </c>
      <c r="FW70" s="13">
        <v>-3.2500000000000001E-2</v>
      </c>
      <c r="FX70" s="13">
        <v>-3.2500000000000001E-2</v>
      </c>
      <c r="FY70" s="13">
        <v>-0.06</v>
      </c>
      <c r="FZ70" s="13">
        <v>-0.06</v>
      </c>
      <c r="GA70" s="13">
        <v>-0.06</v>
      </c>
      <c r="GB70" s="13">
        <v>-0.51500000000000001</v>
      </c>
      <c r="GC70" s="13">
        <v>-6.5000000000000002E-2</v>
      </c>
    </row>
    <row r="71" spans="4:185" x14ac:dyDescent="0.2"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71"/>
      <c r="AA71" s="11"/>
      <c r="AB71" s="11"/>
      <c r="AC71" s="11"/>
      <c r="AD71" s="11"/>
      <c r="AE71" s="11"/>
      <c r="DQ71" s="13">
        <v>5.0000000000000001E-3</v>
      </c>
      <c r="DR71" s="12">
        <v>38687</v>
      </c>
      <c r="DS71" s="13">
        <v>3.077</v>
      </c>
      <c r="DT71" s="13">
        <v>5.0000000000000001E-3</v>
      </c>
      <c r="DU71" s="13">
        <v>0.23250000000000001</v>
      </c>
      <c r="DW71" s="13">
        <v>0.17</v>
      </c>
      <c r="DX71" s="13">
        <v>0.26500000000000001</v>
      </c>
      <c r="DZ71" s="13">
        <v>0.23499999999999999</v>
      </c>
      <c r="EA71" s="13">
        <v>-0.19750000000000001</v>
      </c>
      <c r="EB71" s="13">
        <v>-0.19750000000000001</v>
      </c>
      <c r="EC71" s="13">
        <v>-0.21249999999999999</v>
      </c>
      <c r="ED71" s="13">
        <v>-0.16750000000000001</v>
      </c>
      <c r="EE71" s="13">
        <v>-0.08</v>
      </c>
      <c r="EF71" s="13">
        <v>-3.7499999999999999E-2</v>
      </c>
      <c r="EG71" s="13">
        <v>-1.7500000000000002E-2</v>
      </c>
      <c r="EH71" s="13">
        <v>-0.1275</v>
      </c>
      <c r="EI71" s="13">
        <v>-0.17</v>
      </c>
      <c r="EJ71" s="13">
        <v>-0.26</v>
      </c>
      <c r="EK71" s="13">
        <v>0.14000000000000001</v>
      </c>
      <c r="EL71" s="13">
        <v>0.09</v>
      </c>
      <c r="EM71" s="13">
        <v>1.19</v>
      </c>
      <c r="EN71" s="13">
        <v>0.30499999999999999</v>
      </c>
      <c r="EO71" s="13">
        <v>0.8</v>
      </c>
      <c r="EP71" s="13">
        <v>-5.5E-2</v>
      </c>
      <c r="EQ71" s="13">
        <v>-5.5E-2</v>
      </c>
      <c r="ER71" s="13">
        <v>-0.06</v>
      </c>
      <c r="ES71" s="13">
        <v>-0.06</v>
      </c>
      <c r="ET71" s="13">
        <v>-0.06</v>
      </c>
      <c r="EU71" s="13">
        <v>-0.51500000000000001</v>
      </c>
      <c r="EV71" s="13">
        <v>-6.5000000000000002E-2</v>
      </c>
      <c r="EW71" s="13">
        <v>0.26</v>
      </c>
      <c r="EY71" s="12">
        <v>38687</v>
      </c>
      <c r="EZ71" s="13">
        <v>3.052</v>
      </c>
      <c r="FA71" s="13">
        <v>5.0000000000000001E-3</v>
      </c>
      <c r="FB71" s="13">
        <v>0.23250000000000001</v>
      </c>
      <c r="FD71" s="13">
        <v>0.17</v>
      </c>
      <c r="FE71" s="13">
        <v>0.26500000000000001</v>
      </c>
      <c r="FG71" s="13">
        <v>0.23499999999999999</v>
      </c>
      <c r="FH71" s="13">
        <v>-0.19750000000000001</v>
      </c>
      <c r="FI71" s="13">
        <v>-0.19750000000000001</v>
      </c>
      <c r="FJ71" s="13">
        <v>-0.21249999999999999</v>
      </c>
      <c r="FK71" s="13">
        <v>-0.16750000000000001</v>
      </c>
      <c r="FL71" s="13">
        <v>-0.08</v>
      </c>
      <c r="FM71" s="13">
        <v>-3.7499999999999999E-2</v>
      </c>
      <c r="FN71" s="13">
        <v>-1.7500000000000002E-2</v>
      </c>
      <c r="FO71" s="13">
        <v>-0.1275</v>
      </c>
      <c r="FP71" s="13">
        <v>-0.19</v>
      </c>
      <c r="FQ71" s="13">
        <v>-0.28000000000000003</v>
      </c>
      <c r="FR71" s="13">
        <v>0.12</v>
      </c>
      <c r="FS71" s="13">
        <v>7.0000000000000007E-2</v>
      </c>
      <c r="FT71" s="13">
        <v>1.19</v>
      </c>
      <c r="FU71" s="13">
        <v>0.30499999999999999</v>
      </c>
      <c r="FV71" s="13">
        <v>0.8</v>
      </c>
      <c r="FW71" s="13">
        <v>-5.5E-2</v>
      </c>
      <c r="FX71" s="13">
        <v>-5.5E-2</v>
      </c>
      <c r="FY71" s="13">
        <v>-0.06</v>
      </c>
      <c r="FZ71" s="13">
        <v>-0.06</v>
      </c>
      <c r="GA71" s="13">
        <v>-0.06</v>
      </c>
      <c r="GB71" s="13">
        <v>-0.51500000000000001</v>
      </c>
      <c r="GC71" s="13">
        <v>-6.5000000000000002E-2</v>
      </c>
    </row>
    <row r="72" spans="4:185" x14ac:dyDescent="0.2"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71"/>
      <c r="AA72" s="11"/>
      <c r="AB72" s="11"/>
      <c r="AC72" s="11"/>
      <c r="AD72" s="11"/>
      <c r="AE72" s="11"/>
      <c r="DQ72" s="13">
        <v>5.0000000000000001E-3</v>
      </c>
      <c r="DR72" s="12">
        <v>38718</v>
      </c>
      <c r="DS72" s="13">
        <v>3.323</v>
      </c>
      <c r="DT72" s="13">
        <v>5.0000000000000001E-3</v>
      </c>
      <c r="DU72" s="13">
        <v>0.23250000000000001</v>
      </c>
      <c r="DW72" s="13">
        <v>0.215</v>
      </c>
      <c r="DX72" s="13">
        <v>0.31</v>
      </c>
      <c r="DZ72" s="13">
        <v>0.27</v>
      </c>
      <c r="EA72" s="13">
        <v>-0.2</v>
      </c>
      <c r="EB72" s="13">
        <v>-0.2</v>
      </c>
      <c r="EC72" s="13">
        <v>-0.215</v>
      </c>
      <c r="ED72" s="13">
        <v>-0.17</v>
      </c>
      <c r="EE72" s="13">
        <v>-0.08</v>
      </c>
      <c r="EF72" s="13">
        <v>-2.2499999999999999E-2</v>
      </c>
      <c r="EG72" s="13">
        <v>-2.5000000000000001E-3</v>
      </c>
      <c r="EH72" s="13">
        <v>-0.1275</v>
      </c>
      <c r="EI72" s="13">
        <v>-0.17</v>
      </c>
      <c r="EJ72" s="13">
        <v>-0.26</v>
      </c>
      <c r="EK72" s="13">
        <v>0.14000000000000001</v>
      </c>
      <c r="EL72" s="13">
        <v>0.09</v>
      </c>
      <c r="EM72" s="13">
        <v>1.5249999999999999</v>
      </c>
      <c r="EN72" s="13">
        <v>0.30499999999999999</v>
      </c>
      <c r="EO72" s="13">
        <v>0.97499999999999998</v>
      </c>
      <c r="EP72" s="13">
        <v>-5.7500000000000002E-2</v>
      </c>
      <c r="EQ72" s="13">
        <v>-5.7500000000000002E-2</v>
      </c>
      <c r="ER72" s="13">
        <v>-0.06</v>
      </c>
      <c r="ES72" s="13">
        <v>-0.06</v>
      </c>
      <c r="ET72" s="13">
        <v>-0.06</v>
      </c>
      <c r="EU72" s="13">
        <v>-0.51500000000000001</v>
      </c>
      <c r="EV72" s="13">
        <v>-6.5000000000000002E-2</v>
      </c>
      <c r="EW72" s="13">
        <v>0.26250000000000001</v>
      </c>
      <c r="EY72" s="12">
        <v>38718</v>
      </c>
      <c r="EZ72" s="13">
        <v>3.298</v>
      </c>
      <c r="FA72" s="13">
        <v>5.0000000000000001E-3</v>
      </c>
      <c r="FB72" s="13">
        <v>0.23250000000000001</v>
      </c>
      <c r="FD72" s="13">
        <v>0.215</v>
      </c>
      <c r="FE72" s="13">
        <v>0.31</v>
      </c>
      <c r="FG72" s="13">
        <v>0.27</v>
      </c>
      <c r="FH72" s="13">
        <v>-0.2</v>
      </c>
      <c r="FI72" s="13">
        <v>-0.2</v>
      </c>
      <c r="FJ72" s="13">
        <v>-0.215</v>
      </c>
      <c r="FK72" s="13">
        <v>-0.17</v>
      </c>
      <c r="FL72" s="13">
        <v>-0.08</v>
      </c>
      <c r="FM72" s="13">
        <v>-2.2499999999999999E-2</v>
      </c>
      <c r="FN72" s="13">
        <v>-2.5000000000000001E-3</v>
      </c>
      <c r="FO72" s="13">
        <v>-0.1275</v>
      </c>
      <c r="FP72" s="13">
        <v>-0.19</v>
      </c>
      <c r="FQ72" s="13">
        <v>-0.28000000000000003</v>
      </c>
      <c r="FR72" s="13">
        <v>0.12</v>
      </c>
      <c r="FS72" s="13">
        <v>7.0000000000000007E-2</v>
      </c>
      <c r="FT72" s="13">
        <v>1.5249999999999999</v>
      </c>
      <c r="FU72" s="13">
        <v>0.30499999999999999</v>
      </c>
      <c r="FV72" s="13">
        <v>0.97499999999999998</v>
      </c>
      <c r="FW72" s="13">
        <v>-5.7500000000000002E-2</v>
      </c>
      <c r="FX72" s="13">
        <v>-5.7500000000000002E-2</v>
      </c>
      <c r="FY72" s="13">
        <v>-0.06</v>
      </c>
      <c r="FZ72" s="13">
        <v>-0.06</v>
      </c>
      <c r="GA72" s="13">
        <v>-0.06</v>
      </c>
      <c r="GB72" s="13">
        <v>-0.51500000000000001</v>
      </c>
      <c r="GC72" s="13">
        <v>-6.5000000000000002E-2</v>
      </c>
    </row>
    <row r="73" spans="4:185" x14ac:dyDescent="0.2"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71"/>
      <c r="AA73" s="11"/>
      <c r="AB73" s="11"/>
      <c r="AC73" s="11"/>
      <c r="AD73" s="11"/>
      <c r="AE73" s="11"/>
      <c r="DQ73" s="13">
        <v>5.0000000000000001E-3</v>
      </c>
      <c r="DR73" s="12">
        <v>38749</v>
      </c>
      <c r="DS73" s="13">
        <v>3.1930000000000001</v>
      </c>
      <c r="DT73" s="13">
        <v>5.0000000000000001E-3</v>
      </c>
      <c r="DU73" s="13">
        <v>0.23</v>
      </c>
      <c r="DW73" s="13">
        <v>0.19</v>
      </c>
      <c r="DX73" s="13">
        <v>0.28499999999999998</v>
      </c>
      <c r="DZ73" s="13">
        <v>0.32</v>
      </c>
      <c r="EA73" s="13">
        <v>-0.20250000000000001</v>
      </c>
      <c r="EB73" s="13">
        <v>-0.20250000000000001</v>
      </c>
      <c r="EC73" s="13">
        <v>-0.2175</v>
      </c>
      <c r="ED73" s="13">
        <v>-0.17249999999999999</v>
      </c>
      <c r="EE73" s="13">
        <v>-0.08</v>
      </c>
      <c r="EF73" s="13">
        <v>-2.2499999999999999E-2</v>
      </c>
      <c r="EG73" s="13">
        <v>-2.5000000000000001E-3</v>
      </c>
      <c r="EH73" s="13">
        <v>-0.1275</v>
      </c>
      <c r="EI73" s="13">
        <v>-0.17</v>
      </c>
      <c r="EJ73" s="13">
        <v>-0.26</v>
      </c>
      <c r="EK73" s="13">
        <v>0.14000000000000001</v>
      </c>
      <c r="EL73" s="13">
        <v>0.09</v>
      </c>
      <c r="EM73" s="13">
        <v>1.4550000000000001</v>
      </c>
      <c r="EN73" s="13">
        <v>0.30499999999999999</v>
      </c>
      <c r="EO73" s="13">
        <v>0.97499999999999998</v>
      </c>
      <c r="EP73" s="13">
        <v>-0.04</v>
      </c>
      <c r="EQ73" s="13">
        <v>-0.04</v>
      </c>
      <c r="ER73" s="13">
        <v>-0.06</v>
      </c>
      <c r="ES73" s="13">
        <v>-0.06</v>
      </c>
      <c r="ET73" s="13">
        <v>-0.06</v>
      </c>
      <c r="EU73" s="13">
        <v>-0.51500000000000001</v>
      </c>
      <c r="EV73" s="13">
        <v>-6.5000000000000002E-2</v>
      </c>
      <c r="EW73" s="13">
        <v>0.26250000000000001</v>
      </c>
      <c r="EY73" s="12">
        <v>38749</v>
      </c>
      <c r="EZ73" s="13">
        <v>3.1680000000000001</v>
      </c>
      <c r="FA73" s="13">
        <v>5.0000000000000001E-3</v>
      </c>
      <c r="FB73" s="13">
        <v>0.23</v>
      </c>
      <c r="FD73" s="13">
        <v>0.19</v>
      </c>
      <c r="FE73" s="13">
        <v>0.28499999999999998</v>
      </c>
      <c r="FG73" s="13">
        <v>0.32</v>
      </c>
      <c r="FH73" s="13">
        <v>-0.20250000000000001</v>
      </c>
      <c r="FI73" s="13">
        <v>-0.20250000000000001</v>
      </c>
      <c r="FJ73" s="13">
        <v>-0.2175</v>
      </c>
      <c r="FK73" s="13">
        <v>-0.17249999999999999</v>
      </c>
      <c r="FL73" s="13">
        <v>-0.08</v>
      </c>
      <c r="FM73" s="13">
        <v>-2.2499999999999999E-2</v>
      </c>
      <c r="FN73" s="13">
        <v>-2.5000000000000001E-3</v>
      </c>
      <c r="FO73" s="13">
        <v>-0.1275</v>
      </c>
      <c r="FP73" s="13">
        <v>-0.19</v>
      </c>
      <c r="FQ73" s="13">
        <v>-0.28000000000000003</v>
      </c>
      <c r="FR73" s="13">
        <v>0.12</v>
      </c>
      <c r="FS73" s="13">
        <v>7.0000000000000007E-2</v>
      </c>
      <c r="FT73" s="13">
        <v>1.4550000000000001</v>
      </c>
      <c r="FU73" s="13">
        <v>0.30499999999999999</v>
      </c>
      <c r="FV73" s="13">
        <v>0.97499999999999998</v>
      </c>
      <c r="FW73" s="13">
        <v>-0.04</v>
      </c>
      <c r="FX73" s="13">
        <v>-0.04</v>
      </c>
      <c r="FY73" s="13">
        <v>-0.06</v>
      </c>
      <c r="FZ73" s="13">
        <v>-0.06</v>
      </c>
      <c r="GA73" s="13">
        <v>-0.06</v>
      </c>
      <c r="GB73" s="13">
        <v>-0.51500000000000001</v>
      </c>
      <c r="GC73" s="13">
        <v>-6.5000000000000002E-2</v>
      </c>
    </row>
    <row r="74" spans="4:185" x14ac:dyDescent="0.2"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71"/>
      <c r="AA74" s="11"/>
      <c r="AB74" s="11"/>
      <c r="AC74" s="11"/>
      <c r="AD74" s="11"/>
      <c r="AE74" s="11"/>
      <c r="DQ74" s="13">
        <v>5.0000000000000001E-3</v>
      </c>
      <c r="DR74" s="12">
        <v>38777</v>
      </c>
      <c r="DS74" s="13">
        <v>3.032</v>
      </c>
      <c r="DT74" s="13">
        <v>5.0000000000000001E-3</v>
      </c>
      <c r="DU74" s="13">
        <v>0.22750000000000001</v>
      </c>
      <c r="DW74" s="13">
        <v>0.1875</v>
      </c>
      <c r="DX74" s="13">
        <v>0.28249999999999997</v>
      </c>
      <c r="DZ74" s="13">
        <v>0.31</v>
      </c>
      <c r="EA74" s="13">
        <v>-0.20499999999999999</v>
      </c>
      <c r="EB74" s="13">
        <v>-0.20499999999999999</v>
      </c>
      <c r="EC74" s="13">
        <v>-0.22</v>
      </c>
      <c r="ED74" s="13">
        <v>-0.17499999999999999</v>
      </c>
      <c r="EE74" s="13">
        <v>-0.08</v>
      </c>
      <c r="EF74" s="13">
        <v>-2.2499999999999999E-2</v>
      </c>
      <c r="EG74" s="13">
        <v>-2.5000000000000001E-3</v>
      </c>
      <c r="EH74" s="13">
        <v>-0.13250000000000001</v>
      </c>
      <c r="EI74" s="13">
        <v>-0.17</v>
      </c>
      <c r="EJ74" s="13">
        <v>-0.26</v>
      </c>
      <c r="EK74" s="13">
        <v>0.14000000000000001</v>
      </c>
      <c r="EL74" s="13">
        <v>0.09</v>
      </c>
      <c r="EM74" s="13">
        <v>0.83499999999999996</v>
      </c>
      <c r="EN74" s="13">
        <v>0.26500000000000001</v>
      </c>
      <c r="EO74" s="13">
        <v>0.60750000000000004</v>
      </c>
      <c r="EP74" s="13">
        <v>-2.75E-2</v>
      </c>
      <c r="EQ74" s="13">
        <v>-2.75E-2</v>
      </c>
      <c r="ER74" s="13">
        <v>-0.06</v>
      </c>
      <c r="ES74" s="13">
        <v>-0.06</v>
      </c>
      <c r="ET74" s="13">
        <v>-0.06</v>
      </c>
      <c r="EU74" s="13">
        <v>-0.51500000000000001</v>
      </c>
      <c r="EV74" s="13">
        <v>-6.5000000000000002E-2</v>
      </c>
      <c r="EW74" s="13">
        <v>0.25750000000000001</v>
      </c>
      <c r="EY74" s="12">
        <v>38777</v>
      </c>
      <c r="EZ74" s="13">
        <v>3.0070000000000001</v>
      </c>
      <c r="FA74" s="13">
        <v>5.0000000000000001E-3</v>
      </c>
      <c r="FB74" s="13">
        <v>0.22750000000000001</v>
      </c>
      <c r="FD74" s="13">
        <v>0.1875</v>
      </c>
      <c r="FE74" s="13">
        <v>0.28249999999999997</v>
      </c>
      <c r="FG74" s="13">
        <v>0.31</v>
      </c>
      <c r="FH74" s="13">
        <v>-0.20499999999999999</v>
      </c>
      <c r="FI74" s="13">
        <v>-0.20499999999999999</v>
      </c>
      <c r="FJ74" s="13">
        <v>-0.22</v>
      </c>
      <c r="FK74" s="13">
        <v>-0.17499999999999999</v>
      </c>
      <c r="FL74" s="13">
        <v>-0.08</v>
      </c>
      <c r="FM74" s="13">
        <v>-2.2499999999999999E-2</v>
      </c>
      <c r="FN74" s="13">
        <v>-2.5000000000000001E-3</v>
      </c>
      <c r="FO74" s="13">
        <v>-0.13250000000000001</v>
      </c>
      <c r="FP74" s="13">
        <v>-0.19</v>
      </c>
      <c r="FQ74" s="13">
        <v>-0.28000000000000003</v>
      </c>
      <c r="FR74" s="13">
        <v>0.12</v>
      </c>
      <c r="FS74" s="13">
        <v>7.0000000000000007E-2</v>
      </c>
      <c r="FT74" s="13">
        <v>0.83499999999999996</v>
      </c>
      <c r="FU74" s="13">
        <v>0.26500000000000001</v>
      </c>
      <c r="FV74" s="13">
        <v>0.60750000000000004</v>
      </c>
      <c r="FW74" s="13">
        <v>-2.75E-2</v>
      </c>
      <c r="FX74" s="13">
        <v>-2.75E-2</v>
      </c>
      <c r="FY74" s="13">
        <v>-0.06</v>
      </c>
      <c r="FZ74" s="13">
        <v>-0.06</v>
      </c>
      <c r="GA74" s="13">
        <v>-0.06</v>
      </c>
      <c r="GB74" s="13">
        <v>-0.51500000000000001</v>
      </c>
      <c r="GC74" s="13">
        <v>-6.5000000000000002E-2</v>
      </c>
    </row>
    <row r="75" spans="4:185" x14ac:dyDescent="0.2"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71"/>
      <c r="AA75" s="11"/>
      <c r="AB75" s="11"/>
      <c r="AC75" s="11"/>
      <c r="AD75" s="11"/>
      <c r="AE75" s="11"/>
      <c r="DQ75" s="13">
        <v>5.0000000000000001E-3</v>
      </c>
      <c r="DR75" s="12">
        <v>38808</v>
      </c>
      <c r="DS75" s="13">
        <v>2.863</v>
      </c>
      <c r="DT75" s="13">
        <v>5.0000000000000001E-3</v>
      </c>
      <c r="DU75" s="13">
        <v>0.22750000000000001</v>
      </c>
      <c r="DW75" s="13">
        <v>8.7499999999999994E-2</v>
      </c>
      <c r="DX75" s="13">
        <v>0.1825</v>
      </c>
      <c r="DZ75" s="13">
        <v>0.14000000000000001</v>
      </c>
      <c r="EA75" s="13">
        <v>-0.19500000000000001</v>
      </c>
      <c r="EB75" s="13">
        <v>-0.19500000000000001</v>
      </c>
      <c r="EC75" s="13">
        <v>-0.21</v>
      </c>
      <c r="ED75" s="13">
        <v>-0.16500000000000001</v>
      </c>
      <c r="EE75" s="13">
        <v>-6.25E-2</v>
      </c>
      <c r="EF75" s="13">
        <v>-0.15</v>
      </c>
      <c r="EG75" s="13">
        <v>-0.13</v>
      </c>
      <c r="EH75" s="13">
        <v>-0.12</v>
      </c>
      <c r="EI75" s="13">
        <v>-0.17</v>
      </c>
      <c r="EJ75" s="13">
        <v>-0.33500000000000002</v>
      </c>
      <c r="EK75" s="13">
        <v>0.315</v>
      </c>
      <c r="EL75" s="13">
        <v>0.12</v>
      </c>
      <c r="EM75" s="13">
        <v>0.45</v>
      </c>
      <c r="EN75" s="13">
        <v>0.19500000000000001</v>
      </c>
      <c r="EO75" s="13">
        <v>0.35499999999999998</v>
      </c>
      <c r="EP75" s="13">
        <v>1.4999999999999999E-2</v>
      </c>
      <c r="EQ75" s="13">
        <v>1.4999999999999999E-2</v>
      </c>
      <c r="ER75" s="13">
        <v>-5.7500000000000002E-2</v>
      </c>
      <c r="ES75" s="13">
        <v>-5.7500000000000002E-2</v>
      </c>
      <c r="ET75" s="13">
        <v>-5.7500000000000002E-2</v>
      </c>
      <c r="EU75" s="13">
        <v>-0.58499999999999996</v>
      </c>
      <c r="EV75" s="13">
        <v>-6.25E-2</v>
      </c>
      <c r="EW75" s="13">
        <v>0.25</v>
      </c>
      <c r="EY75" s="12">
        <v>38808</v>
      </c>
      <c r="EZ75" s="13">
        <v>2.8380000000000001</v>
      </c>
      <c r="FA75" s="13">
        <v>5.0000000000000001E-3</v>
      </c>
      <c r="FB75" s="13">
        <v>0.22750000000000001</v>
      </c>
      <c r="FD75" s="13">
        <v>8.7499999999999994E-2</v>
      </c>
      <c r="FE75" s="13">
        <v>0.1825</v>
      </c>
      <c r="FG75" s="13">
        <v>0.14000000000000001</v>
      </c>
      <c r="FH75" s="13">
        <v>-0.19500000000000001</v>
      </c>
      <c r="FI75" s="13">
        <v>-0.19500000000000001</v>
      </c>
      <c r="FJ75" s="13">
        <v>-0.21</v>
      </c>
      <c r="FK75" s="13">
        <v>-0.16500000000000001</v>
      </c>
      <c r="FL75" s="13">
        <v>-6.25E-2</v>
      </c>
      <c r="FM75" s="13">
        <v>-0.15</v>
      </c>
      <c r="FN75" s="13">
        <v>-0.13</v>
      </c>
      <c r="FO75" s="13">
        <v>-0.12</v>
      </c>
      <c r="FP75" s="13">
        <v>-0.19500000000000001</v>
      </c>
      <c r="FQ75" s="13">
        <v>-0.36</v>
      </c>
      <c r="FR75" s="13">
        <v>0.28999999999999998</v>
      </c>
      <c r="FS75" s="13">
        <v>0.12</v>
      </c>
      <c r="FT75" s="13">
        <v>0.45</v>
      </c>
      <c r="FU75" s="13">
        <v>0.19500000000000001</v>
      </c>
      <c r="FV75" s="13">
        <v>0.35499999999999998</v>
      </c>
      <c r="FW75" s="13">
        <v>1.4999999999999999E-2</v>
      </c>
      <c r="FX75" s="13">
        <v>1.4999999999999999E-2</v>
      </c>
      <c r="FY75" s="13">
        <v>-5.7500000000000002E-2</v>
      </c>
      <c r="FZ75" s="13">
        <v>-5.7500000000000002E-2</v>
      </c>
      <c r="GA75" s="13">
        <v>-5.7500000000000002E-2</v>
      </c>
      <c r="GB75" s="13">
        <v>-0.58499999999999996</v>
      </c>
      <c r="GC75" s="13">
        <v>-6.25E-2</v>
      </c>
    </row>
    <row r="76" spans="4:185" x14ac:dyDescent="0.2"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71"/>
      <c r="AA76" s="11"/>
      <c r="AB76" s="11"/>
      <c r="AC76" s="11"/>
      <c r="AD76" s="11"/>
      <c r="AE76" s="11"/>
      <c r="DQ76" s="13">
        <v>5.0000000000000001E-3</v>
      </c>
      <c r="DR76" s="12">
        <v>38838</v>
      </c>
      <c r="DS76" s="13">
        <v>2.8540000000000001</v>
      </c>
      <c r="DT76" s="13">
        <v>5.0000000000000001E-3</v>
      </c>
      <c r="DU76" s="13">
        <v>0.22750000000000001</v>
      </c>
      <c r="DW76" s="13">
        <v>9.7500000000000003E-2</v>
      </c>
      <c r="DX76" s="13">
        <v>0.1925</v>
      </c>
      <c r="DZ76" s="13">
        <v>0.14000000000000001</v>
      </c>
      <c r="EA76" s="13">
        <v>-0.19500000000000001</v>
      </c>
      <c r="EB76" s="13">
        <v>-0.19500000000000001</v>
      </c>
      <c r="EC76" s="13">
        <v>-0.21</v>
      </c>
      <c r="ED76" s="13">
        <v>-0.16500000000000001</v>
      </c>
      <c r="EE76" s="13">
        <v>-6.25E-2</v>
      </c>
      <c r="EF76" s="13">
        <v>-0.16500000000000001</v>
      </c>
      <c r="EG76" s="13">
        <v>-0.14499999999999999</v>
      </c>
      <c r="EH76" s="13">
        <v>-0.12</v>
      </c>
      <c r="EI76" s="13">
        <v>-0.17</v>
      </c>
      <c r="EJ76" s="13">
        <v>-0.33500000000000002</v>
      </c>
      <c r="EK76" s="13">
        <v>0.315</v>
      </c>
      <c r="EL76" s="13">
        <v>0.12</v>
      </c>
      <c r="EM76" s="13">
        <v>0.40500000000000003</v>
      </c>
      <c r="EN76" s="13">
        <v>0.1825</v>
      </c>
      <c r="EO76" s="13">
        <v>0.28749999999999998</v>
      </c>
      <c r="EP76" s="13">
        <v>1.4999999999999999E-2</v>
      </c>
      <c r="EQ76" s="13">
        <v>1.4999999999999999E-2</v>
      </c>
      <c r="ER76" s="13">
        <v>-5.7500000000000002E-2</v>
      </c>
      <c r="ES76" s="13">
        <v>-5.7500000000000002E-2</v>
      </c>
      <c r="ET76" s="13">
        <v>-5.7500000000000002E-2</v>
      </c>
      <c r="EU76" s="13">
        <v>-0.58499999999999996</v>
      </c>
      <c r="EV76" s="13">
        <v>-6.25E-2</v>
      </c>
      <c r="EW76" s="13">
        <v>0.1575</v>
      </c>
      <c r="EY76" s="12">
        <v>38838</v>
      </c>
      <c r="EZ76" s="13">
        <v>2.8290000000000002</v>
      </c>
      <c r="FA76" s="13">
        <v>5.0000000000000001E-3</v>
      </c>
      <c r="FB76" s="13">
        <v>0.22750000000000001</v>
      </c>
      <c r="FD76" s="13">
        <v>9.7500000000000003E-2</v>
      </c>
      <c r="FE76" s="13">
        <v>0.1925</v>
      </c>
      <c r="FG76" s="13">
        <v>0.14000000000000001</v>
      </c>
      <c r="FH76" s="13">
        <v>-0.19500000000000001</v>
      </c>
      <c r="FI76" s="13">
        <v>-0.19500000000000001</v>
      </c>
      <c r="FJ76" s="13">
        <v>-0.21</v>
      </c>
      <c r="FK76" s="13">
        <v>-0.16500000000000001</v>
      </c>
      <c r="FL76" s="13">
        <v>-6.25E-2</v>
      </c>
      <c r="FM76" s="13">
        <v>-0.16500000000000001</v>
      </c>
      <c r="FN76" s="13">
        <v>-0.14499999999999999</v>
      </c>
      <c r="FO76" s="13">
        <v>-0.12</v>
      </c>
      <c r="FP76" s="13">
        <v>-0.19500000000000001</v>
      </c>
      <c r="FQ76" s="13">
        <v>-0.36</v>
      </c>
      <c r="FR76" s="13">
        <v>0.28999999999999998</v>
      </c>
      <c r="FS76" s="13">
        <v>0.12</v>
      </c>
      <c r="FT76" s="13">
        <v>0.40500000000000003</v>
      </c>
      <c r="FU76" s="13">
        <v>0.1825</v>
      </c>
      <c r="FV76" s="13">
        <v>0.28749999999999998</v>
      </c>
      <c r="FW76" s="13">
        <v>1.4999999999999999E-2</v>
      </c>
      <c r="FX76" s="13">
        <v>1.4999999999999999E-2</v>
      </c>
      <c r="FY76" s="13">
        <v>-5.7500000000000002E-2</v>
      </c>
      <c r="FZ76" s="13">
        <v>-5.7500000000000002E-2</v>
      </c>
      <c r="GA76" s="13">
        <v>-5.7500000000000002E-2</v>
      </c>
      <c r="GB76" s="13">
        <v>-0.58499999999999996</v>
      </c>
      <c r="GC76" s="13">
        <v>-6.25E-2</v>
      </c>
    </row>
    <row r="77" spans="4:185" x14ac:dyDescent="0.2"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71"/>
      <c r="AA77" s="11"/>
      <c r="AB77" s="11"/>
      <c r="AC77" s="11"/>
      <c r="AD77" s="11"/>
      <c r="AE77" s="11"/>
      <c r="DQ77" s="13">
        <v>5.0000000000000001E-3</v>
      </c>
      <c r="DR77" s="12">
        <v>38869</v>
      </c>
      <c r="DS77" s="13">
        <v>2.8769999999999998</v>
      </c>
      <c r="DT77" s="13">
        <v>5.0000000000000001E-3</v>
      </c>
      <c r="DU77" s="13">
        <v>0.22750000000000001</v>
      </c>
      <c r="DW77" s="13">
        <v>9.2499999999999999E-2</v>
      </c>
      <c r="DX77" s="13">
        <v>0.1875</v>
      </c>
      <c r="DZ77" s="13">
        <v>0.14000000000000001</v>
      </c>
      <c r="EA77" s="13">
        <v>-0.19500000000000001</v>
      </c>
      <c r="EB77" s="13">
        <v>-0.19500000000000001</v>
      </c>
      <c r="EC77" s="13">
        <v>-0.21</v>
      </c>
      <c r="ED77" s="13">
        <v>-0.16500000000000001</v>
      </c>
      <c r="EE77" s="13">
        <v>-6.25E-2</v>
      </c>
      <c r="EF77" s="13">
        <v>-0.17499999999999999</v>
      </c>
      <c r="EG77" s="13">
        <v>-0.155</v>
      </c>
      <c r="EH77" s="13">
        <v>-0.12</v>
      </c>
      <c r="EI77" s="13">
        <v>-0.17</v>
      </c>
      <c r="EJ77" s="13">
        <v>-0.33500000000000002</v>
      </c>
      <c r="EK77" s="13">
        <v>0.315</v>
      </c>
      <c r="EL77" s="13">
        <v>0.12</v>
      </c>
      <c r="EM77" s="13">
        <v>0.39500000000000002</v>
      </c>
      <c r="EN77" s="13">
        <v>0.1825</v>
      </c>
      <c r="EO77" s="13">
        <v>0.28749999999999998</v>
      </c>
      <c r="EP77" s="13">
        <v>0.02</v>
      </c>
      <c r="EQ77" s="13">
        <v>0.02</v>
      </c>
      <c r="ER77" s="13">
        <v>-5.7500000000000002E-2</v>
      </c>
      <c r="ES77" s="13">
        <v>-5.7500000000000002E-2</v>
      </c>
      <c r="ET77" s="13">
        <v>-5.7500000000000002E-2</v>
      </c>
      <c r="EU77" s="13">
        <v>-0.58499999999999996</v>
      </c>
      <c r="EV77" s="13">
        <v>-6.25E-2</v>
      </c>
      <c r="EW77" s="13">
        <v>0.1575</v>
      </c>
      <c r="EY77" s="12">
        <v>38869</v>
      </c>
      <c r="EZ77" s="13">
        <v>2.8519999999999999</v>
      </c>
      <c r="FA77" s="13">
        <v>5.0000000000000001E-3</v>
      </c>
      <c r="FB77" s="13">
        <v>0.22750000000000001</v>
      </c>
      <c r="FD77" s="13">
        <v>9.2499999999999999E-2</v>
      </c>
      <c r="FE77" s="13">
        <v>0.1875</v>
      </c>
      <c r="FG77" s="13">
        <v>0.14000000000000001</v>
      </c>
      <c r="FH77" s="13">
        <v>-0.19500000000000001</v>
      </c>
      <c r="FI77" s="13">
        <v>-0.19500000000000001</v>
      </c>
      <c r="FJ77" s="13">
        <v>-0.21</v>
      </c>
      <c r="FK77" s="13">
        <v>-0.16500000000000001</v>
      </c>
      <c r="FL77" s="13">
        <v>-6.25E-2</v>
      </c>
      <c r="FM77" s="13">
        <v>-0.17499999999999999</v>
      </c>
      <c r="FN77" s="13">
        <v>-0.155</v>
      </c>
      <c r="FO77" s="13">
        <v>-0.12</v>
      </c>
      <c r="FP77" s="13">
        <v>-0.19500000000000001</v>
      </c>
      <c r="FQ77" s="13">
        <v>-0.36</v>
      </c>
      <c r="FR77" s="13">
        <v>0.28999999999999998</v>
      </c>
      <c r="FS77" s="13">
        <v>0.12</v>
      </c>
      <c r="FT77" s="13">
        <v>0.39500000000000002</v>
      </c>
      <c r="FU77" s="13">
        <v>0.1825</v>
      </c>
      <c r="FV77" s="13">
        <v>0.28749999999999998</v>
      </c>
      <c r="FW77" s="13">
        <v>0.02</v>
      </c>
      <c r="FX77" s="13">
        <v>0.02</v>
      </c>
      <c r="FY77" s="13">
        <v>-5.7500000000000002E-2</v>
      </c>
      <c r="FZ77" s="13">
        <v>-5.7500000000000002E-2</v>
      </c>
      <c r="GA77" s="13">
        <v>-5.7500000000000002E-2</v>
      </c>
      <c r="GB77" s="13">
        <v>-0.58499999999999996</v>
      </c>
      <c r="GC77" s="13">
        <v>-6.25E-2</v>
      </c>
    </row>
    <row r="78" spans="4:185" x14ac:dyDescent="0.2"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71"/>
      <c r="AA78" s="11"/>
      <c r="AB78" s="11"/>
      <c r="AC78" s="11"/>
      <c r="AD78" s="11"/>
      <c r="AE78" s="11"/>
      <c r="DQ78" s="13">
        <v>5.0000000000000001E-3</v>
      </c>
      <c r="DR78" s="12">
        <v>38899</v>
      </c>
      <c r="DS78" s="13">
        <v>2.899</v>
      </c>
      <c r="DT78" s="13">
        <v>5.0000000000000001E-3</v>
      </c>
      <c r="DU78" s="13">
        <v>0.22750000000000001</v>
      </c>
      <c r="DW78" s="13">
        <v>8.2500000000000004E-2</v>
      </c>
      <c r="DX78" s="13">
        <v>0.17749999999999999</v>
      </c>
      <c r="DZ78" s="13">
        <v>0.14000000000000001</v>
      </c>
      <c r="EA78" s="13">
        <v>-0.19500000000000001</v>
      </c>
      <c r="EB78" s="13">
        <v>-0.19500000000000001</v>
      </c>
      <c r="EC78" s="13">
        <v>-0.21</v>
      </c>
      <c r="ED78" s="13">
        <v>-0.16500000000000001</v>
      </c>
      <c r="EE78" s="13">
        <v>-6.25E-2</v>
      </c>
      <c r="EF78" s="13">
        <v>-0.17499999999999999</v>
      </c>
      <c r="EG78" s="13">
        <v>-0.155</v>
      </c>
      <c r="EH78" s="13">
        <v>-0.12</v>
      </c>
      <c r="EI78" s="13">
        <v>-0.17</v>
      </c>
      <c r="EJ78" s="13">
        <v>-0.33500000000000002</v>
      </c>
      <c r="EK78" s="13">
        <v>0.315</v>
      </c>
      <c r="EL78" s="13">
        <v>0.12</v>
      </c>
      <c r="EM78" s="13">
        <v>0.43</v>
      </c>
      <c r="EN78" s="13">
        <v>0.1825</v>
      </c>
      <c r="EO78" s="13">
        <v>0.3</v>
      </c>
      <c r="EP78" s="13">
        <v>2.2499999999999999E-2</v>
      </c>
      <c r="EQ78" s="13">
        <v>2.2499999999999999E-2</v>
      </c>
      <c r="ER78" s="13">
        <v>-5.7500000000000002E-2</v>
      </c>
      <c r="ES78" s="13">
        <v>-5.7500000000000002E-2</v>
      </c>
      <c r="ET78" s="13">
        <v>-5.7500000000000002E-2</v>
      </c>
      <c r="EU78" s="13">
        <v>-0.58499999999999996</v>
      </c>
      <c r="EV78" s="13">
        <v>-6.25E-2</v>
      </c>
      <c r="EW78" s="13">
        <v>0.1575</v>
      </c>
      <c r="EY78" s="12">
        <v>38899</v>
      </c>
      <c r="EZ78" s="13">
        <v>2.8740000000000001</v>
      </c>
      <c r="FA78" s="13">
        <v>5.0000000000000001E-3</v>
      </c>
      <c r="FB78" s="13">
        <v>0.22750000000000001</v>
      </c>
      <c r="FD78" s="13">
        <v>8.2500000000000004E-2</v>
      </c>
      <c r="FE78" s="13">
        <v>0.17749999999999999</v>
      </c>
      <c r="FG78" s="13">
        <v>0.14000000000000001</v>
      </c>
      <c r="FH78" s="13">
        <v>-0.19500000000000001</v>
      </c>
      <c r="FI78" s="13">
        <v>-0.19500000000000001</v>
      </c>
      <c r="FJ78" s="13">
        <v>-0.21</v>
      </c>
      <c r="FK78" s="13">
        <v>-0.16500000000000001</v>
      </c>
      <c r="FL78" s="13">
        <v>-6.25E-2</v>
      </c>
      <c r="FM78" s="13">
        <v>-0.17499999999999999</v>
      </c>
      <c r="FN78" s="13">
        <v>-0.155</v>
      </c>
      <c r="FO78" s="13">
        <v>-0.12</v>
      </c>
      <c r="FP78" s="13">
        <v>-0.19500000000000001</v>
      </c>
      <c r="FQ78" s="13">
        <v>-0.36</v>
      </c>
      <c r="FR78" s="13">
        <v>0.28999999999999998</v>
      </c>
      <c r="FS78" s="13">
        <v>0.12</v>
      </c>
      <c r="FT78" s="13">
        <v>0.43</v>
      </c>
      <c r="FU78" s="13">
        <v>0.1825</v>
      </c>
      <c r="FV78" s="13">
        <v>0.3</v>
      </c>
      <c r="FW78" s="13">
        <v>2.2499999999999999E-2</v>
      </c>
      <c r="FX78" s="13">
        <v>2.2499999999999999E-2</v>
      </c>
      <c r="FY78" s="13">
        <v>-5.7500000000000002E-2</v>
      </c>
      <c r="FZ78" s="13">
        <v>-5.7500000000000002E-2</v>
      </c>
      <c r="GA78" s="13">
        <v>-5.7500000000000002E-2</v>
      </c>
      <c r="GB78" s="13">
        <v>-0.58499999999999996</v>
      </c>
      <c r="GC78" s="13">
        <v>-6.25E-2</v>
      </c>
    </row>
    <row r="79" spans="4:185" x14ac:dyDescent="0.2"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71"/>
      <c r="AA79" s="11"/>
      <c r="AB79" s="11"/>
      <c r="AC79" s="11"/>
      <c r="AD79" s="11"/>
      <c r="AE79" s="11"/>
      <c r="DQ79" s="13">
        <v>5.0000000000000001E-3</v>
      </c>
      <c r="DR79" s="12">
        <v>38930</v>
      </c>
      <c r="DS79" s="13">
        <v>2.92</v>
      </c>
      <c r="DT79" s="13">
        <v>5.0000000000000001E-3</v>
      </c>
      <c r="DU79" s="13">
        <v>0.22750000000000001</v>
      </c>
      <c r="DW79" s="13">
        <v>0.08</v>
      </c>
      <c r="DX79" s="13">
        <v>0.17499999999999999</v>
      </c>
      <c r="DZ79" s="13">
        <v>0.14000000000000001</v>
      </c>
      <c r="EA79" s="13">
        <v>-0.19500000000000001</v>
      </c>
      <c r="EB79" s="13">
        <v>-0.19500000000000001</v>
      </c>
      <c r="EC79" s="13">
        <v>-0.21</v>
      </c>
      <c r="ED79" s="13">
        <v>-0.16500000000000001</v>
      </c>
      <c r="EE79" s="13">
        <v>-6.25E-2</v>
      </c>
      <c r="EF79" s="13">
        <v>-0.17499999999999999</v>
      </c>
      <c r="EG79" s="13">
        <v>-0.155</v>
      </c>
      <c r="EH79" s="13">
        <v>-0.12</v>
      </c>
      <c r="EI79" s="13">
        <v>-0.17</v>
      </c>
      <c r="EJ79" s="13">
        <v>-0.33500000000000002</v>
      </c>
      <c r="EK79" s="13">
        <v>0.315</v>
      </c>
      <c r="EL79" s="13">
        <v>0.12</v>
      </c>
      <c r="EM79" s="13">
        <v>0.495</v>
      </c>
      <c r="EN79" s="13">
        <v>0.1825</v>
      </c>
      <c r="EO79" s="13">
        <v>0.3</v>
      </c>
      <c r="EP79" s="13">
        <v>2.5000000000000001E-2</v>
      </c>
      <c r="EQ79" s="13">
        <v>2.5000000000000001E-2</v>
      </c>
      <c r="ER79" s="13">
        <v>-5.7500000000000002E-2</v>
      </c>
      <c r="ES79" s="13">
        <v>-5.7500000000000002E-2</v>
      </c>
      <c r="ET79" s="13">
        <v>-5.7500000000000002E-2</v>
      </c>
      <c r="EU79" s="13">
        <v>-0.58499999999999996</v>
      </c>
      <c r="EV79" s="13">
        <v>-6.25E-2</v>
      </c>
      <c r="EW79" s="13">
        <v>0.1575</v>
      </c>
      <c r="EY79" s="12">
        <v>38930</v>
      </c>
      <c r="EZ79" s="13">
        <v>2.895</v>
      </c>
      <c r="FA79" s="13">
        <v>5.0000000000000001E-3</v>
      </c>
      <c r="FB79" s="13">
        <v>0.22750000000000001</v>
      </c>
      <c r="FD79" s="13">
        <v>0.08</v>
      </c>
      <c r="FE79" s="13">
        <v>0.17499999999999999</v>
      </c>
      <c r="FG79" s="13">
        <v>0.14000000000000001</v>
      </c>
      <c r="FH79" s="13">
        <v>-0.19500000000000001</v>
      </c>
      <c r="FI79" s="13">
        <v>-0.19500000000000001</v>
      </c>
      <c r="FJ79" s="13">
        <v>-0.21</v>
      </c>
      <c r="FK79" s="13">
        <v>-0.16500000000000001</v>
      </c>
      <c r="FL79" s="13">
        <v>-6.25E-2</v>
      </c>
      <c r="FM79" s="13">
        <v>-0.17499999999999999</v>
      </c>
      <c r="FN79" s="13">
        <v>-0.155</v>
      </c>
      <c r="FO79" s="13">
        <v>-0.12</v>
      </c>
      <c r="FP79" s="13">
        <v>-0.19500000000000001</v>
      </c>
      <c r="FQ79" s="13">
        <v>-0.36</v>
      </c>
      <c r="FR79" s="13">
        <v>0.28999999999999998</v>
      </c>
      <c r="FS79" s="13">
        <v>0.12</v>
      </c>
      <c r="FT79" s="13">
        <v>0.495</v>
      </c>
      <c r="FU79" s="13">
        <v>0.1825</v>
      </c>
      <c r="FV79" s="13">
        <v>0.3</v>
      </c>
      <c r="FW79" s="13">
        <v>2.5000000000000001E-2</v>
      </c>
      <c r="FX79" s="13">
        <v>2.5000000000000001E-2</v>
      </c>
      <c r="FY79" s="13">
        <v>-5.7500000000000002E-2</v>
      </c>
      <c r="FZ79" s="13">
        <v>-5.7500000000000002E-2</v>
      </c>
      <c r="GA79" s="13">
        <v>-5.7500000000000002E-2</v>
      </c>
      <c r="GB79" s="13">
        <v>-0.58499999999999996</v>
      </c>
      <c r="GC79" s="13">
        <v>-6.25E-2</v>
      </c>
    </row>
    <row r="80" spans="4:185" x14ac:dyDescent="0.2"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71"/>
      <c r="AA80" s="11"/>
      <c r="AB80" s="11"/>
      <c r="AC80" s="11"/>
      <c r="AD80" s="11"/>
      <c r="AE80" s="11"/>
      <c r="DQ80" s="13">
        <v>5.0000000000000001E-3</v>
      </c>
      <c r="DR80" s="12">
        <v>38961</v>
      </c>
      <c r="DS80" s="13">
        <v>2.9</v>
      </c>
      <c r="DT80" s="13">
        <v>5.0000000000000001E-3</v>
      </c>
      <c r="DU80" s="13">
        <v>0.22750000000000001</v>
      </c>
      <c r="DW80" s="13">
        <v>7.7499999999999999E-2</v>
      </c>
      <c r="DX80" s="13">
        <v>0.17249999999999999</v>
      </c>
      <c r="DZ80" s="13">
        <v>0.14000000000000001</v>
      </c>
      <c r="EA80" s="13">
        <v>-0.19500000000000001</v>
      </c>
      <c r="EB80" s="13">
        <v>-0.19500000000000001</v>
      </c>
      <c r="EC80" s="13">
        <v>-0.21</v>
      </c>
      <c r="ED80" s="13">
        <v>-0.16500000000000001</v>
      </c>
      <c r="EE80" s="13">
        <v>-6.25E-2</v>
      </c>
      <c r="EF80" s="13">
        <v>-0.16500000000000001</v>
      </c>
      <c r="EG80" s="13">
        <v>-0.14499999999999999</v>
      </c>
      <c r="EH80" s="13">
        <v>-0.12</v>
      </c>
      <c r="EI80" s="13">
        <v>-0.17</v>
      </c>
      <c r="EJ80" s="13">
        <v>-0.33500000000000002</v>
      </c>
      <c r="EK80" s="13">
        <v>0.315</v>
      </c>
      <c r="EL80" s="13">
        <v>0.12</v>
      </c>
      <c r="EM80" s="13">
        <v>0.39500000000000002</v>
      </c>
      <c r="EN80" s="13">
        <v>0.1825</v>
      </c>
      <c r="EO80" s="13">
        <v>0.28999999999999998</v>
      </c>
      <c r="EP80" s="13">
        <v>1.7500000000000002E-2</v>
      </c>
      <c r="EQ80" s="13">
        <v>1.7500000000000002E-2</v>
      </c>
      <c r="ER80" s="13">
        <v>-5.7500000000000002E-2</v>
      </c>
      <c r="ES80" s="13">
        <v>-5.7500000000000002E-2</v>
      </c>
      <c r="ET80" s="13">
        <v>-5.7500000000000002E-2</v>
      </c>
      <c r="EU80" s="13">
        <v>-0.58499999999999996</v>
      </c>
      <c r="EV80" s="13">
        <v>-6.25E-2</v>
      </c>
      <c r="EW80" s="13">
        <v>0.1575</v>
      </c>
      <c r="EY80" s="12">
        <v>38961</v>
      </c>
      <c r="EZ80" s="13">
        <v>2.875</v>
      </c>
      <c r="FA80" s="13">
        <v>5.0000000000000001E-3</v>
      </c>
      <c r="FB80" s="13">
        <v>0.22750000000000001</v>
      </c>
      <c r="FD80" s="13">
        <v>7.7499999999999999E-2</v>
      </c>
      <c r="FE80" s="13">
        <v>0.17249999999999999</v>
      </c>
      <c r="FG80" s="13">
        <v>0.14000000000000001</v>
      </c>
      <c r="FH80" s="13">
        <v>-0.19500000000000001</v>
      </c>
      <c r="FI80" s="13">
        <v>-0.19500000000000001</v>
      </c>
      <c r="FJ80" s="13">
        <v>-0.21</v>
      </c>
      <c r="FK80" s="13">
        <v>-0.16500000000000001</v>
      </c>
      <c r="FL80" s="13">
        <v>-6.25E-2</v>
      </c>
      <c r="FM80" s="13">
        <v>-0.16500000000000001</v>
      </c>
      <c r="FN80" s="13">
        <v>-0.14499999999999999</v>
      </c>
      <c r="FO80" s="13">
        <v>-0.12</v>
      </c>
      <c r="FP80" s="13">
        <v>-0.19500000000000001</v>
      </c>
      <c r="FQ80" s="13">
        <v>-0.36</v>
      </c>
      <c r="FR80" s="13">
        <v>0.28999999999999998</v>
      </c>
      <c r="FS80" s="13">
        <v>0.12</v>
      </c>
      <c r="FT80" s="13">
        <v>0.39500000000000002</v>
      </c>
      <c r="FU80" s="13">
        <v>0.1825</v>
      </c>
      <c r="FV80" s="13">
        <v>0.28999999999999998</v>
      </c>
      <c r="FW80" s="13">
        <v>1.7500000000000002E-2</v>
      </c>
      <c r="FX80" s="13">
        <v>1.7500000000000002E-2</v>
      </c>
      <c r="FY80" s="13">
        <v>-5.7500000000000002E-2</v>
      </c>
      <c r="FZ80" s="13">
        <v>-5.7500000000000002E-2</v>
      </c>
      <c r="GA80" s="13">
        <v>-5.7500000000000002E-2</v>
      </c>
      <c r="GB80" s="13">
        <v>-0.58499999999999996</v>
      </c>
      <c r="GC80" s="13">
        <v>-6.25E-2</v>
      </c>
    </row>
    <row r="81" spans="4:185" x14ac:dyDescent="0.2"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71"/>
      <c r="AA81" s="11"/>
      <c r="AB81" s="11"/>
      <c r="AC81" s="11"/>
      <c r="AD81" s="11"/>
      <c r="AE81" s="11"/>
      <c r="DQ81" s="13">
        <v>5.0000000000000001E-3</v>
      </c>
      <c r="DR81" s="12">
        <v>38991</v>
      </c>
      <c r="DS81" s="13">
        <v>2.9119999999999999</v>
      </c>
      <c r="DT81" s="13">
        <v>5.0000000000000001E-3</v>
      </c>
      <c r="DU81" s="13">
        <v>0.22750000000000001</v>
      </c>
      <c r="DW81" s="13">
        <v>9.2499999999999999E-2</v>
      </c>
      <c r="DX81" s="13">
        <v>0.1875</v>
      </c>
      <c r="DZ81" s="13">
        <v>0.14000000000000001</v>
      </c>
      <c r="EA81" s="13">
        <v>-0.19500000000000001</v>
      </c>
      <c r="EB81" s="13">
        <v>-0.19500000000000001</v>
      </c>
      <c r="EC81" s="13">
        <v>-0.21</v>
      </c>
      <c r="ED81" s="13">
        <v>-0.16500000000000001</v>
      </c>
      <c r="EE81" s="13">
        <v>-6.25E-2</v>
      </c>
      <c r="EF81" s="13">
        <v>-0.15</v>
      </c>
      <c r="EG81" s="13">
        <v>-0.13</v>
      </c>
      <c r="EH81" s="13">
        <v>-0.12</v>
      </c>
      <c r="EI81" s="13">
        <v>-0.17</v>
      </c>
      <c r="EJ81" s="13">
        <v>-0.33500000000000002</v>
      </c>
      <c r="EK81" s="13">
        <v>0.315</v>
      </c>
      <c r="EL81" s="13">
        <v>0.12</v>
      </c>
      <c r="EM81" s="13">
        <v>0.46100000000000002</v>
      </c>
      <c r="EN81" s="13">
        <v>0.1875</v>
      </c>
      <c r="EO81" s="13">
        <v>0.36249999999999999</v>
      </c>
      <c r="EP81" s="13">
        <v>7.4999999999999997E-3</v>
      </c>
      <c r="EQ81" s="13">
        <v>7.4999999999999997E-3</v>
      </c>
      <c r="ER81" s="13">
        <v>-5.7500000000000002E-2</v>
      </c>
      <c r="ES81" s="13">
        <v>-5.7500000000000002E-2</v>
      </c>
      <c r="ET81" s="13">
        <v>-5.7500000000000002E-2</v>
      </c>
      <c r="EU81" s="13">
        <v>-0.58499999999999996</v>
      </c>
      <c r="EV81" s="13">
        <v>-6.25E-2</v>
      </c>
      <c r="EW81" s="13">
        <v>0.1575</v>
      </c>
      <c r="EY81" s="12">
        <v>38991</v>
      </c>
      <c r="EZ81" s="13">
        <v>2.887</v>
      </c>
      <c r="FA81" s="13">
        <v>5.0000000000000001E-3</v>
      </c>
      <c r="FB81" s="13">
        <v>0.22750000000000001</v>
      </c>
      <c r="FD81" s="13">
        <v>9.2499999999999999E-2</v>
      </c>
      <c r="FE81" s="13">
        <v>0.1875</v>
      </c>
      <c r="FG81" s="13">
        <v>0.14000000000000001</v>
      </c>
      <c r="FH81" s="13">
        <v>-0.19500000000000001</v>
      </c>
      <c r="FI81" s="13">
        <v>-0.19500000000000001</v>
      </c>
      <c r="FJ81" s="13">
        <v>-0.21</v>
      </c>
      <c r="FK81" s="13">
        <v>-0.16500000000000001</v>
      </c>
      <c r="FL81" s="13">
        <v>-6.25E-2</v>
      </c>
      <c r="FM81" s="13">
        <v>-0.15</v>
      </c>
      <c r="FN81" s="13">
        <v>-0.13</v>
      </c>
      <c r="FO81" s="13">
        <v>-0.12</v>
      </c>
      <c r="FP81" s="13">
        <v>-0.19500000000000001</v>
      </c>
      <c r="FQ81" s="13">
        <v>-0.36</v>
      </c>
      <c r="FR81" s="13">
        <v>0.28999999999999998</v>
      </c>
      <c r="FS81" s="13">
        <v>0.12</v>
      </c>
      <c r="FT81" s="13">
        <v>0.46100000000000002</v>
      </c>
      <c r="FU81" s="13">
        <v>0.1875</v>
      </c>
      <c r="FV81" s="13">
        <v>0.36249999999999999</v>
      </c>
      <c r="FW81" s="13">
        <v>7.4999999999999997E-3</v>
      </c>
      <c r="FX81" s="13">
        <v>7.4999999999999997E-3</v>
      </c>
      <c r="FY81" s="13">
        <v>-5.7500000000000002E-2</v>
      </c>
      <c r="FZ81" s="13">
        <v>-5.7500000000000002E-2</v>
      </c>
      <c r="GA81" s="13">
        <v>-5.7500000000000002E-2</v>
      </c>
      <c r="GB81" s="13">
        <v>-0.58499999999999996</v>
      </c>
      <c r="GC81" s="13">
        <v>-6.25E-2</v>
      </c>
    </row>
    <row r="82" spans="4:185" x14ac:dyDescent="0.2"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71"/>
      <c r="AA82" s="11"/>
      <c r="AB82" s="11"/>
      <c r="AC82" s="11"/>
      <c r="AD82" s="11"/>
      <c r="AE82" s="11"/>
      <c r="DQ82" s="13">
        <v>5.0000000000000001E-3</v>
      </c>
      <c r="DR82" s="12">
        <v>39022</v>
      </c>
      <c r="DS82" s="13">
        <v>2.9889999999999999</v>
      </c>
      <c r="DT82" s="13">
        <v>5.0000000000000001E-3</v>
      </c>
      <c r="DU82" s="13">
        <v>0.23</v>
      </c>
      <c r="DW82" s="13">
        <v>0.13500000000000001</v>
      </c>
      <c r="DX82" s="13">
        <v>0.23</v>
      </c>
      <c r="DZ82" s="13">
        <v>0.26500000000000001</v>
      </c>
      <c r="EA82" s="13">
        <v>-0.19</v>
      </c>
      <c r="EB82" s="13">
        <v>-0.19</v>
      </c>
      <c r="EC82" s="13">
        <v>-0.20499999999999999</v>
      </c>
      <c r="ED82" s="13">
        <v>-0.16</v>
      </c>
      <c r="EE82" s="13">
        <v>-7.7499999999999999E-2</v>
      </c>
      <c r="EF82" s="13">
        <v>-0.1125</v>
      </c>
      <c r="EG82" s="13">
        <v>-9.2499999999999999E-2</v>
      </c>
      <c r="EH82" s="13">
        <v>-0.13250000000000001</v>
      </c>
      <c r="EI82" s="13">
        <v>-0.17</v>
      </c>
      <c r="EJ82" s="13">
        <v>-0.26</v>
      </c>
      <c r="EK82" s="13">
        <v>0.14000000000000001</v>
      </c>
      <c r="EL82" s="13">
        <v>0.09</v>
      </c>
      <c r="EM82" s="13">
        <v>0.76749999999999996</v>
      </c>
      <c r="EN82" s="13">
        <v>0.27</v>
      </c>
      <c r="EO82" s="13">
        <v>0.46500000000000002</v>
      </c>
      <c r="EP82" s="13">
        <v>-3.2500000000000001E-2</v>
      </c>
      <c r="EQ82" s="13">
        <v>-3.2500000000000001E-2</v>
      </c>
      <c r="ER82" s="13">
        <v>-5.7500000000000002E-2</v>
      </c>
      <c r="ES82" s="13">
        <v>-5.7500000000000002E-2</v>
      </c>
      <c r="ET82" s="13">
        <v>-5.7500000000000002E-2</v>
      </c>
      <c r="EU82" s="13">
        <v>-0.52500000000000002</v>
      </c>
      <c r="EV82" s="13">
        <v>-6.5000000000000002E-2</v>
      </c>
      <c r="EW82" s="13">
        <v>0.1575</v>
      </c>
      <c r="EY82" s="12">
        <v>39022</v>
      </c>
      <c r="EZ82" s="13">
        <v>2.964</v>
      </c>
      <c r="FA82" s="13">
        <v>5.0000000000000001E-3</v>
      </c>
      <c r="FB82" s="13">
        <v>0.23</v>
      </c>
      <c r="FD82" s="13">
        <v>0.13500000000000001</v>
      </c>
      <c r="FE82" s="13">
        <v>0.23</v>
      </c>
      <c r="FG82" s="13">
        <v>0.26500000000000001</v>
      </c>
      <c r="FH82" s="13">
        <v>-0.19</v>
      </c>
      <c r="FI82" s="13">
        <v>-0.19</v>
      </c>
      <c r="FJ82" s="13">
        <v>-0.20499999999999999</v>
      </c>
      <c r="FK82" s="13">
        <v>-0.16</v>
      </c>
      <c r="FL82" s="13">
        <v>-7.7499999999999999E-2</v>
      </c>
      <c r="FM82" s="13">
        <v>-0.1125</v>
      </c>
      <c r="FN82" s="13">
        <v>-9.2499999999999999E-2</v>
      </c>
      <c r="FO82" s="13">
        <v>-0.13250000000000001</v>
      </c>
      <c r="FP82" s="13">
        <v>-0.19</v>
      </c>
      <c r="FQ82" s="13">
        <v>-0.28000000000000003</v>
      </c>
      <c r="FR82" s="13">
        <v>0.12</v>
      </c>
      <c r="FS82" s="13">
        <v>7.0000000000000007E-2</v>
      </c>
      <c r="FT82" s="13">
        <v>0.76749999999999996</v>
      </c>
      <c r="FU82" s="13">
        <v>0.27</v>
      </c>
      <c r="FV82" s="13">
        <v>0.46500000000000002</v>
      </c>
      <c r="FW82" s="13">
        <v>-3.2500000000000001E-2</v>
      </c>
      <c r="FX82" s="13">
        <v>-3.2500000000000001E-2</v>
      </c>
      <c r="FY82" s="13">
        <v>-5.7500000000000002E-2</v>
      </c>
      <c r="FZ82" s="13">
        <v>-5.7500000000000002E-2</v>
      </c>
      <c r="GA82" s="13">
        <v>-5.7500000000000002E-2</v>
      </c>
      <c r="GB82" s="13">
        <v>-0.52500000000000002</v>
      </c>
      <c r="GC82" s="13">
        <v>-6.5000000000000002E-2</v>
      </c>
    </row>
    <row r="83" spans="4:185" x14ac:dyDescent="0.2"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71"/>
      <c r="AA83" s="11"/>
      <c r="AB83" s="11"/>
      <c r="AC83" s="11"/>
      <c r="AD83" s="11"/>
      <c r="AE83" s="11"/>
      <c r="DQ83" s="13">
        <v>5.0000000000000001E-3</v>
      </c>
      <c r="DR83" s="12">
        <v>39052</v>
      </c>
      <c r="DS83" s="13">
        <v>3.0659999999999998</v>
      </c>
      <c r="DT83" s="13">
        <v>5.0000000000000001E-3</v>
      </c>
      <c r="DU83" s="13">
        <v>0.24</v>
      </c>
      <c r="DW83" s="13">
        <v>0.17499999999999999</v>
      </c>
      <c r="DX83" s="13">
        <v>0.27</v>
      </c>
      <c r="DZ83" s="13">
        <v>0.23499999999999999</v>
      </c>
      <c r="EA83" s="13">
        <v>-0.19750000000000001</v>
      </c>
      <c r="EB83" s="13">
        <v>-0.19750000000000001</v>
      </c>
      <c r="EC83" s="13">
        <v>-0.21249999999999999</v>
      </c>
      <c r="ED83" s="13">
        <v>-0.16750000000000001</v>
      </c>
      <c r="EE83" s="13">
        <v>-7.7499999999999999E-2</v>
      </c>
      <c r="EF83" s="13">
        <v>-0.105</v>
      </c>
      <c r="EG83" s="13">
        <v>-8.5000000000000006E-2</v>
      </c>
      <c r="EH83" s="13">
        <v>-0.1275</v>
      </c>
      <c r="EI83" s="13">
        <v>-0.17</v>
      </c>
      <c r="EJ83" s="13">
        <v>-0.26</v>
      </c>
      <c r="EK83" s="13">
        <v>0.14000000000000001</v>
      </c>
      <c r="EL83" s="13">
        <v>0.09</v>
      </c>
      <c r="EM83" s="13">
        <v>1.19</v>
      </c>
      <c r="EN83" s="13">
        <v>0.30499999999999999</v>
      </c>
      <c r="EO83" s="13">
        <v>0.8</v>
      </c>
      <c r="EP83" s="13">
        <v>-5.5E-2</v>
      </c>
      <c r="EQ83" s="13">
        <v>-5.5E-2</v>
      </c>
      <c r="ER83" s="13">
        <v>-5.7500000000000002E-2</v>
      </c>
      <c r="ES83" s="13">
        <v>-5.7500000000000002E-2</v>
      </c>
      <c r="ET83" s="13">
        <v>-5.7500000000000002E-2</v>
      </c>
      <c r="EU83" s="13">
        <v>-0.52500000000000002</v>
      </c>
      <c r="EV83" s="13">
        <v>-6.5000000000000002E-2</v>
      </c>
      <c r="EW83" s="13">
        <v>0.1575</v>
      </c>
      <c r="EY83" s="12">
        <v>39052</v>
      </c>
      <c r="EZ83" s="13">
        <v>3.0409999999999999</v>
      </c>
      <c r="FA83" s="13">
        <v>5.0000000000000001E-3</v>
      </c>
      <c r="FB83" s="13">
        <v>0.24</v>
      </c>
      <c r="FD83" s="13">
        <v>0.17499999999999999</v>
      </c>
      <c r="FE83" s="13">
        <v>0.27</v>
      </c>
      <c r="FG83" s="13">
        <v>0.23499999999999999</v>
      </c>
      <c r="FH83" s="13">
        <v>-0.19750000000000001</v>
      </c>
      <c r="FI83" s="13">
        <v>-0.19750000000000001</v>
      </c>
      <c r="FJ83" s="13">
        <v>-0.21249999999999999</v>
      </c>
      <c r="FK83" s="13">
        <v>-0.16750000000000001</v>
      </c>
      <c r="FL83" s="13">
        <v>-7.7499999999999999E-2</v>
      </c>
      <c r="FM83" s="13">
        <v>-0.105</v>
      </c>
      <c r="FN83" s="13">
        <v>-8.5000000000000006E-2</v>
      </c>
      <c r="FO83" s="13">
        <v>-0.1275</v>
      </c>
      <c r="FP83" s="13">
        <v>-0.19</v>
      </c>
      <c r="FQ83" s="13">
        <v>-0.28000000000000003</v>
      </c>
      <c r="FR83" s="13">
        <v>0.12</v>
      </c>
      <c r="FS83" s="13">
        <v>7.0000000000000007E-2</v>
      </c>
      <c r="FT83" s="13">
        <v>1.19</v>
      </c>
      <c r="FU83" s="13">
        <v>0.30499999999999999</v>
      </c>
      <c r="FV83" s="13">
        <v>0.8</v>
      </c>
      <c r="FW83" s="13">
        <v>-5.5E-2</v>
      </c>
      <c r="FX83" s="13">
        <v>-5.5E-2</v>
      </c>
      <c r="FY83" s="13">
        <v>-5.7500000000000002E-2</v>
      </c>
      <c r="FZ83" s="13">
        <v>-5.7500000000000002E-2</v>
      </c>
      <c r="GA83" s="13">
        <v>-5.7500000000000002E-2</v>
      </c>
      <c r="GB83" s="13">
        <v>-0.52500000000000002</v>
      </c>
      <c r="GC83" s="13">
        <v>-6.5000000000000002E-2</v>
      </c>
    </row>
    <row r="84" spans="4:185" x14ac:dyDescent="0.2"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71"/>
      <c r="AA84" s="11"/>
      <c r="AB84" s="11"/>
      <c r="AC84" s="11"/>
      <c r="AD84" s="11"/>
      <c r="AE84" s="11"/>
      <c r="DQ84" s="13">
        <v>5.0000000000000001E-3</v>
      </c>
      <c r="DR84" s="12">
        <v>39083</v>
      </c>
      <c r="DS84" s="13">
        <v>3.33</v>
      </c>
      <c r="DT84" s="13">
        <v>5.0000000000000001E-3</v>
      </c>
      <c r="DU84" s="13">
        <v>0.245</v>
      </c>
      <c r="DW84" s="13">
        <v>0.22</v>
      </c>
      <c r="DX84" s="13">
        <v>0.315</v>
      </c>
      <c r="DZ84" s="13">
        <v>0.27</v>
      </c>
      <c r="EA84" s="13">
        <v>-0.2</v>
      </c>
      <c r="EB84" s="13">
        <v>-0.2</v>
      </c>
      <c r="EC84" s="13">
        <v>-0.215</v>
      </c>
      <c r="ED84" s="13">
        <v>-0.17</v>
      </c>
      <c r="EE84" s="13">
        <v>-7.7499999999999999E-2</v>
      </c>
      <c r="EF84" s="13">
        <v>-0.09</v>
      </c>
      <c r="EG84" s="13">
        <v>-7.0000000000000007E-2</v>
      </c>
      <c r="EH84" s="13">
        <v>-0.1275</v>
      </c>
      <c r="EI84" s="13">
        <v>-0.17</v>
      </c>
      <c r="EJ84" s="13">
        <v>-0.26</v>
      </c>
      <c r="EK84" s="13">
        <v>0.14000000000000001</v>
      </c>
      <c r="EL84" s="13">
        <v>0.09</v>
      </c>
      <c r="EM84" s="13">
        <v>1.5249999999999999</v>
      </c>
      <c r="EN84" s="13">
        <v>0.30499999999999999</v>
      </c>
      <c r="EO84" s="13">
        <v>0.97499999999999998</v>
      </c>
      <c r="EP84" s="13">
        <v>-5.7500000000000002E-2</v>
      </c>
      <c r="EQ84" s="13">
        <v>-5.7500000000000002E-2</v>
      </c>
      <c r="ER84" s="13">
        <v>-5.7500000000000002E-2</v>
      </c>
      <c r="ES84" s="13">
        <v>-5.7500000000000002E-2</v>
      </c>
      <c r="ET84" s="13">
        <v>-5.7500000000000002E-2</v>
      </c>
      <c r="EU84" s="13">
        <v>-0.52500000000000002</v>
      </c>
      <c r="EV84" s="13">
        <v>-6.5000000000000002E-2</v>
      </c>
      <c r="EW84" s="13">
        <v>0.1575</v>
      </c>
      <c r="EY84" s="12">
        <v>39083</v>
      </c>
      <c r="EZ84" s="13">
        <v>3.3050000000000002</v>
      </c>
      <c r="FA84" s="13">
        <v>5.0000000000000001E-3</v>
      </c>
      <c r="FB84" s="13">
        <v>0.245</v>
      </c>
      <c r="FD84" s="13">
        <v>0.22</v>
      </c>
      <c r="FE84" s="13">
        <v>0.315</v>
      </c>
      <c r="FG84" s="13">
        <v>0.27</v>
      </c>
      <c r="FH84" s="13">
        <v>-0.2</v>
      </c>
      <c r="FI84" s="13">
        <v>-0.2</v>
      </c>
      <c r="FJ84" s="13">
        <v>-0.215</v>
      </c>
      <c r="FK84" s="13">
        <v>-0.17</v>
      </c>
      <c r="FL84" s="13">
        <v>-7.7499999999999999E-2</v>
      </c>
      <c r="FM84" s="13">
        <v>-0.09</v>
      </c>
      <c r="FN84" s="13">
        <v>-7.0000000000000007E-2</v>
      </c>
      <c r="FO84" s="13">
        <v>-0.1275</v>
      </c>
      <c r="FP84" s="13">
        <v>-0.19</v>
      </c>
      <c r="FQ84" s="13">
        <v>-0.28000000000000003</v>
      </c>
      <c r="FR84" s="13">
        <v>0.12</v>
      </c>
      <c r="FS84" s="13">
        <v>7.0000000000000007E-2</v>
      </c>
      <c r="FT84" s="13">
        <v>1.5249999999999999</v>
      </c>
      <c r="FU84" s="13">
        <v>0.30499999999999999</v>
      </c>
      <c r="FV84" s="13">
        <v>0.97499999999999998</v>
      </c>
      <c r="FW84" s="13">
        <v>-5.7500000000000002E-2</v>
      </c>
      <c r="FX84" s="13">
        <v>-5.7500000000000002E-2</v>
      </c>
      <c r="FY84" s="13">
        <v>-5.7500000000000002E-2</v>
      </c>
      <c r="FZ84" s="13">
        <v>-5.7500000000000002E-2</v>
      </c>
      <c r="GA84" s="13">
        <v>-5.7500000000000002E-2</v>
      </c>
      <c r="GB84" s="13">
        <v>-0.52500000000000002</v>
      </c>
      <c r="GC84" s="13">
        <v>-6.5000000000000002E-2</v>
      </c>
    </row>
    <row r="85" spans="4:185" x14ac:dyDescent="0.2"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71"/>
      <c r="AA85" s="11"/>
      <c r="AB85" s="11"/>
      <c r="AC85" s="11"/>
      <c r="AD85" s="11"/>
      <c r="AE85" s="11"/>
      <c r="DQ85" s="13">
        <v>5.0000000000000001E-3</v>
      </c>
      <c r="DR85" s="12">
        <v>39114</v>
      </c>
      <c r="DS85" s="13">
        <v>3.2040000000000002</v>
      </c>
      <c r="DT85" s="13">
        <v>5.0000000000000001E-3</v>
      </c>
      <c r="DU85" s="13">
        <v>0.23</v>
      </c>
      <c r="DW85" s="13">
        <v>0.19500000000000001</v>
      </c>
      <c r="DX85" s="13">
        <v>0.28999999999999998</v>
      </c>
      <c r="DZ85" s="13">
        <v>0.32</v>
      </c>
      <c r="EA85" s="13">
        <v>-0.20250000000000001</v>
      </c>
      <c r="EB85" s="13">
        <v>-0.20250000000000001</v>
      </c>
      <c r="EC85" s="13">
        <v>-0.2175</v>
      </c>
      <c r="ED85" s="13">
        <v>-0.17249999999999999</v>
      </c>
      <c r="EE85" s="13">
        <v>-7.7499999999999999E-2</v>
      </c>
      <c r="EF85" s="13">
        <v>-0.09</v>
      </c>
      <c r="EG85" s="13">
        <v>-7.0000000000000007E-2</v>
      </c>
      <c r="EH85" s="13">
        <v>-0.1275</v>
      </c>
      <c r="EI85" s="13">
        <v>-0.17</v>
      </c>
      <c r="EJ85" s="13">
        <v>-0.26</v>
      </c>
      <c r="EK85" s="13">
        <v>0.14000000000000001</v>
      </c>
      <c r="EL85" s="13">
        <v>0.09</v>
      </c>
      <c r="EM85" s="13">
        <v>1.4550000000000001</v>
      </c>
      <c r="EN85" s="13">
        <v>0.30499999999999999</v>
      </c>
      <c r="EO85" s="13">
        <v>0.97499999999999998</v>
      </c>
      <c r="EP85" s="13">
        <v>-0.04</v>
      </c>
      <c r="EQ85" s="13">
        <v>-0.04</v>
      </c>
      <c r="ER85" s="13">
        <v>-5.7500000000000002E-2</v>
      </c>
      <c r="ES85" s="13">
        <v>-5.7500000000000002E-2</v>
      </c>
      <c r="ET85" s="13">
        <v>-5.7500000000000002E-2</v>
      </c>
      <c r="EU85" s="13">
        <v>-0.52500000000000002</v>
      </c>
      <c r="EV85" s="13">
        <v>-6.5000000000000002E-2</v>
      </c>
      <c r="EW85" s="13">
        <v>0.1575</v>
      </c>
      <c r="EY85" s="12">
        <v>39114</v>
      </c>
      <c r="EZ85" s="13">
        <v>3.1789999999999998</v>
      </c>
      <c r="FA85" s="13">
        <v>5.0000000000000001E-3</v>
      </c>
      <c r="FB85" s="13">
        <v>0.23</v>
      </c>
      <c r="FD85" s="13">
        <v>0.19500000000000001</v>
      </c>
      <c r="FE85" s="13">
        <v>0.28999999999999998</v>
      </c>
      <c r="FG85" s="13">
        <v>0.32</v>
      </c>
      <c r="FH85" s="13">
        <v>-0.20250000000000001</v>
      </c>
      <c r="FI85" s="13">
        <v>-0.20250000000000001</v>
      </c>
      <c r="FJ85" s="13">
        <v>-0.2175</v>
      </c>
      <c r="FK85" s="13">
        <v>-0.17249999999999999</v>
      </c>
      <c r="FL85" s="13">
        <v>-7.7499999999999999E-2</v>
      </c>
      <c r="FM85" s="13">
        <v>-0.09</v>
      </c>
      <c r="FN85" s="13">
        <v>-7.0000000000000007E-2</v>
      </c>
      <c r="FO85" s="13">
        <v>-0.1275</v>
      </c>
      <c r="FP85" s="13">
        <v>-0.19</v>
      </c>
      <c r="FQ85" s="13">
        <v>-0.28000000000000003</v>
      </c>
      <c r="FR85" s="13">
        <v>0.12</v>
      </c>
      <c r="FS85" s="13">
        <v>7.0000000000000007E-2</v>
      </c>
      <c r="FT85" s="13">
        <v>1.4550000000000001</v>
      </c>
      <c r="FU85" s="13">
        <v>0.30499999999999999</v>
      </c>
      <c r="FV85" s="13">
        <v>0.97499999999999998</v>
      </c>
      <c r="FW85" s="13">
        <v>-0.04</v>
      </c>
      <c r="FX85" s="13">
        <v>-0.04</v>
      </c>
      <c r="FY85" s="13">
        <v>-5.7500000000000002E-2</v>
      </c>
      <c r="FZ85" s="13">
        <v>-5.7500000000000002E-2</v>
      </c>
      <c r="GA85" s="13">
        <v>-5.7500000000000002E-2</v>
      </c>
      <c r="GB85" s="13">
        <v>-0.52500000000000002</v>
      </c>
      <c r="GC85" s="13">
        <v>-6.5000000000000002E-2</v>
      </c>
    </row>
    <row r="86" spans="4:185" x14ac:dyDescent="0.2"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71"/>
      <c r="AA86" s="11"/>
      <c r="AB86" s="11"/>
      <c r="AC86" s="11"/>
      <c r="AD86" s="11"/>
      <c r="AE86" s="11"/>
      <c r="DQ86" s="13">
        <v>5.0000000000000001E-3</v>
      </c>
      <c r="DR86" s="12">
        <v>39142</v>
      </c>
      <c r="DS86" s="13">
        <v>3.0459999999999998</v>
      </c>
      <c r="DT86" s="13">
        <v>5.0000000000000001E-3</v>
      </c>
      <c r="DU86" s="13">
        <v>0.22</v>
      </c>
      <c r="DW86" s="13">
        <v>0.1925</v>
      </c>
      <c r="DX86" s="13">
        <v>0.28749999999999998</v>
      </c>
      <c r="DZ86" s="13">
        <v>0.31</v>
      </c>
      <c r="EA86" s="13">
        <v>-0.20499999999999999</v>
      </c>
      <c r="EB86" s="13">
        <v>-0.20499999999999999</v>
      </c>
      <c r="EC86" s="13">
        <v>-0.22</v>
      </c>
      <c r="ED86" s="13">
        <v>-0.17499999999999999</v>
      </c>
      <c r="EE86" s="13">
        <v>-7.7499999999999999E-2</v>
      </c>
      <c r="EF86" s="13">
        <v>-0.09</v>
      </c>
      <c r="EG86" s="13">
        <v>-7.0000000000000007E-2</v>
      </c>
      <c r="EH86" s="13">
        <v>-0.13250000000000001</v>
      </c>
      <c r="EI86" s="13">
        <v>-0.17</v>
      </c>
      <c r="EJ86" s="13">
        <v>-0.26</v>
      </c>
      <c r="EK86" s="13">
        <v>0.14000000000000001</v>
      </c>
      <c r="EL86" s="13">
        <v>0.09</v>
      </c>
      <c r="EM86" s="13">
        <v>0.83499999999999996</v>
      </c>
      <c r="EN86" s="13">
        <v>0.26500000000000001</v>
      </c>
      <c r="EO86" s="13">
        <v>0.60750000000000004</v>
      </c>
      <c r="EP86" s="13">
        <v>-2.75E-2</v>
      </c>
      <c r="EQ86" s="13">
        <v>-2.75E-2</v>
      </c>
      <c r="ER86" s="13">
        <v>-5.7500000000000002E-2</v>
      </c>
      <c r="ES86" s="13">
        <v>-5.7500000000000002E-2</v>
      </c>
      <c r="ET86" s="13">
        <v>-5.7500000000000002E-2</v>
      </c>
      <c r="EU86" s="13">
        <v>-0.52500000000000002</v>
      </c>
      <c r="EV86" s="13">
        <v>-6.5000000000000002E-2</v>
      </c>
      <c r="EW86" s="13">
        <v>0.1575</v>
      </c>
      <c r="EY86" s="12">
        <v>39142</v>
      </c>
      <c r="EZ86" s="13">
        <v>3.0209999999999999</v>
      </c>
      <c r="FA86" s="13">
        <v>5.0000000000000001E-3</v>
      </c>
      <c r="FB86" s="13">
        <v>0.22</v>
      </c>
      <c r="FD86" s="13">
        <v>0.1925</v>
      </c>
      <c r="FE86" s="13">
        <v>0.28749999999999998</v>
      </c>
      <c r="FG86" s="13">
        <v>0.31</v>
      </c>
      <c r="FH86" s="13">
        <v>-0.20499999999999999</v>
      </c>
      <c r="FI86" s="13">
        <v>-0.20499999999999999</v>
      </c>
      <c r="FJ86" s="13">
        <v>-0.22</v>
      </c>
      <c r="FK86" s="13">
        <v>-0.17499999999999999</v>
      </c>
      <c r="FL86" s="13">
        <v>-7.7499999999999999E-2</v>
      </c>
      <c r="FM86" s="13">
        <v>-0.09</v>
      </c>
      <c r="FN86" s="13">
        <v>-7.0000000000000007E-2</v>
      </c>
      <c r="FO86" s="13">
        <v>-0.13250000000000001</v>
      </c>
      <c r="FP86" s="13">
        <v>-0.19</v>
      </c>
      <c r="FQ86" s="13">
        <v>-0.28000000000000003</v>
      </c>
      <c r="FR86" s="13">
        <v>0.12</v>
      </c>
      <c r="FS86" s="13">
        <v>7.0000000000000007E-2</v>
      </c>
      <c r="FT86" s="13">
        <v>0.83499999999999996</v>
      </c>
      <c r="FU86" s="13">
        <v>0.26500000000000001</v>
      </c>
      <c r="FV86" s="13">
        <v>0.60750000000000004</v>
      </c>
      <c r="FW86" s="13">
        <v>-2.75E-2</v>
      </c>
      <c r="FX86" s="13">
        <v>-2.75E-2</v>
      </c>
      <c r="FY86" s="13">
        <v>-5.7500000000000002E-2</v>
      </c>
      <c r="FZ86" s="13">
        <v>-5.7500000000000002E-2</v>
      </c>
      <c r="GA86" s="13">
        <v>-5.7500000000000002E-2</v>
      </c>
      <c r="GB86" s="13">
        <v>-0.52500000000000002</v>
      </c>
      <c r="GC86" s="13">
        <v>-6.5000000000000002E-2</v>
      </c>
    </row>
    <row r="87" spans="4:185" x14ac:dyDescent="0.2"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71"/>
      <c r="AA87" s="11"/>
      <c r="AB87" s="11"/>
      <c r="AC87" s="11"/>
      <c r="AD87" s="11"/>
      <c r="AE87" s="11"/>
      <c r="DQ87" s="13">
        <v>5.0000000000000001E-3</v>
      </c>
      <c r="DR87" s="12">
        <v>39173</v>
      </c>
      <c r="DS87" s="13">
        <v>2.88</v>
      </c>
      <c r="DT87" s="13">
        <v>5.0000000000000001E-3</v>
      </c>
      <c r="DU87" s="13">
        <v>0.22</v>
      </c>
      <c r="DW87" s="13">
        <v>9.7500000000000003E-2</v>
      </c>
      <c r="DX87" s="13">
        <v>0.1925</v>
      </c>
      <c r="DZ87" s="13">
        <v>0.14000000000000001</v>
      </c>
      <c r="EA87" s="13">
        <v>-0.19500000000000001</v>
      </c>
      <c r="EB87" s="13">
        <v>-0.19500000000000001</v>
      </c>
      <c r="EC87" s="13">
        <v>-0.21</v>
      </c>
      <c r="ED87" s="13">
        <v>-7.4999999999999997E-2</v>
      </c>
      <c r="EE87" s="13">
        <v>-0.06</v>
      </c>
      <c r="EF87" s="13">
        <v>-0.17</v>
      </c>
      <c r="EG87" s="13">
        <v>-0.15</v>
      </c>
      <c r="EH87" s="13">
        <v>-0.12</v>
      </c>
      <c r="EI87" s="13">
        <v>-0.17</v>
      </c>
      <c r="EJ87" s="13">
        <v>-0.33500000000000002</v>
      </c>
      <c r="EK87" s="13">
        <v>0.315</v>
      </c>
      <c r="EL87" s="13">
        <v>0.12</v>
      </c>
      <c r="EM87" s="13">
        <v>0.45</v>
      </c>
      <c r="EN87" s="13">
        <v>0.19500000000000001</v>
      </c>
      <c r="EO87" s="13">
        <v>0.35499999999999998</v>
      </c>
      <c r="EP87" s="13">
        <v>1.4999999999999999E-2</v>
      </c>
      <c r="EQ87" s="13">
        <v>1.4999999999999999E-2</v>
      </c>
      <c r="ER87" s="13">
        <v>-5.5E-2</v>
      </c>
      <c r="ES87" s="13">
        <v>-5.5E-2</v>
      </c>
      <c r="ET87" s="13">
        <v>-5.5E-2</v>
      </c>
      <c r="EU87" s="13">
        <v>-0.59499999999999997</v>
      </c>
      <c r="EV87" s="13">
        <v>-6.25E-2</v>
      </c>
      <c r="EW87" s="13">
        <v>0.1575</v>
      </c>
      <c r="EY87" s="12">
        <v>39173</v>
      </c>
      <c r="EZ87" s="13">
        <v>2.855</v>
      </c>
      <c r="FA87" s="13">
        <v>5.0000000000000001E-3</v>
      </c>
      <c r="FB87" s="13">
        <v>0.22</v>
      </c>
      <c r="FD87" s="13">
        <v>9.7500000000000003E-2</v>
      </c>
      <c r="FE87" s="13">
        <v>0.1925</v>
      </c>
      <c r="FG87" s="13">
        <v>0.14000000000000001</v>
      </c>
      <c r="FH87" s="13">
        <v>-0.19500000000000001</v>
      </c>
      <c r="FI87" s="13">
        <v>-0.19500000000000001</v>
      </c>
      <c r="FJ87" s="13">
        <v>-0.21</v>
      </c>
      <c r="FK87" s="13">
        <v>-7.4999999999999997E-2</v>
      </c>
      <c r="FL87" s="13">
        <v>-0.06</v>
      </c>
      <c r="FM87" s="13">
        <v>-0.17</v>
      </c>
      <c r="FN87" s="13">
        <v>-0.15</v>
      </c>
      <c r="FO87" s="13">
        <v>-0.12</v>
      </c>
      <c r="FP87" s="13">
        <v>-0.19500000000000001</v>
      </c>
      <c r="FQ87" s="13">
        <v>-0.36</v>
      </c>
      <c r="FR87" s="13">
        <v>0.28999999999999998</v>
      </c>
      <c r="FS87" s="13">
        <v>0.12</v>
      </c>
      <c r="FT87" s="13">
        <v>0.45</v>
      </c>
      <c r="FU87" s="13">
        <v>0.19500000000000001</v>
      </c>
      <c r="FV87" s="13">
        <v>0.35499999999999998</v>
      </c>
      <c r="FW87" s="13">
        <v>1.4999999999999999E-2</v>
      </c>
      <c r="FX87" s="13">
        <v>1.4999999999999999E-2</v>
      </c>
      <c r="FY87" s="13">
        <v>-5.5E-2</v>
      </c>
      <c r="FZ87" s="13">
        <v>-5.5E-2</v>
      </c>
      <c r="GA87" s="13">
        <v>-5.5E-2</v>
      </c>
      <c r="GB87" s="13">
        <v>-0.59499999999999997</v>
      </c>
      <c r="GC87" s="13">
        <v>-6.25E-2</v>
      </c>
    </row>
    <row r="88" spans="4:185" x14ac:dyDescent="0.2"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71"/>
      <c r="AA88" s="11"/>
      <c r="AB88" s="11"/>
      <c r="AC88" s="11"/>
      <c r="AD88" s="11"/>
      <c r="AE88" s="11"/>
      <c r="DQ88" s="13">
        <v>5.0000000000000001E-3</v>
      </c>
      <c r="DR88" s="12">
        <v>39203</v>
      </c>
      <c r="DS88" s="13">
        <v>2.8719999999999999</v>
      </c>
      <c r="DT88" s="13">
        <v>5.0000000000000001E-3</v>
      </c>
      <c r="DU88" s="13">
        <v>0.22</v>
      </c>
      <c r="DW88" s="13">
        <v>0.1075</v>
      </c>
      <c r="DX88" s="13">
        <v>0.20250000000000001</v>
      </c>
      <c r="DZ88" s="13">
        <v>0.14000000000000001</v>
      </c>
      <c r="EA88" s="13">
        <v>-0.19500000000000001</v>
      </c>
      <c r="EB88" s="13">
        <v>-0.19500000000000001</v>
      </c>
      <c r="EC88" s="13">
        <v>-0.21</v>
      </c>
      <c r="ED88" s="13">
        <v>-7.4999999999999997E-2</v>
      </c>
      <c r="EE88" s="13">
        <v>-0.06</v>
      </c>
      <c r="EF88" s="13">
        <v>-0.185</v>
      </c>
      <c r="EG88" s="13">
        <v>-0.16500000000000001</v>
      </c>
      <c r="EH88" s="13">
        <v>-0.12</v>
      </c>
      <c r="EI88" s="13">
        <v>-0.17</v>
      </c>
      <c r="EJ88" s="13">
        <v>-0.33500000000000002</v>
      </c>
      <c r="EK88" s="13">
        <v>0.315</v>
      </c>
      <c r="EL88" s="13">
        <v>0.12</v>
      </c>
      <c r="EM88" s="13">
        <v>0.40500000000000003</v>
      </c>
      <c r="EN88" s="13">
        <v>0.1825</v>
      </c>
      <c r="EO88" s="13">
        <v>0.28749999999999998</v>
      </c>
      <c r="EP88" s="13">
        <v>1.4999999999999999E-2</v>
      </c>
      <c r="EQ88" s="13">
        <v>1.4999999999999999E-2</v>
      </c>
      <c r="ER88" s="13">
        <v>-5.5E-2</v>
      </c>
      <c r="ES88" s="13">
        <v>-5.5E-2</v>
      </c>
      <c r="ET88" s="13">
        <v>-5.5E-2</v>
      </c>
      <c r="EU88" s="13">
        <v>-0.59499999999999997</v>
      </c>
      <c r="EV88" s="13">
        <v>-6.25E-2</v>
      </c>
      <c r="EW88" s="13">
        <v>0.1575</v>
      </c>
      <c r="EY88" s="12">
        <v>39203</v>
      </c>
      <c r="EZ88" s="13">
        <v>2.847</v>
      </c>
      <c r="FA88" s="13">
        <v>5.0000000000000001E-3</v>
      </c>
      <c r="FB88" s="13">
        <v>0.22</v>
      </c>
      <c r="FD88" s="13">
        <v>0.1075</v>
      </c>
      <c r="FE88" s="13">
        <v>0.20250000000000001</v>
      </c>
      <c r="FG88" s="13">
        <v>0.14000000000000001</v>
      </c>
      <c r="FH88" s="13">
        <v>-0.19500000000000001</v>
      </c>
      <c r="FI88" s="13">
        <v>-0.19500000000000001</v>
      </c>
      <c r="FJ88" s="13">
        <v>-0.21</v>
      </c>
      <c r="FK88" s="13">
        <v>-7.4999999999999997E-2</v>
      </c>
      <c r="FL88" s="13">
        <v>-0.06</v>
      </c>
      <c r="FM88" s="13">
        <v>-0.185</v>
      </c>
      <c r="FN88" s="13">
        <v>-0.16500000000000001</v>
      </c>
      <c r="FO88" s="13">
        <v>-0.12</v>
      </c>
      <c r="FP88" s="13">
        <v>-0.19500000000000001</v>
      </c>
      <c r="FQ88" s="13">
        <v>-0.36</v>
      </c>
      <c r="FR88" s="13">
        <v>0.28999999999999998</v>
      </c>
      <c r="FS88" s="13">
        <v>0.12</v>
      </c>
      <c r="FT88" s="13">
        <v>0.40500000000000003</v>
      </c>
      <c r="FU88" s="13">
        <v>0.1825</v>
      </c>
      <c r="FV88" s="13">
        <v>0.28749999999999998</v>
      </c>
      <c r="FW88" s="13">
        <v>1.4999999999999999E-2</v>
      </c>
      <c r="FX88" s="13">
        <v>1.4999999999999999E-2</v>
      </c>
      <c r="FY88" s="13">
        <v>-5.5E-2</v>
      </c>
      <c r="FZ88" s="13">
        <v>-5.5E-2</v>
      </c>
      <c r="GA88" s="13">
        <v>-5.5E-2</v>
      </c>
      <c r="GB88" s="13">
        <v>-0.59499999999999997</v>
      </c>
      <c r="GC88" s="13">
        <v>-6.25E-2</v>
      </c>
    </row>
    <row r="89" spans="4:185" x14ac:dyDescent="0.2"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71"/>
      <c r="AA89" s="11"/>
      <c r="AB89" s="11"/>
      <c r="AC89" s="11"/>
      <c r="AD89" s="11"/>
      <c r="AE89" s="11"/>
      <c r="DQ89" s="13">
        <v>5.0000000000000001E-3</v>
      </c>
      <c r="DR89" s="12">
        <v>39234</v>
      </c>
      <c r="DS89" s="13">
        <v>2.8959999999999999</v>
      </c>
      <c r="DT89" s="13">
        <v>5.0000000000000001E-3</v>
      </c>
      <c r="DU89" s="13">
        <v>0.21</v>
      </c>
      <c r="DW89" s="13">
        <v>0.10249999999999999</v>
      </c>
      <c r="DX89" s="13">
        <v>0.19750000000000001</v>
      </c>
      <c r="DZ89" s="13">
        <v>0.14000000000000001</v>
      </c>
      <c r="EA89" s="13">
        <v>-0.19500000000000001</v>
      </c>
      <c r="EB89" s="13">
        <v>-0.19500000000000001</v>
      </c>
      <c r="EC89" s="13">
        <v>-0.21</v>
      </c>
      <c r="ED89" s="13">
        <v>-7.4999999999999997E-2</v>
      </c>
      <c r="EE89" s="13">
        <v>-0.06</v>
      </c>
      <c r="EF89" s="13">
        <v>-0.19500000000000001</v>
      </c>
      <c r="EG89" s="13">
        <v>-0.17499999999999999</v>
      </c>
      <c r="EH89" s="13">
        <v>-0.12</v>
      </c>
      <c r="EI89" s="13">
        <v>-0.17</v>
      </c>
      <c r="EJ89" s="13">
        <v>-0.33500000000000002</v>
      </c>
      <c r="EK89" s="13">
        <v>0.315</v>
      </c>
      <c r="EL89" s="13">
        <v>0.12</v>
      </c>
      <c r="EM89" s="13">
        <v>0.39500000000000002</v>
      </c>
      <c r="EN89" s="13">
        <v>0.1825</v>
      </c>
      <c r="EO89" s="13">
        <v>0.28749999999999998</v>
      </c>
      <c r="EP89" s="13">
        <v>0.02</v>
      </c>
      <c r="EQ89" s="13">
        <v>0.02</v>
      </c>
      <c r="ER89" s="13">
        <v>-5.5E-2</v>
      </c>
      <c r="ES89" s="13">
        <v>-5.5E-2</v>
      </c>
      <c r="ET89" s="13">
        <v>-5.5E-2</v>
      </c>
      <c r="EU89" s="13">
        <v>-0.59499999999999997</v>
      </c>
      <c r="EV89" s="13">
        <v>-6.25E-2</v>
      </c>
      <c r="EW89" s="13">
        <v>0.1575</v>
      </c>
      <c r="EY89" s="12">
        <v>39234</v>
      </c>
      <c r="EZ89" s="13">
        <v>2.871</v>
      </c>
      <c r="FA89" s="13">
        <v>5.0000000000000001E-3</v>
      </c>
      <c r="FB89" s="13">
        <v>0.21</v>
      </c>
      <c r="FD89" s="13">
        <v>0.10249999999999999</v>
      </c>
      <c r="FE89" s="13">
        <v>0.19750000000000001</v>
      </c>
      <c r="FG89" s="13">
        <v>0.14000000000000001</v>
      </c>
      <c r="FH89" s="13">
        <v>-0.19500000000000001</v>
      </c>
      <c r="FI89" s="13">
        <v>-0.19500000000000001</v>
      </c>
      <c r="FJ89" s="13">
        <v>-0.21</v>
      </c>
      <c r="FK89" s="13">
        <v>-7.4999999999999997E-2</v>
      </c>
      <c r="FL89" s="13">
        <v>-0.06</v>
      </c>
      <c r="FM89" s="13">
        <v>-0.19500000000000001</v>
      </c>
      <c r="FN89" s="13">
        <v>-0.17499999999999999</v>
      </c>
      <c r="FO89" s="13">
        <v>-0.12</v>
      </c>
      <c r="FP89" s="13">
        <v>-0.19500000000000001</v>
      </c>
      <c r="FQ89" s="13">
        <v>-0.36</v>
      </c>
      <c r="FR89" s="13">
        <v>0.28999999999999998</v>
      </c>
      <c r="FS89" s="13">
        <v>0.12</v>
      </c>
      <c r="FT89" s="13">
        <v>0.39500000000000002</v>
      </c>
      <c r="FU89" s="13">
        <v>0.1825</v>
      </c>
      <c r="FV89" s="13">
        <v>0.28749999999999998</v>
      </c>
      <c r="FW89" s="13">
        <v>0.02</v>
      </c>
      <c r="FX89" s="13">
        <v>0.02</v>
      </c>
      <c r="FY89" s="13">
        <v>-5.5E-2</v>
      </c>
      <c r="FZ89" s="13">
        <v>-5.5E-2</v>
      </c>
      <c r="GA89" s="13">
        <v>-5.5E-2</v>
      </c>
      <c r="GB89" s="13">
        <v>-0.59499999999999997</v>
      </c>
      <c r="GC89" s="13">
        <v>-6.25E-2</v>
      </c>
    </row>
    <row r="90" spans="4:185" x14ac:dyDescent="0.2"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71"/>
      <c r="AA90" s="11"/>
      <c r="AB90" s="11"/>
      <c r="AC90" s="11"/>
      <c r="AD90" s="11"/>
      <c r="AE90" s="11"/>
      <c r="DQ90" s="13">
        <v>5.0000000000000001E-3</v>
      </c>
      <c r="DR90" s="12">
        <v>39264</v>
      </c>
      <c r="DS90" s="13">
        <v>2.9180000000000001</v>
      </c>
      <c r="DT90" s="13">
        <v>5.0000000000000001E-3</v>
      </c>
      <c r="DU90" s="13">
        <v>0.21</v>
      </c>
      <c r="DW90" s="13">
        <v>9.2499999999999999E-2</v>
      </c>
      <c r="DX90" s="13">
        <v>0.1875</v>
      </c>
      <c r="DZ90" s="13">
        <v>0.14000000000000001</v>
      </c>
      <c r="EA90" s="13">
        <v>-0.19500000000000001</v>
      </c>
      <c r="EB90" s="13">
        <v>-0.19500000000000001</v>
      </c>
      <c r="EC90" s="13">
        <v>-0.21</v>
      </c>
      <c r="ED90" s="13">
        <v>-7.4999999999999997E-2</v>
      </c>
      <c r="EE90" s="13">
        <v>-0.06</v>
      </c>
      <c r="EF90" s="13">
        <v>-0.19500000000000001</v>
      </c>
      <c r="EG90" s="13">
        <v>-0.17499999999999999</v>
      </c>
      <c r="EH90" s="13">
        <v>-0.12</v>
      </c>
      <c r="EI90" s="13">
        <v>-0.17</v>
      </c>
      <c r="EJ90" s="13">
        <v>-0.33500000000000002</v>
      </c>
      <c r="EK90" s="13">
        <v>0.315</v>
      </c>
      <c r="EL90" s="13">
        <v>0.12</v>
      </c>
      <c r="EM90" s="13">
        <v>0.43</v>
      </c>
      <c r="EN90" s="13">
        <v>0.1825</v>
      </c>
      <c r="EO90" s="13">
        <v>0.3</v>
      </c>
      <c r="EP90" s="13">
        <v>2.2499999999999999E-2</v>
      </c>
      <c r="EQ90" s="13">
        <v>2.2499999999999999E-2</v>
      </c>
      <c r="ER90" s="13">
        <v>-5.5E-2</v>
      </c>
      <c r="ES90" s="13">
        <v>-5.5E-2</v>
      </c>
      <c r="ET90" s="13">
        <v>-5.5E-2</v>
      </c>
      <c r="EU90" s="13">
        <v>-0.59499999999999997</v>
      </c>
      <c r="EV90" s="13">
        <v>-6.25E-2</v>
      </c>
      <c r="EW90" s="13">
        <v>0.1575</v>
      </c>
      <c r="EY90" s="12">
        <v>39264</v>
      </c>
      <c r="EZ90" s="13">
        <v>2.8929999999999998</v>
      </c>
      <c r="FA90" s="13">
        <v>5.0000000000000001E-3</v>
      </c>
      <c r="FB90" s="13">
        <v>0.21</v>
      </c>
      <c r="FD90" s="13">
        <v>9.2499999999999999E-2</v>
      </c>
      <c r="FE90" s="13">
        <v>0.1875</v>
      </c>
      <c r="FG90" s="13">
        <v>0.14000000000000001</v>
      </c>
      <c r="FH90" s="13">
        <v>-0.19500000000000001</v>
      </c>
      <c r="FI90" s="13">
        <v>-0.19500000000000001</v>
      </c>
      <c r="FJ90" s="13">
        <v>-0.21</v>
      </c>
      <c r="FK90" s="13">
        <v>-7.4999999999999997E-2</v>
      </c>
      <c r="FL90" s="13">
        <v>-0.06</v>
      </c>
      <c r="FM90" s="13">
        <v>-0.19500000000000001</v>
      </c>
      <c r="FN90" s="13">
        <v>-0.17499999999999999</v>
      </c>
      <c r="FO90" s="13">
        <v>-0.12</v>
      </c>
      <c r="FP90" s="13">
        <v>-0.19500000000000001</v>
      </c>
      <c r="FQ90" s="13">
        <v>-0.36</v>
      </c>
      <c r="FR90" s="13">
        <v>0.28999999999999998</v>
      </c>
      <c r="FS90" s="13">
        <v>0.12</v>
      </c>
      <c r="FT90" s="13">
        <v>0.43</v>
      </c>
      <c r="FU90" s="13">
        <v>0.1825</v>
      </c>
      <c r="FV90" s="13">
        <v>0.3</v>
      </c>
      <c r="FW90" s="13">
        <v>2.2499999999999999E-2</v>
      </c>
      <c r="FX90" s="13">
        <v>2.2499999999999999E-2</v>
      </c>
      <c r="FY90" s="13">
        <v>-5.5E-2</v>
      </c>
      <c r="FZ90" s="13">
        <v>-5.5E-2</v>
      </c>
      <c r="GA90" s="13">
        <v>-5.5E-2</v>
      </c>
      <c r="GB90" s="13">
        <v>-0.59499999999999997</v>
      </c>
      <c r="GC90" s="13">
        <v>-6.25E-2</v>
      </c>
    </row>
    <row r="91" spans="4:185" x14ac:dyDescent="0.2"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71"/>
      <c r="AA91" s="11"/>
      <c r="AB91" s="11"/>
      <c r="AC91" s="11"/>
      <c r="AD91" s="11"/>
      <c r="AE91" s="11"/>
      <c r="DQ91" s="13">
        <v>5.0000000000000001E-3</v>
      </c>
      <c r="DR91" s="12">
        <v>39295</v>
      </c>
      <c r="DS91" s="13">
        <v>2.9390000000000001</v>
      </c>
      <c r="DT91" s="13">
        <v>5.0000000000000001E-3</v>
      </c>
      <c r="DU91" s="13">
        <v>0.21</v>
      </c>
      <c r="DW91" s="13">
        <v>0.09</v>
      </c>
      <c r="DX91" s="13">
        <v>0.185</v>
      </c>
      <c r="DZ91" s="13">
        <v>0.14000000000000001</v>
      </c>
      <c r="EA91" s="13">
        <v>-0.19500000000000001</v>
      </c>
      <c r="EB91" s="13">
        <v>-0.19500000000000001</v>
      </c>
      <c r="EC91" s="13">
        <v>-0.21</v>
      </c>
      <c r="ED91" s="13">
        <v>-7.4999999999999997E-2</v>
      </c>
      <c r="EE91" s="13">
        <v>-0.06</v>
      </c>
      <c r="EF91" s="13">
        <v>-0.19500000000000001</v>
      </c>
      <c r="EG91" s="13">
        <v>-0.17499999999999999</v>
      </c>
      <c r="EH91" s="13">
        <v>-0.12</v>
      </c>
      <c r="EI91" s="13">
        <v>-0.17</v>
      </c>
      <c r="EJ91" s="13">
        <v>-0.33500000000000002</v>
      </c>
      <c r="EK91" s="13">
        <v>0.315</v>
      </c>
      <c r="EL91" s="13">
        <v>0.12</v>
      </c>
      <c r="EM91" s="13">
        <v>0.495</v>
      </c>
      <c r="EN91" s="13">
        <v>0.1825</v>
      </c>
      <c r="EO91" s="13">
        <v>0.3</v>
      </c>
      <c r="EP91" s="13">
        <v>2.5000000000000001E-2</v>
      </c>
      <c r="EQ91" s="13">
        <v>2.5000000000000001E-2</v>
      </c>
      <c r="ER91" s="13">
        <v>-5.5E-2</v>
      </c>
      <c r="ES91" s="13">
        <v>-5.5E-2</v>
      </c>
      <c r="ET91" s="13">
        <v>-5.5E-2</v>
      </c>
      <c r="EU91" s="13">
        <v>-0.59499999999999997</v>
      </c>
      <c r="EV91" s="13">
        <v>-6.25E-2</v>
      </c>
      <c r="EW91" s="13">
        <v>0.1575</v>
      </c>
      <c r="EY91" s="12">
        <v>39295</v>
      </c>
      <c r="EZ91" s="13">
        <v>2.9140000000000001</v>
      </c>
      <c r="FA91" s="13">
        <v>5.0000000000000001E-3</v>
      </c>
      <c r="FB91" s="13">
        <v>0.21</v>
      </c>
      <c r="FD91" s="13">
        <v>0.09</v>
      </c>
      <c r="FE91" s="13">
        <v>0.185</v>
      </c>
      <c r="FG91" s="13">
        <v>0.14000000000000001</v>
      </c>
      <c r="FH91" s="13">
        <v>-0.19500000000000001</v>
      </c>
      <c r="FI91" s="13">
        <v>-0.19500000000000001</v>
      </c>
      <c r="FJ91" s="13">
        <v>-0.21</v>
      </c>
      <c r="FK91" s="13">
        <v>-7.4999999999999997E-2</v>
      </c>
      <c r="FL91" s="13">
        <v>-0.06</v>
      </c>
      <c r="FM91" s="13">
        <v>-0.19500000000000001</v>
      </c>
      <c r="FN91" s="13">
        <v>-0.17499999999999999</v>
      </c>
      <c r="FO91" s="13">
        <v>-0.12</v>
      </c>
      <c r="FP91" s="13">
        <v>-0.19500000000000001</v>
      </c>
      <c r="FQ91" s="13">
        <v>-0.36</v>
      </c>
      <c r="FR91" s="13">
        <v>0.28999999999999998</v>
      </c>
      <c r="FS91" s="13">
        <v>0.12</v>
      </c>
      <c r="FT91" s="13">
        <v>0.495</v>
      </c>
      <c r="FU91" s="13">
        <v>0.1825</v>
      </c>
      <c r="FV91" s="13">
        <v>0.3</v>
      </c>
      <c r="FW91" s="13">
        <v>2.5000000000000001E-2</v>
      </c>
      <c r="FX91" s="13">
        <v>2.5000000000000001E-2</v>
      </c>
      <c r="FY91" s="13">
        <v>-5.5E-2</v>
      </c>
      <c r="FZ91" s="13">
        <v>-5.5E-2</v>
      </c>
      <c r="GA91" s="13">
        <v>-5.5E-2</v>
      </c>
      <c r="GB91" s="13">
        <v>-0.59499999999999997</v>
      </c>
      <c r="GC91" s="13">
        <v>-6.25E-2</v>
      </c>
    </row>
    <row r="92" spans="4:185" x14ac:dyDescent="0.2"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71"/>
      <c r="AA92" s="11"/>
      <c r="AB92" s="11"/>
      <c r="AC92" s="11"/>
      <c r="AD92" s="11"/>
      <c r="AE92" s="11"/>
      <c r="DQ92" s="13">
        <v>5.0000000000000001E-3</v>
      </c>
      <c r="DR92" s="12">
        <v>39326</v>
      </c>
      <c r="DS92" s="13">
        <v>2.9180000000000001</v>
      </c>
      <c r="DT92" s="13">
        <v>5.0000000000000001E-3</v>
      </c>
      <c r="DU92" s="13">
        <v>0.21</v>
      </c>
      <c r="DW92" s="13">
        <v>8.7499999999999994E-2</v>
      </c>
      <c r="DX92" s="13">
        <v>0.1825</v>
      </c>
      <c r="DZ92" s="13">
        <v>0.14000000000000001</v>
      </c>
      <c r="EA92" s="13">
        <v>-0.19500000000000001</v>
      </c>
      <c r="EB92" s="13">
        <v>-0.19500000000000001</v>
      </c>
      <c r="EC92" s="13">
        <v>-0.21</v>
      </c>
      <c r="ED92" s="13">
        <v>-7.4999999999999997E-2</v>
      </c>
      <c r="EE92" s="13">
        <v>-0.06</v>
      </c>
      <c r="EF92" s="13">
        <v>-0.185</v>
      </c>
      <c r="EG92" s="13">
        <v>-0.16500000000000001</v>
      </c>
      <c r="EH92" s="13">
        <v>-0.12</v>
      </c>
      <c r="EI92" s="13">
        <v>-0.17</v>
      </c>
      <c r="EJ92" s="13">
        <v>-0.33500000000000002</v>
      </c>
      <c r="EK92" s="13">
        <v>0.315</v>
      </c>
      <c r="EL92" s="13">
        <v>0.12</v>
      </c>
      <c r="EM92" s="13">
        <v>0.39500000000000002</v>
      </c>
      <c r="EN92" s="13">
        <v>0.1825</v>
      </c>
      <c r="EO92" s="13">
        <v>0.28999999999999998</v>
      </c>
      <c r="EP92" s="13">
        <v>1.7500000000000002E-2</v>
      </c>
      <c r="EQ92" s="13">
        <v>1.7500000000000002E-2</v>
      </c>
      <c r="ER92" s="13">
        <v>-5.5E-2</v>
      </c>
      <c r="ES92" s="13">
        <v>-5.5E-2</v>
      </c>
      <c r="ET92" s="13">
        <v>-5.5E-2</v>
      </c>
      <c r="EU92" s="13">
        <v>-0.59499999999999997</v>
      </c>
      <c r="EV92" s="13">
        <v>-6.25E-2</v>
      </c>
      <c r="EW92" s="13">
        <v>0.1575</v>
      </c>
      <c r="EY92" s="12">
        <v>39326</v>
      </c>
      <c r="EZ92" s="13">
        <v>2.8929999999999998</v>
      </c>
      <c r="FA92" s="13">
        <v>5.0000000000000001E-3</v>
      </c>
      <c r="FB92" s="13">
        <v>0.21</v>
      </c>
      <c r="FD92" s="13">
        <v>8.7499999999999994E-2</v>
      </c>
      <c r="FE92" s="13">
        <v>0.1825</v>
      </c>
      <c r="FG92" s="13">
        <v>0.14000000000000001</v>
      </c>
      <c r="FH92" s="13">
        <v>-0.19500000000000001</v>
      </c>
      <c r="FI92" s="13">
        <v>-0.19500000000000001</v>
      </c>
      <c r="FJ92" s="13">
        <v>-0.21</v>
      </c>
      <c r="FK92" s="13">
        <v>-7.4999999999999997E-2</v>
      </c>
      <c r="FL92" s="13">
        <v>-0.06</v>
      </c>
      <c r="FM92" s="13">
        <v>-0.185</v>
      </c>
      <c r="FN92" s="13">
        <v>-0.16500000000000001</v>
      </c>
      <c r="FO92" s="13">
        <v>-0.12</v>
      </c>
      <c r="FP92" s="13">
        <v>-0.19500000000000001</v>
      </c>
      <c r="FQ92" s="13">
        <v>-0.36</v>
      </c>
      <c r="FR92" s="13">
        <v>0.28999999999999998</v>
      </c>
      <c r="FS92" s="13">
        <v>0.12</v>
      </c>
      <c r="FT92" s="13">
        <v>0.39500000000000002</v>
      </c>
      <c r="FU92" s="13">
        <v>0.1825</v>
      </c>
      <c r="FV92" s="13">
        <v>0.28999999999999998</v>
      </c>
      <c r="FW92" s="13">
        <v>1.7500000000000002E-2</v>
      </c>
      <c r="FX92" s="13">
        <v>1.7500000000000002E-2</v>
      </c>
      <c r="FY92" s="13">
        <v>-5.5E-2</v>
      </c>
      <c r="FZ92" s="13">
        <v>-5.5E-2</v>
      </c>
      <c r="GA92" s="13">
        <v>-5.5E-2</v>
      </c>
      <c r="GB92" s="13">
        <v>-0.59499999999999997</v>
      </c>
      <c r="GC92" s="13">
        <v>-6.25E-2</v>
      </c>
    </row>
    <row r="93" spans="4:185" x14ac:dyDescent="0.2"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71"/>
      <c r="AA93" s="11"/>
      <c r="AB93" s="11"/>
      <c r="AC93" s="11"/>
      <c r="AD93" s="11"/>
      <c r="AE93" s="11"/>
      <c r="DQ93" s="13">
        <v>5.0000000000000001E-3</v>
      </c>
      <c r="DR93" s="12">
        <v>39356</v>
      </c>
      <c r="DS93" s="13">
        <v>2.9289999999999998</v>
      </c>
      <c r="DT93" s="13">
        <v>5.0000000000000001E-3</v>
      </c>
      <c r="DU93" s="13">
        <v>0.2</v>
      </c>
      <c r="DW93" s="13">
        <v>0.10249999999999999</v>
      </c>
      <c r="DX93" s="13">
        <v>0.19750000000000001</v>
      </c>
      <c r="DZ93" s="13">
        <v>0.14000000000000001</v>
      </c>
      <c r="EA93" s="13">
        <v>-0.19500000000000001</v>
      </c>
      <c r="EB93" s="13">
        <v>-0.19500000000000001</v>
      </c>
      <c r="EC93" s="13">
        <v>-0.21</v>
      </c>
      <c r="ED93" s="13">
        <v>-7.4999999999999997E-2</v>
      </c>
      <c r="EE93" s="13">
        <v>-0.06</v>
      </c>
      <c r="EF93" s="13">
        <v>-0.17</v>
      </c>
      <c r="EG93" s="13">
        <v>-0.15</v>
      </c>
      <c r="EH93" s="13">
        <v>-0.12</v>
      </c>
      <c r="EI93" s="13">
        <v>-0.17</v>
      </c>
      <c r="EJ93" s="13">
        <v>-0.33500000000000002</v>
      </c>
      <c r="EK93" s="13">
        <v>0.315</v>
      </c>
      <c r="EL93" s="13">
        <v>0.12</v>
      </c>
      <c r="EM93" s="13">
        <v>0.46100000000000002</v>
      </c>
      <c r="EN93" s="13">
        <v>0.1875</v>
      </c>
      <c r="EO93" s="13">
        <v>0.36249999999999999</v>
      </c>
      <c r="EP93" s="13">
        <v>7.4999999999999997E-3</v>
      </c>
      <c r="EQ93" s="13">
        <v>7.4999999999999997E-3</v>
      </c>
      <c r="ER93" s="13">
        <v>-5.5E-2</v>
      </c>
      <c r="ES93" s="13">
        <v>-5.5E-2</v>
      </c>
      <c r="ET93" s="13">
        <v>-5.5E-2</v>
      </c>
      <c r="EU93" s="13">
        <v>-0.59499999999999997</v>
      </c>
      <c r="EV93" s="13">
        <v>-6.25E-2</v>
      </c>
      <c r="EW93" s="13">
        <v>0.1575</v>
      </c>
      <c r="EY93" s="12">
        <v>39356</v>
      </c>
      <c r="EZ93" s="13">
        <v>2.9039999999999999</v>
      </c>
      <c r="FA93" s="13">
        <v>5.0000000000000001E-3</v>
      </c>
      <c r="FB93" s="13">
        <v>0.2</v>
      </c>
      <c r="FD93" s="13">
        <v>0.10249999999999999</v>
      </c>
      <c r="FE93" s="13">
        <v>0.19750000000000001</v>
      </c>
      <c r="FG93" s="13">
        <v>0.14000000000000001</v>
      </c>
      <c r="FH93" s="13">
        <v>-0.19500000000000001</v>
      </c>
      <c r="FI93" s="13">
        <v>-0.19500000000000001</v>
      </c>
      <c r="FJ93" s="13">
        <v>-0.21</v>
      </c>
      <c r="FK93" s="13">
        <v>-7.4999999999999997E-2</v>
      </c>
      <c r="FL93" s="13">
        <v>-0.06</v>
      </c>
      <c r="FM93" s="13">
        <v>-0.17</v>
      </c>
      <c r="FN93" s="13">
        <v>-0.15</v>
      </c>
      <c r="FO93" s="13">
        <v>-0.12</v>
      </c>
      <c r="FP93" s="13">
        <v>-0.19500000000000001</v>
      </c>
      <c r="FQ93" s="13">
        <v>-0.36</v>
      </c>
      <c r="FR93" s="13">
        <v>0.28999999999999998</v>
      </c>
      <c r="FS93" s="13">
        <v>0.12</v>
      </c>
      <c r="FT93" s="13">
        <v>0.46100000000000002</v>
      </c>
      <c r="FU93" s="13">
        <v>0.1875</v>
      </c>
      <c r="FV93" s="13">
        <v>0.36249999999999999</v>
      </c>
      <c r="FW93" s="13">
        <v>7.4999999999999997E-3</v>
      </c>
      <c r="FX93" s="13">
        <v>7.4999999999999997E-3</v>
      </c>
      <c r="FY93" s="13">
        <v>-5.5E-2</v>
      </c>
      <c r="FZ93" s="13">
        <v>-5.5E-2</v>
      </c>
      <c r="GA93" s="13">
        <v>-5.5E-2</v>
      </c>
      <c r="GB93" s="13">
        <v>-0.59499999999999997</v>
      </c>
      <c r="GC93" s="13">
        <v>-6.25E-2</v>
      </c>
    </row>
    <row r="94" spans="4:185" x14ac:dyDescent="0.2"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71"/>
      <c r="AA94" s="11"/>
      <c r="AB94" s="11"/>
      <c r="AC94" s="11"/>
      <c r="AD94" s="11"/>
      <c r="AE94" s="11"/>
      <c r="DQ94" s="13">
        <v>5.0000000000000001E-3</v>
      </c>
      <c r="DR94" s="12">
        <v>39387</v>
      </c>
      <c r="DS94" s="13">
        <v>3.0009999999999999</v>
      </c>
      <c r="DT94" s="13">
        <v>5.0000000000000001E-3</v>
      </c>
      <c r="DU94" s="13">
        <v>0.2</v>
      </c>
      <c r="DW94" s="13">
        <v>0.16500000000000001</v>
      </c>
      <c r="DX94" s="13">
        <v>0.26</v>
      </c>
      <c r="DZ94" s="13">
        <v>0.26500000000000001</v>
      </c>
      <c r="EA94" s="13">
        <v>-0.19</v>
      </c>
      <c r="EB94" s="13">
        <v>-0.19</v>
      </c>
      <c r="EC94" s="13">
        <v>-0.2</v>
      </c>
      <c r="ED94" s="13">
        <v>-0.09</v>
      </c>
      <c r="EE94" s="13">
        <v>-7.4999999999999997E-2</v>
      </c>
      <c r="EF94" s="13">
        <v>-0.13250000000000001</v>
      </c>
      <c r="EG94" s="13">
        <v>-0.1125</v>
      </c>
      <c r="EH94" s="13">
        <v>-0.13250000000000001</v>
      </c>
      <c r="EI94" s="13">
        <v>-0.17</v>
      </c>
      <c r="EJ94" s="13">
        <v>-0.26</v>
      </c>
      <c r="EK94" s="13">
        <v>0.14000000000000001</v>
      </c>
      <c r="EL94" s="13">
        <v>0.09</v>
      </c>
      <c r="EM94" s="13">
        <v>0.76749999999999996</v>
      </c>
      <c r="EN94" s="13">
        <v>0.27</v>
      </c>
      <c r="EO94" s="13">
        <v>0.46500000000000002</v>
      </c>
      <c r="EP94" s="13">
        <v>-3.2500000000000001E-2</v>
      </c>
      <c r="EQ94" s="13">
        <v>-3.2500000000000001E-2</v>
      </c>
      <c r="ER94" s="13">
        <v>-5.5E-2</v>
      </c>
      <c r="ES94" s="13">
        <v>-5.5E-2</v>
      </c>
      <c r="ET94" s="13">
        <v>-5.5E-2</v>
      </c>
      <c r="EU94" s="13">
        <v>-0.53500000000000003</v>
      </c>
      <c r="EV94" s="13">
        <v>-6.5000000000000002E-2</v>
      </c>
      <c r="EW94" s="13">
        <v>0.1575</v>
      </c>
      <c r="EY94" s="12">
        <v>39387</v>
      </c>
      <c r="EZ94" s="13">
        <v>2.976</v>
      </c>
      <c r="FA94" s="13">
        <v>5.0000000000000001E-3</v>
      </c>
      <c r="FB94" s="13">
        <v>0.2</v>
      </c>
      <c r="FD94" s="13">
        <v>0.16500000000000001</v>
      </c>
      <c r="FE94" s="13">
        <v>0.26</v>
      </c>
      <c r="FG94" s="13">
        <v>0.26500000000000001</v>
      </c>
      <c r="FH94" s="13">
        <v>-0.19</v>
      </c>
      <c r="FI94" s="13">
        <v>-0.19</v>
      </c>
      <c r="FJ94" s="13">
        <v>-0.2</v>
      </c>
      <c r="FK94" s="13">
        <v>-0.09</v>
      </c>
      <c r="FL94" s="13">
        <v>-7.4999999999999997E-2</v>
      </c>
      <c r="FM94" s="13">
        <v>-0.13250000000000001</v>
      </c>
      <c r="FN94" s="13">
        <v>-0.1125</v>
      </c>
      <c r="FO94" s="13">
        <v>-0.13250000000000001</v>
      </c>
      <c r="FP94" s="13">
        <v>-0.19</v>
      </c>
      <c r="FQ94" s="13">
        <v>-0.28000000000000003</v>
      </c>
      <c r="FR94" s="13">
        <v>0.12</v>
      </c>
      <c r="FS94" s="13">
        <v>7.0000000000000007E-2</v>
      </c>
      <c r="FT94" s="13">
        <v>0.76749999999999996</v>
      </c>
      <c r="FU94" s="13">
        <v>0.27</v>
      </c>
      <c r="FV94" s="13">
        <v>0.46500000000000002</v>
      </c>
      <c r="FW94" s="13">
        <v>-3.2500000000000001E-2</v>
      </c>
      <c r="FX94" s="13">
        <v>-3.2500000000000001E-2</v>
      </c>
      <c r="FY94" s="13">
        <v>-5.5E-2</v>
      </c>
      <c r="FZ94" s="13">
        <v>-5.5E-2</v>
      </c>
      <c r="GA94" s="13">
        <v>-5.5E-2</v>
      </c>
      <c r="GB94" s="13">
        <v>-0.53500000000000003</v>
      </c>
      <c r="GC94" s="13">
        <v>-6.5000000000000002E-2</v>
      </c>
    </row>
    <row r="95" spans="4:185" x14ac:dyDescent="0.2"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71"/>
      <c r="AA95" s="11"/>
      <c r="AB95" s="11"/>
      <c r="AC95" s="11"/>
      <c r="AD95" s="11"/>
      <c r="AE95" s="11"/>
      <c r="DQ95" s="13">
        <v>5.0000000000000001E-3</v>
      </c>
      <c r="DR95" s="12">
        <v>39417</v>
      </c>
      <c r="DS95" s="13">
        <v>3.0750000000000002</v>
      </c>
      <c r="DT95" s="13">
        <v>5.0000000000000001E-3</v>
      </c>
      <c r="DU95" s="13">
        <v>0.2</v>
      </c>
      <c r="DW95" s="13">
        <v>0.20499999999999999</v>
      </c>
      <c r="DX95" s="13">
        <v>0.3</v>
      </c>
      <c r="DZ95" s="13">
        <v>0.23499999999999999</v>
      </c>
      <c r="EA95" s="13">
        <v>-0.19750000000000001</v>
      </c>
      <c r="EB95" s="13">
        <v>-0.19750000000000001</v>
      </c>
      <c r="EC95" s="13">
        <v>-0.20749999999999999</v>
      </c>
      <c r="ED95" s="13">
        <v>-0.09</v>
      </c>
      <c r="EE95" s="13">
        <v>-7.4999999999999997E-2</v>
      </c>
      <c r="EF95" s="13">
        <v>-0.125</v>
      </c>
      <c r="EG95" s="13">
        <v>-0.105</v>
      </c>
      <c r="EH95" s="13">
        <v>-0.1275</v>
      </c>
      <c r="EI95" s="13">
        <v>-0.17</v>
      </c>
      <c r="EJ95" s="13">
        <v>-0.26</v>
      </c>
      <c r="EK95" s="13">
        <v>0.14000000000000001</v>
      </c>
      <c r="EL95" s="13">
        <v>0.09</v>
      </c>
      <c r="EM95" s="13">
        <v>1.19</v>
      </c>
      <c r="EN95" s="13">
        <v>0.30499999999999999</v>
      </c>
      <c r="EO95" s="13">
        <v>0.8</v>
      </c>
      <c r="EP95" s="13">
        <v>-5.5E-2</v>
      </c>
      <c r="EQ95" s="13">
        <v>-5.5E-2</v>
      </c>
      <c r="ER95" s="13">
        <v>-5.5E-2</v>
      </c>
      <c r="ES95" s="13">
        <v>-5.5E-2</v>
      </c>
      <c r="ET95" s="13">
        <v>-5.5E-2</v>
      </c>
      <c r="EU95" s="13">
        <v>-0.53500000000000003</v>
      </c>
      <c r="EV95" s="13">
        <v>-6.5000000000000002E-2</v>
      </c>
      <c r="EW95" s="13">
        <v>0.1575</v>
      </c>
      <c r="EY95" s="12">
        <v>39417</v>
      </c>
      <c r="EZ95" s="13">
        <v>3.05</v>
      </c>
      <c r="FA95" s="13">
        <v>5.0000000000000001E-3</v>
      </c>
      <c r="FB95" s="13">
        <v>0.2</v>
      </c>
      <c r="FD95" s="13">
        <v>0.20499999999999999</v>
      </c>
      <c r="FE95" s="13">
        <v>0.3</v>
      </c>
      <c r="FG95" s="13">
        <v>0.23499999999999999</v>
      </c>
      <c r="FH95" s="13">
        <v>-0.19750000000000001</v>
      </c>
      <c r="FI95" s="13">
        <v>-0.19750000000000001</v>
      </c>
      <c r="FJ95" s="13">
        <v>-0.20749999999999999</v>
      </c>
      <c r="FK95" s="13">
        <v>-0.09</v>
      </c>
      <c r="FL95" s="13">
        <v>-7.4999999999999997E-2</v>
      </c>
      <c r="FM95" s="13">
        <v>-0.125</v>
      </c>
      <c r="FN95" s="13">
        <v>-0.105</v>
      </c>
      <c r="FO95" s="13">
        <v>-0.1275</v>
      </c>
      <c r="FP95" s="13">
        <v>-0.19</v>
      </c>
      <c r="FQ95" s="13">
        <v>-0.28000000000000003</v>
      </c>
      <c r="FR95" s="13">
        <v>0.12</v>
      </c>
      <c r="FS95" s="13">
        <v>7.0000000000000007E-2</v>
      </c>
      <c r="FT95" s="13">
        <v>1.19</v>
      </c>
      <c r="FU95" s="13">
        <v>0.30499999999999999</v>
      </c>
      <c r="FV95" s="13">
        <v>0.8</v>
      </c>
      <c r="FW95" s="13">
        <v>-5.5E-2</v>
      </c>
      <c r="FX95" s="13">
        <v>-5.5E-2</v>
      </c>
      <c r="FY95" s="13">
        <v>-5.5E-2</v>
      </c>
      <c r="FZ95" s="13">
        <v>-5.5E-2</v>
      </c>
      <c r="GA95" s="13">
        <v>-5.5E-2</v>
      </c>
      <c r="GB95" s="13">
        <v>-0.53500000000000003</v>
      </c>
      <c r="GC95" s="13">
        <v>-6.5000000000000002E-2</v>
      </c>
    </row>
    <row r="96" spans="4:185" x14ac:dyDescent="0.2"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71"/>
      <c r="AA96" s="11"/>
      <c r="AB96" s="11"/>
      <c r="AC96" s="11"/>
      <c r="AD96" s="11"/>
      <c r="AE96" s="11"/>
      <c r="DQ96" s="13">
        <v>5.0000000000000001E-3</v>
      </c>
      <c r="DR96" s="12">
        <v>39448</v>
      </c>
      <c r="DS96" s="13">
        <v>3.3519999999999999</v>
      </c>
      <c r="DT96" s="13">
        <v>5.0000000000000001E-3</v>
      </c>
      <c r="DU96" s="13">
        <v>0.2</v>
      </c>
      <c r="DW96" s="13">
        <v>0.26</v>
      </c>
      <c r="DX96" s="13">
        <v>0.35499999999999998</v>
      </c>
      <c r="DZ96" s="13">
        <v>0.27</v>
      </c>
      <c r="EA96" s="13">
        <v>-0.2</v>
      </c>
      <c r="EB96" s="13">
        <v>-0.2</v>
      </c>
      <c r="EC96" s="13">
        <v>-0.21</v>
      </c>
      <c r="ED96" s="13">
        <v>-0.09</v>
      </c>
      <c r="EE96" s="13">
        <v>-7.4999999999999997E-2</v>
      </c>
      <c r="EF96" s="13">
        <v>-0.11</v>
      </c>
      <c r="EG96" s="13">
        <v>-0.09</v>
      </c>
      <c r="EH96" s="13">
        <v>-0.1275</v>
      </c>
      <c r="EI96" s="13">
        <v>-0.17</v>
      </c>
      <c r="EJ96" s="13">
        <v>-0.26</v>
      </c>
      <c r="EK96" s="13">
        <v>0.14000000000000001</v>
      </c>
      <c r="EL96" s="13">
        <v>0.09</v>
      </c>
      <c r="EM96" s="13">
        <v>1.5249999999999999</v>
      </c>
      <c r="EN96" s="13">
        <v>0.30499999999999999</v>
      </c>
      <c r="EO96" s="13">
        <v>0.97499999999999998</v>
      </c>
      <c r="EP96" s="13">
        <v>-5.7500000000000002E-2</v>
      </c>
      <c r="EQ96" s="13">
        <v>-5.7500000000000002E-2</v>
      </c>
      <c r="ER96" s="13">
        <v>-5.5E-2</v>
      </c>
      <c r="ES96" s="13">
        <v>-5.5E-2</v>
      </c>
      <c r="ET96" s="13">
        <v>-5.5E-2</v>
      </c>
      <c r="EU96" s="13">
        <v>-0.53500000000000003</v>
      </c>
      <c r="EV96" s="13">
        <v>-6.5000000000000002E-2</v>
      </c>
      <c r="EW96" s="13">
        <v>0.1575</v>
      </c>
      <c r="EY96" s="12">
        <v>39448</v>
      </c>
      <c r="EZ96" s="13">
        <v>3.327</v>
      </c>
      <c r="FA96" s="13">
        <v>5.0000000000000001E-3</v>
      </c>
      <c r="FB96" s="13">
        <v>0.2</v>
      </c>
      <c r="FD96" s="13">
        <v>0.26</v>
      </c>
      <c r="FE96" s="13">
        <v>0.35499999999999998</v>
      </c>
      <c r="FG96" s="13">
        <v>0.27</v>
      </c>
      <c r="FH96" s="13">
        <v>-0.2</v>
      </c>
      <c r="FI96" s="13">
        <v>-0.2</v>
      </c>
      <c r="FJ96" s="13">
        <v>-0.21</v>
      </c>
      <c r="FK96" s="13">
        <v>-0.09</v>
      </c>
      <c r="FL96" s="13">
        <v>-7.4999999999999997E-2</v>
      </c>
      <c r="FM96" s="13">
        <v>-0.11</v>
      </c>
      <c r="FN96" s="13">
        <v>-0.09</v>
      </c>
      <c r="FO96" s="13">
        <v>-0.1275</v>
      </c>
      <c r="FP96" s="13">
        <v>-0.19</v>
      </c>
      <c r="FQ96" s="13">
        <v>-0.28000000000000003</v>
      </c>
      <c r="FR96" s="13">
        <v>0.12</v>
      </c>
      <c r="FS96" s="13">
        <v>7.0000000000000007E-2</v>
      </c>
      <c r="FT96" s="13">
        <v>1.5249999999999999</v>
      </c>
      <c r="FU96" s="13">
        <v>0.30499999999999999</v>
      </c>
      <c r="FV96" s="13">
        <v>0.97499999999999998</v>
      </c>
      <c r="FW96" s="13">
        <v>-5.7500000000000002E-2</v>
      </c>
      <c r="FX96" s="13">
        <v>-5.7500000000000002E-2</v>
      </c>
      <c r="FY96" s="13">
        <v>-5.5E-2</v>
      </c>
      <c r="FZ96" s="13">
        <v>-5.5E-2</v>
      </c>
      <c r="GA96" s="13">
        <v>-5.5E-2</v>
      </c>
      <c r="GB96" s="13">
        <v>-0.53500000000000003</v>
      </c>
      <c r="GC96" s="13">
        <v>-6.5000000000000002E-2</v>
      </c>
    </row>
    <row r="97" spans="4:185" x14ac:dyDescent="0.2"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71"/>
      <c r="AA97" s="11"/>
      <c r="AB97" s="11"/>
      <c r="AC97" s="11"/>
      <c r="AD97" s="11"/>
      <c r="AE97" s="11"/>
      <c r="DQ97" s="13">
        <v>5.0000000000000001E-3</v>
      </c>
      <c r="DR97" s="12">
        <v>39479</v>
      </c>
      <c r="DS97" s="13">
        <v>3.23</v>
      </c>
      <c r="DT97" s="13">
        <v>5.0000000000000001E-3</v>
      </c>
      <c r="DU97" s="13">
        <v>0.2</v>
      </c>
      <c r="DW97" s="13">
        <v>0.23499999999999999</v>
      </c>
      <c r="DX97" s="13">
        <v>0.33</v>
      </c>
      <c r="DZ97" s="13">
        <v>0.32</v>
      </c>
      <c r="EA97" s="13">
        <v>-0.20250000000000001</v>
      </c>
      <c r="EB97" s="13">
        <v>-0.20250000000000001</v>
      </c>
      <c r="EC97" s="13">
        <v>-0.21249999999999999</v>
      </c>
      <c r="ED97" s="13">
        <v>-0.09</v>
      </c>
      <c r="EE97" s="13">
        <v>-7.4999999999999997E-2</v>
      </c>
      <c r="EF97" s="13">
        <v>-0.11</v>
      </c>
      <c r="EG97" s="13">
        <v>-0.09</v>
      </c>
      <c r="EH97" s="13">
        <v>-0.1275</v>
      </c>
      <c r="EI97" s="13">
        <v>-0.17</v>
      </c>
      <c r="EJ97" s="13">
        <v>-0.26</v>
      </c>
      <c r="EK97" s="13">
        <v>0.14000000000000001</v>
      </c>
      <c r="EL97" s="13">
        <v>0.09</v>
      </c>
      <c r="EM97" s="13">
        <v>1.4550000000000001</v>
      </c>
      <c r="EN97" s="13">
        <v>0.30499999999999999</v>
      </c>
      <c r="EO97" s="13">
        <v>0.97499999999999998</v>
      </c>
      <c r="EP97" s="13">
        <v>-0.04</v>
      </c>
      <c r="EQ97" s="13">
        <v>-0.04</v>
      </c>
      <c r="ER97" s="13">
        <v>-5.5E-2</v>
      </c>
      <c r="ES97" s="13">
        <v>-5.5E-2</v>
      </c>
      <c r="ET97" s="13">
        <v>-5.5E-2</v>
      </c>
      <c r="EU97" s="13">
        <v>-0.53500000000000003</v>
      </c>
      <c r="EV97" s="13">
        <v>-6.5000000000000002E-2</v>
      </c>
      <c r="EW97" s="13">
        <v>0.1575</v>
      </c>
      <c r="EY97" s="12">
        <v>39479</v>
      </c>
      <c r="EZ97" s="13">
        <v>3.2050000000000001</v>
      </c>
      <c r="FA97" s="13">
        <v>5.0000000000000001E-3</v>
      </c>
      <c r="FB97" s="13">
        <v>0.2</v>
      </c>
      <c r="FD97" s="13">
        <v>0.23499999999999999</v>
      </c>
      <c r="FE97" s="13">
        <v>0.33</v>
      </c>
      <c r="FG97" s="13">
        <v>0.32</v>
      </c>
      <c r="FH97" s="13">
        <v>-0.20250000000000001</v>
      </c>
      <c r="FI97" s="13">
        <v>-0.20250000000000001</v>
      </c>
      <c r="FJ97" s="13">
        <v>-0.21249999999999999</v>
      </c>
      <c r="FK97" s="13">
        <v>-0.09</v>
      </c>
      <c r="FL97" s="13">
        <v>-7.4999999999999997E-2</v>
      </c>
      <c r="FM97" s="13">
        <v>-0.11</v>
      </c>
      <c r="FN97" s="13">
        <v>-0.09</v>
      </c>
      <c r="FO97" s="13">
        <v>-0.1275</v>
      </c>
      <c r="FP97" s="13">
        <v>-0.19</v>
      </c>
      <c r="FQ97" s="13">
        <v>-0.28000000000000003</v>
      </c>
      <c r="FR97" s="13">
        <v>0.12</v>
      </c>
      <c r="FS97" s="13">
        <v>7.0000000000000007E-2</v>
      </c>
      <c r="FT97" s="13">
        <v>1.4550000000000001</v>
      </c>
      <c r="FU97" s="13">
        <v>0.30499999999999999</v>
      </c>
      <c r="FV97" s="13">
        <v>0.97499999999999998</v>
      </c>
      <c r="FW97" s="13">
        <v>-0.04</v>
      </c>
      <c r="FX97" s="13">
        <v>-0.04</v>
      </c>
      <c r="FY97" s="13">
        <v>-5.5E-2</v>
      </c>
      <c r="FZ97" s="13">
        <v>-5.5E-2</v>
      </c>
      <c r="GA97" s="13">
        <v>-5.5E-2</v>
      </c>
      <c r="GB97" s="13">
        <v>-0.53500000000000003</v>
      </c>
      <c r="GC97" s="13">
        <v>-6.5000000000000002E-2</v>
      </c>
    </row>
    <row r="98" spans="4:185" x14ac:dyDescent="0.2"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71"/>
      <c r="AA98" s="11"/>
      <c r="AB98" s="11"/>
      <c r="AC98" s="11"/>
      <c r="AD98" s="11"/>
      <c r="AE98" s="11"/>
      <c r="DQ98" s="13">
        <v>5.0000000000000001E-3</v>
      </c>
      <c r="DR98" s="12">
        <v>39508</v>
      </c>
      <c r="DS98" s="13">
        <v>3.0750000000000002</v>
      </c>
      <c r="DT98" s="13">
        <v>5.0000000000000001E-3</v>
      </c>
      <c r="DU98" s="13">
        <v>0.2</v>
      </c>
      <c r="DW98" s="13">
        <v>0.23250000000000001</v>
      </c>
      <c r="DX98" s="13">
        <v>0.32750000000000001</v>
      </c>
      <c r="DZ98" s="13">
        <v>0.31</v>
      </c>
      <c r="EA98" s="13">
        <v>-0.20499999999999999</v>
      </c>
      <c r="EB98" s="13">
        <v>-0.20499999999999999</v>
      </c>
      <c r="EC98" s="13">
        <v>-0.215</v>
      </c>
      <c r="ED98" s="13">
        <v>-0.09</v>
      </c>
      <c r="EE98" s="13">
        <v>-7.4999999999999997E-2</v>
      </c>
      <c r="EF98" s="13">
        <v>-0.11</v>
      </c>
      <c r="EG98" s="13">
        <v>-0.09</v>
      </c>
      <c r="EH98" s="13">
        <v>-0.13250000000000001</v>
      </c>
      <c r="EI98" s="13">
        <v>-0.17</v>
      </c>
      <c r="EJ98" s="13">
        <v>-0.26</v>
      </c>
      <c r="EK98" s="13">
        <v>0.14000000000000001</v>
      </c>
      <c r="EL98" s="13">
        <v>0.09</v>
      </c>
      <c r="EM98" s="13">
        <v>0.83499999999999996</v>
      </c>
      <c r="EN98" s="13">
        <v>0.26500000000000001</v>
      </c>
      <c r="EO98" s="13">
        <v>0.60750000000000004</v>
      </c>
      <c r="EP98" s="13">
        <v>-2.75E-2</v>
      </c>
      <c r="EQ98" s="13">
        <v>-2.75E-2</v>
      </c>
      <c r="ER98" s="13">
        <v>-5.5E-2</v>
      </c>
      <c r="ES98" s="13">
        <v>-5.5E-2</v>
      </c>
      <c r="ET98" s="13">
        <v>-5.5E-2</v>
      </c>
      <c r="EU98" s="13">
        <v>-0.53500000000000003</v>
      </c>
      <c r="EV98" s="13">
        <v>-6.5000000000000002E-2</v>
      </c>
      <c r="EW98" s="13">
        <v>0.1575</v>
      </c>
      <c r="EY98" s="12">
        <v>39508</v>
      </c>
      <c r="EZ98" s="13">
        <v>3.05</v>
      </c>
      <c r="FA98" s="13">
        <v>5.0000000000000001E-3</v>
      </c>
      <c r="FB98" s="13">
        <v>0.2</v>
      </c>
      <c r="FD98" s="13">
        <v>0.23250000000000001</v>
      </c>
      <c r="FE98" s="13">
        <v>0.32750000000000001</v>
      </c>
      <c r="FG98" s="13">
        <v>0.31</v>
      </c>
      <c r="FH98" s="13">
        <v>-0.20499999999999999</v>
      </c>
      <c r="FI98" s="13">
        <v>-0.20499999999999999</v>
      </c>
      <c r="FJ98" s="13">
        <v>-0.215</v>
      </c>
      <c r="FK98" s="13">
        <v>-0.09</v>
      </c>
      <c r="FL98" s="13">
        <v>-7.4999999999999997E-2</v>
      </c>
      <c r="FM98" s="13">
        <v>-0.11</v>
      </c>
      <c r="FN98" s="13">
        <v>-0.09</v>
      </c>
      <c r="FO98" s="13">
        <v>-0.13250000000000001</v>
      </c>
      <c r="FP98" s="13">
        <v>-0.19</v>
      </c>
      <c r="FQ98" s="13">
        <v>-0.28000000000000003</v>
      </c>
      <c r="FR98" s="13">
        <v>0.12</v>
      </c>
      <c r="FS98" s="13">
        <v>7.0000000000000007E-2</v>
      </c>
      <c r="FT98" s="13">
        <v>0.83499999999999996</v>
      </c>
      <c r="FU98" s="13">
        <v>0.26500000000000001</v>
      </c>
      <c r="FV98" s="13">
        <v>0.60750000000000004</v>
      </c>
      <c r="FW98" s="13">
        <v>-2.75E-2</v>
      </c>
      <c r="FX98" s="13">
        <v>-2.75E-2</v>
      </c>
      <c r="FY98" s="13">
        <v>-5.5E-2</v>
      </c>
      <c r="FZ98" s="13">
        <v>-5.5E-2</v>
      </c>
      <c r="GA98" s="13">
        <v>-5.5E-2</v>
      </c>
      <c r="GB98" s="13">
        <v>-0.53500000000000003</v>
      </c>
      <c r="GC98" s="13">
        <v>-6.5000000000000002E-2</v>
      </c>
    </row>
    <row r="99" spans="4:185" x14ac:dyDescent="0.2"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71"/>
      <c r="AA99" s="11"/>
      <c r="AB99" s="11"/>
      <c r="AC99" s="11"/>
      <c r="AD99" s="11"/>
      <c r="AE99" s="11"/>
      <c r="DQ99" s="13">
        <v>5.0000000000000001E-3</v>
      </c>
      <c r="DR99" s="12">
        <v>39539</v>
      </c>
      <c r="DS99" s="13">
        <v>2.9119999999999999</v>
      </c>
      <c r="DT99" s="13">
        <v>5.0000000000000001E-3</v>
      </c>
      <c r="DU99" s="13">
        <v>0.2</v>
      </c>
      <c r="DW99" s="13">
        <v>0.13750000000000001</v>
      </c>
      <c r="DX99" s="13">
        <v>0.23250000000000001</v>
      </c>
      <c r="DZ99" s="13">
        <v>0.14000000000000001</v>
      </c>
      <c r="EA99" s="13">
        <v>-0.19500000000000001</v>
      </c>
      <c r="EB99" s="13">
        <v>-0.19500000000000001</v>
      </c>
      <c r="EC99" s="13">
        <v>-0.20499999999999999</v>
      </c>
      <c r="ED99" s="13">
        <v>-7.2499999999999995E-2</v>
      </c>
      <c r="EE99" s="13">
        <v>-5.7500000000000002E-2</v>
      </c>
      <c r="EF99" s="13">
        <v>-0.19</v>
      </c>
      <c r="EG99" s="13">
        <v>-0.17</v>
      </c>
      <c r="EH99" s="13">
        <v>-0.12</v>
      </c>
      <c r="EI99" s="13">
        <v>-0.17</v>
      </c>
      <c r="EJ99" s="13">
        <v>-0.33500000000000002</v>
      </c>
      <c r="EK99" s="13">
        <v>0.315</v>
      </c>
      <c r="EL99" s="13">
        <v>0.12</v>
      </c>
      <c r="EM99" s="13">
        <v>0.45</v>
      </c>
      <c r="EN99" s="13">
        <v>0.19500000000000001</v>
      </c>
      <c r="EO99" s="13">
        <v>0.35499999999999998</v>
      </c>
      <c r="EP99" s="13">
        <v>1.4999999999999999E-2</v>
      </c>
      <c r="EQ99" s="13">
        <v>1.4999999999999999E-2</v>
      </c>
      <c r="ER99" s="13">
        <v>-5.2499999999999998E-2</v>
      </c>
      <c r="ES99" s="13">
        <v>-5.2499999999999998E-2</v>
      </c>
      <c r="ET99" s="13">
        <v>-5.2499999999999998E-2</v>
      </c>
      <c r="EU99" s="13">
        <v>-0.60499999999999998</v>
      </c>
      <c r="EV99" s="13">
        <v>-6.25E-2</v>
      </c>
      <c r="EW99" s="13">
        <v>0.1575</v>
      </c>
      <c r="EY99" s="12">
        <v>39539</v>
      </c>
      <c r="EZ99" s="13">
        <v>2.887</v>
      </c>
      <c r="FA99" s="13">
        <v>5.0000000000000001E-3</v>
      </c>
      <c r="FB99" s="13">
        <v>0.2</v>
      </c>
      <c r="FD99" s="13">
        <v>0.13750000000000001</v>
      </c>
      <c r="FE99" s="13">
        <v>0.23250000000000001</v>
      </c>
      <c r="FG99" s="13">
        <v>0.14000000000000001</v>
      </c>
      <c r="FH99" s="13">
        <v>-0.19500000000000001</v>
      </c>
      <c r="FI99" s="13">
        <v>-0.19500000000000001</v>
      </c>
      <c r="FJ99" s="13">
        <v>-0.20499999999999999</v>
      </c>
      <c r="FK99" s="13">
        <v>-7.2499999999999995E-2</v>
      </c>
      <c r="FL99" s="13">
        <v>-5.7500000000000002E-2</v>
      </c>
      <c r="FM99" s="13">
        <v>-0.19</v>
      </c>
      <c r="FN99" s="13">
        <v>-0.17</v>
      </c>
      <c r="FO99" s="13">
        <v>-0.12</v>
      </c>
      <c r="FP99" s="13">
        <v>-0.19500000000000001</v>
      </c>
      <c r="FQ99" s="13">
        <v>-0.36</v>
      </c>
      <c r="FR99" s="13">
        <v>0.28999999999999998</v>
      </c>
      <c r="FS99" s="13">
        <v>0.12</v>
      </c>
      <c r="FT99" s="13">
        <v>0.45</v>
      </c>
      <c r="FU99" s="13">
        <v>0.19500000000000001</v>
      </c>
      <c r="FV99" s="13">
        <v>0.35499999999999998</v>
      </c>
      <c r="FW99" s="13">
        <v>1.4999999999999999E-2</v>
      </c>
      <c r="FX99" s="13">
        <v>1.4999999999999999E-2</v>
      </c>
      <c r="FY99" s="13">
        <v>-5.2499999999999998E-2</v>
      </c>
      <c r="FZ99" s="13">
        <v>-5.2499999999999998E-2</v>
      </c>
      <c r="GA99" s="13">
        <v>-5.2499999999999998E-2</v>
      </c>
      <c r="GB99" s="13">
        <v>-0.60499999999999998</v>
      </c>
      <c r="GC99" s="13">
        <v>-6.25E-2</v>
      </c>
    </row>
    <row r="100" spans="4:185" x14ac:dyDescent="0.2"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71"/>
      <c r="AA100" s="11"/>
      <c r="AB100" s="11"/>
      <c r="AC100" s="11"/>
      <c r="AD100" s="11"/>
      <c r="AE100" s="11"/>
      <c r="DQ100" s="13">
        <v>5.0000000000000001E-3</v>
      </c>
      <c r="DR100" s="12">
        <v>39569</v>
      </c>
      <c r="DS100" s="13">
        <v>2.9049999999999998</v>
      </c>
      <c r="DT100" s="13">
        <v>5.0000000000000001E-3</v>
      </c>
      <c r="DU100" s="13">
        <v>0.2</v>
      </c>
      <c r="DW100" s="13">
        <v>0.14749999999999999</v>
      </c>
      <c r="DX100" s="13">
        <v>0.24249999999999999</v>
      </c>
      <c r="DZ100" s="13">
        <v>0.14000000000000001</v>
      </c>
      <c r="EA100" s="13">
        <v>-0.19500000000000001</v>
      </c>
      <c r="EB100" s="13">
        <v>-0.19500000000000001</v>
      </c>
      <c r="EC100" s="13">
        <v>-0.20499999999999999</v>
      </c>
      <c r="ED100" s="13">
        <v>-7.2499999999999995E-2</v>
      </c>
      <c r="EE100" s="13">
        <v>-5.7500000000000002E-2</v>
      </c>
      <c r="EF100" s="13">
        <v>-0.20499999999999999</v>
      </c>
      <c r="EG100" s="13">
        <v>-0.185</v>
      </c>
      <c r="EH100" s="13">
        <v>-0.12</v>
      </c>
      <c r="EI100" s="13">
        <v>-0.17</v>
      </c>
      <c r="EJ100" s="13">
        <v>-0.33500000000000002</v>
      </c>
      <c r="EK100" s="13">
        <v>0.315</v>
      </c>
      <c r="EL100" s="13">
        <v>0.12</v>
      </c>
      <c r="EM100" s="13">
        <v>0.40500000000000003</v>
      </c>
      <c r="EN100" s="13">
        <v>0.1825</v>
      </c>
      <c r="EO100" s="13">
        <v>0.28749999999999998</v>
      </c>
      <c r="EP100" s="13">
        <v>1.4999999999999999E-2</v>
      </c>
      <c r="EQ100" s="13">
        <v>1.4999999999999999E-2</v>
      </c>
      <c r="ER100" s="13">
        <v>-5.2499999999999998E-2</v>
      </c>
      <c r="ES100" s="13">
        <v>-5.2499999999999998E-2</v>
      </c>
      <c r="ET100" s="13">
        <v>-5.2499999999999998E-2</v>
      </c>
      <c r="EU100" s="13">
        <v>-0.60499999999999998</v>
      </c>
      <c r="EV100" s="13">
        <v>-6.25E-2</v>
      </c>
      <c r="EW100" s="13">
        <v>0.1575</v>
      </c>
      <c r="EY100" s="12">
        <v>39569</v>
      </c>
      <c r="EZ100" s="13">
        <v>2.88</v>
      </c>
      <c r="FA100" s="13">
        <v>5.0000000000000001E-3</v>
      </c>
      <c r="FB100" s="13">
        <v>0.2</v>
      </c>
      <c r="FD100" s="13">
        <v>0.14749999999999999</v>
      </c>
      <c r="FE100" s="13">
        <v>0.24249999999999999</v>
      </c>
      <c r="FG100" s="13">
        <v>0.14000000000000001</v>
      </c>
      <c r="FH100" s="13">
        <v>-0.19500000000000001</v>
      </c>
      <c r="FI100" s="13">
        <v>-0.19500000000000001</v>
      </c>
      <c r="FJ100" s="13">
        <v>-0.20499999999999999</v>
      </c>
      <c r="FK100" s="13">
        <v>-7.2499999999999995E-2</v>
      </c>
      <c r="FL100" s="13">
        <v>-5.7500000000000002E-2</v>
      </c>
      <c r="FM100" s="13">
        <v>-0.20499999999999999</v>
      </c>
      <c r="FN100" s="13">
        <v>-0.185</v>
      </c>
      <c r="FO100" s="13">
        <v>-0.12</v>
      </c>
      <c r="FP100" s="13">
        <v>-0.19500000000000001</v>
      </c>
      <c r="FQ100" s="13">
        <v>-0.36</v>
      </c>
      <c r="FR100" s="13">
        <v>0.28999999999999998</v>
      </c>
      <c r="FS100" s="13">
        <v>0.12</v>
      </c>
      <c r="FT100" s="13">
        <v>0.40500000000000003</v>
      </c>
      <c r="FU100" s="13">
        <v>0.1825</v>
      </c>
      <c r="FV100" s="13">
        <v>0.28749999999999998</v>
      </c>
      <c r="FW100" s="13">
        <v>1.4999999999999999E-2</v>
      </c>
      <c r="FX100" s="13">
        <v>1.4999999999999999E-2</v>
      </c>
      <c r="FY100" s="13">
        <v>-5.2499999999999998E-2</v>
      </c>
      <c r="FZ100" s="13">
        <v>-5.2499999999999998E-2</v>
      </c>
      <c r="GA100" s="13">
        <v>-5.2499999999999998E-2</v>
      </c>
      <c r="GB100" s="13">
        <v>-0.60499999999999998</v>
      </c>
      <c r="GC100" s="13">
        <v>-6.25E-2</v>
      </c>
    </row>
    <row r="101" spans="4:185" x14ac:dyDescent="0.2"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71"/>
      <c r="AA101" s="11"/>
      <c r="AB101" s="11"/>
      <c r="AC101" s="11"/>
      <c r="AD101" s="11"/>
      <c r="AE101" s="11"/>
      <c r="DQ101" s="13">
        <v>5.0000000000000001E-3</v>
      </c>
      <c r="DR101" s="12">
        <v>39600</v>
      </c>
      <c r="DS101" s="13">
        <v>2.93</v>
      </c>
      <c r="DT101" s="13">
        <v>5.0000000000000001E-3</v>
      </c>
      <c r="DU101" s="13">
        <v>0.2</v>
      </c>
      <c r="DW101" s="13">
        <v>0.14249999999999999</v>
      </c>
      <c r="DX101" s="13">
        <v>0.23749999999999999</v>
      </c>
      <c r="DZ101" s="13">
        <v>0.14000000000000001</v>
      </c>
      <c r="EA101" s="13">
        <v>-0.19500000000000001</v>
      </c>
      <c r="EB101" s="13">
        <v>-0.19500000000000001</v>
      </c>
      <c r="EC101" s="13">
        <v>-0.20499999999999999</v>
      </c>
      <c r="ED101" s="13">
        <v>-7.2499999999999995E-2</v>
      </c>
      <c r="EE101" s="13">
        <v>-5.7500000000000002E-2</v>
      </c>
      <c r="EF101" s="13">
        <v>-0.215</v>
      </c>
      <c r="EG101" s="13">
        <v>-0.19500000000000001</v>
      </c>
      <c r="EH101" s="13">
        <v>-0.12</v>
      </c>
      <c r="EI101" s="13">
        <v>-0.17</v>
      </c>
      <c r="EJ101" s="13">
        <v>-0.33500000000000002</v>
      </c>
      <c r="EK101" s="13">
        <v>0.315</v>
      </c>
      <c r="EL101" s="13">
        <v>0.12</v>
      </c>
      <c r="EM101" s="13">
        <v>0.39500000000000002</v>
      </c>
      <c r="EN101" s="13">
        <v>0.1825</v>
      </c>
      <c r="EO101" s="13">
        <v>0.28749999999999998</v>
      </c>
      <c r="EP101" s="13">
        <v>0.02</v>
      </c>
      <c r="EQ101" s="13">
        <v>0.02</v>
      </c>
      <c r="ER101" s="13">
        <v>-5.2499999999999998E-2</v>
      </c>
      <c r="ES101" s="13">
        <v>-5.2499999999999998E-2</v>
      </c>
      <c r="ET101" s="13">
        <v>-5.2499999999999998E-2</v>
      </c>
      <c r="EU101" s="13">
        <v>-0.60499999999999998</v>
      </c>
      <c r="EV101" s="13">
        <v>-6.25E-2</v>
      </c>
      <c r="EW101" s="13">
        <v>0.1575</v>
      </c>
      <c r="EY101" s="12">
        <v>39600</v>
      </c>
      <c r="EZ101" s="13">
        <v>2.9049999999999998</v>
      </c>
      <c r="FA101" s="13">
        <v>5.0000000000000001E-3</v>
      </c>
      <c r="FB101" s="13">
        <v>0.2</v>
      </c>
      <c r="FD101" s="13">
        <v>0.14249999999999999</v>
      </c>
      <c r="FE101" s="13">
        <v>0.23749999999999999</v>
      </c>
      <c r="FG101" s="13">
        <v>0.14000000000000001</v>
      </c>
      <c r="FH101" s="13">
        <v>-0.19500000000000001</v>
      </c>
      <c r="FI101" s="13">
        <v>-0.19500000000000001</v>
      </c>
      <c r="FJ101" s="13">
        <v>-0.20499999999999999</v>
      </c>
      <c r="FK101" s="13">
        <v>-7.2499999999999995E-2</v>
      </c>
      <c r="FL101" s="13">
        <v>-5.7500000000000002E-2</v>
      </c>
      <c r="FM101" s="13">
        <v>-0.215</v>
      </c>
      <c r="FN101" s="13">
        <v>-0.19500000000000001</v>
      </c>
      <c r="FO101" s="13">
        <v>-0.12</v>
      </c>
      <c r="FP101" s="13">
        <v>-0.19500000000000001</v>
      </c>
      <c r="FQ101" s="13">
        <v>-0.36</v>
      </c>
      <c r="FR101" s="13">
        <v>0.28999999999999998</v>
      </c>
      <c r="FS101" s="13">
        <v>0.12</v>
      </c>
      <c r="FT101" s="13">
        <v>0.39500000000000002</v>
      </c>
      <c r="FU101" s="13">
        <v>0.1825</v>
      </c>
      <c r="FV101" s="13">
        <v>0.28749999999999998</v>
      </c>
      <c r="FW101" s="13">
        <v>0.02</v>
      </c>
      <c r="FX101" s="13">
        <v>0.02</v>
      </c>
      <c r="FY101" s="13">
        <v>-5.2499999999999998E-2</v>
      </c>
      <c r="FZ101" s="13">
        <v>-5.2499999999999998E-2</v>
      </c>
      <c r="GA101" s="13">
        <v>-5.2499999999999998E-2</v>
      </c>
      <c r="GB101" s="13">
        <v>-0.60499999999999998</v>
      </c>
      <c r="GC101" s="13">
        <v>-6.25E-2</v>
      </c>
    </row>
    <row r="102" spans="4:185" x14ac:dyDescent="0.2"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71"/>
      <c r="AA102" s="11"/>
      <c r="AB102" s="11"/>
      <c r="AC102" s="11"/>
      <c r="AD102" s="11"/>
      <c r="AE102" s="11"/>
      <c r="DQ102" s="13">
        <v>5.0000000000000001E-3</v>
      </c>
      <c r="DR102" s="12">
        <v>39630</v>
      </c>
      <c r="DS102" s="13">
        <v>2.952</v>
      </c>
      <c r="DT102" s="13">
        <v>5.0000000000000001E-3</v>
      </c>
      <c r="DU102" s="13">
        <v>0.18</v>
      </c>
      <c r="DW102" s="13">
        <v>0.13250000000000001</v>
      </c>
      <c r="DX102" s="13">
        <v>0.22750000000000001</v>
      </c>
      <c r="DZ102" s="13">
        <v>0.14000000000000001</v>
      </c>
      <c r="EA102" s="13">
        <v>-0.19500000000000001</v>
      </c>
      <c r="EB102" s="13">
        <v>-0.19500000000000001</v>
      </c>
      <c r="EC102" s="13">
        <v>-0.20499999999999999</v>
      </c>
      <c r="ED102" s="13">
        <v>-7.2499999999999995E-2</v>
      </c>
      <c r="EE102" s="13">
        <v>-5.7500000000000002E-2</v>
      </c>
      <c r="EF102" s="13">
        <v>-0.215</v>
      </c>
      <c r="EG102" s="13">
        <v>-0.19500000000000001</v>
      </c>
      <c r="EH102" s="13">
        <v>-0.12</v>
      </c>
      <c r="EI102" s="13">
        <v>-0.17</v>
      </c>
      <c r="EJ102" s="13">
        <v>-0.33500000000000002</v>
      </c>
      <c r="EK102" s="13">
        <v>0.315</v>
      </c>
      <c r="EL102" s="13">
        <v>0.12</v>
      </c>
      <c r="EM102" s="13">
        <v>0.43</v>
      </c>
      <c r="EN102" s="13">
        <v>0.1825</v>
      </c>
      <c r="EO102" s="13">
        <v>0.3</v>
      </c>
      <c r="EP102" s="13">
        <v>2.2499999999999999E-2</v>
      </c>
      <c r="EQ102" s="13">
        <v>2.2499999999999999E-2</v>
      </c>
      <c r="ER102" s="13">
        <v>-5.2499999999999998E-2</v>
      </c>
      <c r="ES102" s="13">
        <v>-5.2499999999999998E-2</v>
      </c>
      <c r="ET102" s="13">
        <v>-5.2499999999999998E-2</v>
      </c>
      <c r="EU102" s="13">
        <v>-0.60499999999999998</v>
      </c>
      <c r="EV102" s="13">
        <v>-6.25E-2</v>
      </c>
      <c r="EW102" s="13">
        <v>0.1575</v>
      </c>
      <c r="EY102" s="12">
        <v>39630</v>
      </c>
      <c r="EZ102" s="13">
        <v>2.927</v>
      </c>
      <c r="FA102" s="13">
        <v>5.0000000000000001E-3</v>
      </c>
      <c r="FB102" s="13">
        <v>0.18</v>
      </c>
      <c r="FD102" s="13">
        <v>0.13250000000000001</v>
      </c>
      <c r="FE102" s="13">
        <v>0.22750000000000001</v>
      </c>
      <c r="FG102" s="13">
        <v>0.14000000000000001</v>
      </c>
      <c r="FH102" s="13">
        <v>-0.19500000000000001</v>
      </c>
      <c r="FI102" s="13">
        <v>-0.19500000000000001</v>
      </c>
      <c r="FJ102" s="13">
        <v>-0.20499999999999999</v>
      </c>
      <c r="FK102" s="13">
        <v>-7.2499999999999995E-2</v>
      </c>
      <c r="FL102" s="13">
        <v>-5.7500000000000002E-2</v>
      </c>
      <c r="FM102" s="13">
        <v>-0.215</v>
      </c>
      <c r="FN102" s="13">
        <v>-0.19500000000000001</v>
      </c>
      <c r="FO102" s="13">
        <v>-0.12</v>
      </c>
      <c r="FP102" s="13">
        <v>-0.19500000000000001</v>
      </c>
      <c r="FQ102" s="13">
        <v>-0.36</v>
      </c>
      <c r="FR102" s="13">
        <v>0.28999999999999998</v>
      </c>
      <c r="FS102" s="13">
        <v>0.12</v>
      </c>
      <c r="FT102" s="13">
        <v>0.43</v>
      </c>
      <c r="FU102" s="13">
        <v>0.1825</v>
      </c>
      <c r="FV102" s="13">
        <v>0.3</v>
      </c>
      <c r="FW102" s="13">
        <v>2.2499999999999999E-2</v>
      </c>
      <c r="FX102" s="13">
        <v>2.2499999999999999E-2</v>
      </c>
      <c r="FY102" s="13">
        <v>-5.2499999999999998E-2</v>
      </c>
      <c r="FZ102" s="13">
        <v>-5.2499999999999998E-2</v>
      </c>
      <c r="GA102" s="13">
        <v>-5.2499999999999998E-2</v>
      </c>
      <c r="GB102" s="13">
        <v>-0.60499999999999998</v>
      </c>
      <c r="GC102" s="13">
        <v>-6.25E-2</v>
      </c>
    </row>
    <row r="103" spans="4:185" x14ac:dyDescent="0.2"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71"/>
      <c r="AA103" s="11"/>
      <c r="AB103" s="11"/>
      <c r="AC103" s="11"/>
      <c r="AD103" s="11"/>
      <c r="AE103" s="11"/>
      <c r="DQ103" s="13">
        <v>5.0000000000000001E-3</v>
      </c>
      <c r="DR103" s="12">
        <v>39661</v>
      </c>
      <c r="DS103" s="13">
        <v>2.9729999999999999</v>
      </c>
      <c r="DT103" s="13">
        <v>5.0000000000000001E-3</v>
      </c>
      <c r="DU103" s="13">
        <v>0.18</v>
      </c>
      <c r="DW103" s="13">
        <v>0.13</v>
      </c>
      <c r="DX103" s="13">
        <v>0.22500000000000001</v>
      </c>
      <c r="DZ103" s="13">
        <v>0.14000000000000001</v>
      </c>
      <c r="EA103" s="13">
        <v>-0.19500000000000001</v>
      </c>
      <c r="EB103" s="13">
        <v>-0.19500000000000001</v>
      </c>
      <c r="EC103" s="13">
        <v>-0.20499999999999999</v>
      </c>
      <c r="ED103" s="13">
        <v>-7.2499999999999995E-2</v>
      </c>
      <c r="EE103" s="13">
        <v>-5.7500000000000002E-2</v>
      </c>
      <c r="EF103" s="13">
        <v>-0.215</v>
      </c>
      <c r="EG103" s="13">
        <v>-0.19500000000000001</v>
      </c>
      <c r="EH103" s="13">
        <v>-0.12</v>
      </c>
      <c r="EI103" s="13">
        <v>-0.17</v>
      </c>
      <c r="EJ103" s="13">
        <v>-0.33500000000000002</v>
      </c>
      <c r="EK103" s="13">
        <v>0.315</v>
      </c>
      <c r="EL103" s="13">
        <v>0.12</v>
      </c>
      <c r="EM103" s="13">
        <v>0.495</v>
      </c>
      <c r="EN103" s="13">
        <v>0.1825</v>
      </c>
      <c r="EO103" s="13">
        <v>0.3</v>
      </c>
      <c r="EP103" s="13">
        <v>2.5000000000000001E-2</v>
      </c>
      <c r="EQ103" s="13">
        <v>2.5000000000000001E-2</v>
      </c>
      <c r="ER103" s="13">
        <v>-5.2499999999999998E-2</v>
      </c>
      <c r="ES103" s="13">
        <v>-5.2499999999999998E-2</v>
      </c>
      <c r="ET103" s="13">
        <v>-5.2499999999999998E-2</v>
      </c>
      <c r="EU103" s="13">
        <v>-0.60499999999999998</v>
      </c>
      <c r="EV103" s="13">
        <v>-6.25E-2</v>
      </c>
      <c r="EW103" s="13">
        <v>0.1575</v>
      </c>
      <c r="EY103" s="12">
        <v>39661</v>
      </c>
      <c r="EZ103" s="13">
        <v>2.948</v>
      </c>
      <c r="FA103" s="13">
        <v>5.0000000000000001E-3</v>
      </c>
      <c r="FB103" s="13">
        <v>0.18</v>
      </c>
      <c r="FD103" s="13">
        <v>0.13</v>
      </c>
      <c r="FE103" s="13">
        <v>0.22500000000000001</v>
      </c>
      <c r="FG103" s="13">
        <v>0.14000000000000001</v>
      </c>
      <c r="FH103" s="13">
        <v>-0.19500000000000001</v>
      </c>
      <c r="FI103" s="13">
        <v>-0.19500000000000001</v>
      </c>
      <c r="FJ103" s="13">
        <v>-0.20499999999999999</v>
      </c>
      <c r="FK103" s="13">
        <v>-7.2499999999999995E-2</v>
      </c>
      <c r="FL103" s="13">
        <v>-5.7500000000000002E-2</v>
      </c>
      <c r="FM103" s="13">
        <v>-0.215</v>
      </c>
      <c r="FN103" s="13">
        <v>-0.19500000000000001</v>
      </c>
      <c r="FO103" s="13">
        <v>-0.12</v>
      </c>
      <c r="FP103" s="13">
        <v>-0.19500000000000001</v>
      </c>
      <c r="FQ103" s="13">
        <v>-0.36</v>
      </c>
      <c r="FR103" s="13">
        <v>0.28999999999999998</v>
      </c>
      <c r="FS103" s="13">
        <v>0.12</v>
      </c>
      <c r="FT103" s="13">
        <v>0.495</v>
      </c>
      <c r="FU103" s="13">
        <v>0.1825</v>
      </c>
      <c r="FV103" s="13">
        <v>0.3</v>
      </c>
      <c r="FW103" s="13">
        <v>2.5000000000000001E-2</v>
      </c>
      <c r="FX103" s="13">
        <v>2.5000000000000001E-2</v>
      </c>
      <c r="FY103" s="13">
        <v>-5.2499999999999998E-2</v>
      </c>
      <c r="FZ103" s="13">
        <v>-5.2499999999999998E-2</v>
      </c>
      <c r="GA103" s="13">
        <v>-5.2499999999999998E-2</v>
      </c>
      <c r="GB103" s="13">
        <v>-0.60499999999999998</v>
      </c>
      <c r="GC103" s="13">
        <v>-6.25E-2</v>
      </c>
    </row>
    <row r="104" spans="4:185" x14ac:dyDescent="0.2"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71"/>
      <c r="AA104" s="11"/>
      <c r="AB104" s="11"/>
      <c r="AC104" s="11"/>
      <c r="AD104" s="11"/>
      <c r="AE104" s="11"/>
      <c r="DQ104" s="13">
        <v>5.0000000000000001E-3</v>
      </c>
      <c r="DR104" s="12">
        <v>39692</v>
      </c>
      <c r="DS104" s="13">
        <v>2.9510000000000001</v>
      </c>
      <c r="DT104" s="13">
        <v>5.0000000000000001E-3</v>
      </c>
      <c r="DU104" s="13">
        <v>0.18</v>
      </c>
      <c r="DW104" s="13">
        <v>0.1275</v>
      </c>
      <c r="DX104" s="13">
        <v>0.2225</v>
      </c>
      <c r="DZ104" s="13">
        <v>0.14000000000000001</v>
      </c>
      <c r="EA104" s="13">
        <v>-0.19500000000000001</v>
      </c>
      <c r="EB104" s="13">
        <v>-0.19500000000000001</v>
      </c>
      <c r="EC104" s="13">
        <v>-0.20499999999999999</v>
      </c>
      <c r="ED104" s="13">
        <v>-7.2499999999999995E-2</v>
      </c>
      <c r="EE104" s="13">
        <v>-5.7500000000000002E-2</v>
      </c>
      <c r="EF104" s="13">
        <v>-0.20499999999999999</v>
      </c>
      <c r="EG104" s="13">
        <v>-0.185</v>
      </c>
      <c r="EH104" s="13">
        <v>-0.12</v>
      </c>
      <c r="EI104" s="13">
        <v>-0.17</v>
      </c>
      <c r="EJ104" s="13">
        <v>-0.33500000000000002</v>
      </c>
      <c r="EK104" s="13">
        <v>0.315</v>
      </c>
      <c r="EL104" s="13">
        <v>0.12</v>
      </c>
      <c r="EM104" s="13">
        <v>0.39500000000000002</v>
      </c>
      <c r="EN104" s="13">
        <v>0.1825</v>
      </c>
      <c r="EO104" s="13">
        <v>0.28999999999999998</v>
      </c>
      <c r="EP104" s="13">
        <v>1.7500000000000002E-2</v>
      </c>
      <c r="EQ104" s="13">
        <v>1.7500000000000002E-2</v>
      </c>
      <c r="ER104" s="13">
        <v>-5.2499999999999998E-2</v>
      </c>
      <c r="ES104" s="13">
        <v>-5.2499999999999998E-2</v>
      </c>
      <c r="ET104" s="13">
        <v>-5.2499999999999998E-2</v>
      </c>
      <c r="EU104" s="13">
        <v>-0.60499999999999998</v>
      </c>
      <c r="EV104" s="13">
        <v>-6.25E-2</v>
      </c>
      <c r="EW104" s="13">
        <v>0.1575</v>
      </c>
      <c r="EY104" s="12">
        <v>39692</v>
      </c>
      <c r="EZ104" s="13">
        <v>2.9260000000000002</v>
      </c>
      <c r="FA104" s="13">
        <v>5.0000000000000001E-3</v>
      </c>
      <c r="FB104" s="13">
        <v>0.18</v>
      </c>
      <c r="FD104" s="13">
        <v>0.1275</v>
      </c>
      <c r="FE104" s="13">
        <v>0.2225</v>
      </c>
      <c r="FG104" s="13">
        <v>0.14000000000000001</v>
      </c>
      <c r="FH104" s="13">
        <v>-0.19500000000000001</v>
      </c>
      <c r="FI104" s="13">
        <v>-0.19500000000000001</v>
      </c>
      <c r="FJ104" s="13">
        <v>-0.20499999999999999</v>
      </c>
      <c r="FK104" s="13">
        <v>-7.2499999999999995E-2</v>
      </c>
      <c r="FL104" s="13">
        <v>-5.7500000000000002E-2</v>
      </c>
      <c r="FM104" s="13">
        <v>-0.20499999999999999</v>
      </c>
      <c r="FN104" s="13">
        <v>-0.185</v>
      </c>
      <c r="FO104" s="13">
        <v>-0.12</v>
      </c>
      <c r="FP104" s="13">
        <v>-0.19500000000000001</v>
      </c>
      <c r="FQ104" s="13">
        <v>-0.36</v>
      </c>
      <c r="FR104" s="13">
        <v>0.28999999999999998</v>
      </c>
      <c r="FS104" s="13">
        <v>0.12</v>
      </c>
      <c r="FT104" s="13">
        <v>0.39500000000000002</v>
      </c>
      <c r="FU104" s="13">
        <v>0.1825</v>
      </c>
      <c r="FV104" s="13">
        <v>0.28999999999999998</v>
      </c>
      <c r="FW104" s="13">
        <v>1.7500000000000002E-2</v>
      </c>
      <c r="FX104" s="13">
        <v>1.7500000000000002E-2</v>
      </c>
      <c r="FY104" s="13">
        <v>-5.2499999999999998E-2</v>
      </c>
      <c r="FZ104" s="13">
        <v>-5.2499999999999998E-2</v>
      </c>
      <c r="GA104" s="13">
        <v>-5.2499999999999998E-2</v>
      </c>
      <c r="GB104" s="13">
        <v>-0.60499999999999998</v>
      </c>
      <c r="GC104" s="13">
        <v>-6.25E-2</v>
      </c>
    </row>
    <row r="105" spans="4:185" x14ac:dyDescent="0.2"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71"/>
      <c r="AA105" s="11"/>
      <c r="AB105" s="11"/>
      <c r="AC105" s="11"/>
      <c r="AD105" s="11"/>
      <c r="AE105" s="11"/>
      <c r="DQ105" s="13">
        <v>5.0000000000000001E-3</v>
      </c>
      <c r="DR105" s="12">
        <v>39722</v>
      </c>
      <c r="DS105" s="13">
        <v>2.9609999999999999</v>
      </c>
      <c r="DT105" s="13">
        <v>5.0000000000000001E-3</v>
      </c>
      <c r="DU105" s="13">
        <v>0.18</v>
      </c>
      <c r="DW105" s="13">
        <v>0.14249999999999999</v>
      </c>
      <c r="DX105" s="13">
        <v>0.23749999999999999</v>
      </c>
      <c r="DZ105" s="13">
        <v>0.14000000000000001</v>
      </c>
      <c r="EA105" s="13">
        <v>-0.19500000000000001</v>
      </c>
      <c r="EB105" s="13">
        <v>-0.19500000000000001</v>
      </c>
      <c r="EC105" s="13">
        <v>-0.20499999999999999</v>
      </c>
      <c r="ED105" s="13">
        <v>-7.2499999999999995E-2</v>
      </c>
      <c r="EE105" s="13">
        <v>-5.7500000000000002E-2</v>
      </c>
      <c r="EF105" s="13">
        <v>-0.19</v>
      </c>
      <c r="EG105" s="13">
        <v>-0.17</v>
      </c>
      <c r="EH105" s="13">
        <v>-0.12</v>
      </c>
      <c r="EI105" s="13">
        <v>-0.17</v>
      </c>
      <c r="EJ105" s="13">
        <v>-0.33500000000000002</v>
      </c>
      <c r="EK105" s="13">
        <v>0.315</v>
      </c>
      <c r="EL105" s="13">
        <v>0.12</v>
      </c>
      <c r="EM105" s="13">
        <v>0.46100000000000002</v>
      </c>
      <c r="EN105" s="13">
        <v>0.1875</v>
      </c>
      <c r="EO105" s="13">
        <v>0.36249999999999999</v>
      </c>
      <c r="EP105" s="13">
        <v>7.4999999999999997E-3</v>
      </c>
      <c r="EQ105" s="13">
        <v>7.4999999999999997E-3</v>
      </c>
      <c r="ER105" s="13">
        <v>-5.2499999999999998E-2</v>
      </c>
      <c r="ES105" s="13">
        <v>-5.2499999999999998E-2</v>
      </c>
      <c r="ET105" s="13">
        <v>-5.2499999999999998E-2</v>
      </c>
      <c r="EU105" s="13">
        <v>-0.60499999999999998</v>
      </c>
      <c r="EV105" s="13">
        <v>-6.25E-2</v>
      </c>
      <c r="EW105" s="13">
        <v>0.1575</v>
      </c>
      <c r="EY105" s="12">
        <v>39722</v>
      </c>
      <c r="EZ105" s="13">
        <v>2.9359999999999999</v>
      </c>
      <c r="FA105" s="13">
        <v>5.0000000000000001E-3</v>
      </c>
      <c r="FB105" s="13">
        <v>0.18</v>
      </c>
      <c r="FD105" s="13">
        <v>0.14249999999999999</v>
      </c>
      <c r="FE105" s="13">
        <v>0.23749999999999999</v>
      </c>
      <c r="FG105" s="13">
        <v>0.14000000000000001</v>
      </c>
      <c r="FH105" s="13">
        <v>-0.19500000000000001</v>
      </c>
      <c r="FI105" s="13">
        <v>-0.19500000000000001</v>
      </c>
      <c r="FJ105" s="13">
        <v>-0.20499999999999999</v>
      </c>
      <c r="FK105" s="13">
        <v>-7.2499999999999995E-2</v>
      </c>
      <c r="FL105" s="13">
        <v>-5.7500000000000002E-2</v>
      </c>
      <c r="FM105" s="13">
        <v>-0.19</v>
      </c>
      <c r="FN105" s="13">
        <v>-0.17</v>
      </c>
      <c r="FO105" s="13">
        <v>-0.12</v>
      </c>
      <c r="FP105" s="13">
        <v>-0.19500000000000001</v>
      </c>
      <c r="FQ105" s="13">
        <v>-0.36</v>
      </c>
      <c r="FR105" s="13">
        <v>0.28999999999999998</v>
      </c>
      <c r="FS105" s="13">
        <v>0.12</v>
      </c>
      <c r="FT105" s="13">
        <v>0.46100000000000002</v>
      </c>
      <c r="FU105" s="13">
        <v>0.1875</v>
      </c>
      <c r="FV105" s="13">
        <v>0.36249999999999999</v>
      </c>
      <c r="FW105" s="13">
        <v>7.4999999999999997E-3</v>
      </c>
      <c r="FX105" s="13">
        <v>7.4999999999999997E-3</v>
      </c>
      <c r="FY105" s="13">
        <v>-5.2499999999999998E-2</v>
      </c>
      <c r="FZ105" s="13">
        <v>-5.2499999999999998E-2</v>
      </c>
      <c r="GA105" s="13">
        <v>-5.2499999999999998E-2</v>
      </c>
      <c r="GB105" s="13">
        <v>-0.60499999999999998</v>
      </c>
      <c r="GC105" s="13">
        <v>-6.25E-2</v>
      </c>
    </row>
    <row r="106" spans="4:185" x14ac:dyDescent="0.2"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71"/>
      <c r="AA106" s="11"/>
      <c r="AB106" s="11"/>
      <c r="AC106" s="11"/>
      <c r="AD106" s="11"/>
      <c r="AE106" s="11"/>
      <c r="DQ106" s="13">
        <v>5.0000000000000001E-3</v>
      </c>
      <c r="DR106" s="12">
        <v>39753</v>
      </c>
      <c r="DS106" s="13">
        <v>3.028</v>
      </c>
      <c r="DT106" s="13">
        <v>5.0000000000000001E-3</v>
      </c>
      <c r="DU106" s="13">
        <v>0.18</v>
      </c>
      <c r="DW106" s="13">
        <v>0.20499999999999999</v>
      </c>
      <c r="DX106" s="13">
        <v>0.3</v>
      </c>
      <c r="DZ106" s="13">
        <v>0.26500000000000001</v>
      </c>
      <c r="EA106" s="13">
        <v>-0.19</v>
      </c>
      <c r="EB106" s="13">
        <v>-0.19</v>
      </c>
      <c r="EC106" s="13">
        <v>-0.19500000000000001</v>
      </c>
      <c r="ED106" s="13">
        <v>-8.7499999999999994E-2</v>
      </c>
      <c r="EE106" s="13">
        <v>-7.2499999999999995E-2</v>
      </c>
      <c r="EF106" s="13">
        <v>-0.1525</v>
      </c>
      <c r="EG106" s="13">
        <v>-0.13250000000000001</v>
      </c>
      <c r="EH106" s="13">
        <v>-0.13250000000000001</v>
      </c>
      <c r="EI106" s="13">
        <v>-0.17</v>
      </c>
      <c r="EJ106" s="13">
        <v>-0.26</v>
      </c>
      <c r="EK106" s="13">
        <v>0.14000000000000001</v>
      </c>
      <c r="EL106" s="13">
        <v>0.09</v>
      </c>
      <c r="EM106" s="13">
        <v>0.76749999999999996</v>
      </c>
      <c r="EN106" s="13">
        <v>0.27</v>
      </c>
      <c r="EO106" s="13">
        <v>0.46500000000000002</v>
      </c>
      <c r="EP106" s="13">
        <v>-3.2500000000000001E-2</v>
      </c>
      <c r="EQ106" s="13">
        <v>-3.2500000000000001E-2</v>
      </c>
      <c r="ER106" s="13">
        <v>-5.2499999999999998E-2</v>
      </c>
      <c r="ES106" s="13">
        <v>-5.2499999999999998E-2</v>
      </c>
      <c r="ET106" s="13">
        <v>-5.2499999999999998E-2</v>
      </c>
      <c r="EU106" s="13">
        <v>-0.54500000000000004</v>
      </c>
      <c r="EV106" s="13">
        <v>-6.5000000000000002E-2</v>
      </c>
      <c r="EW106" s="13">
        <v>0.1575</v>
      </c>
      <c r="EY106" s="12">
        <v>39753</v>
      </c>
      <c r="EZ106" s="13">
        <v>3.0030000000000001</v>
      </c>
      <c r="FA106" s="13">
        <v>5.0000000000000001E-3</v>
      </c>
      <c r="FB106" s="13">
        <v>0.18</v>
      </c>
      <c r="FD106" s="13">
        <v>0.20499999999999999</v>
      </c>
      <c r="FE106" s="13">
        <v>0.3</v>
      </c>
      <c r="FG106" s="13">
        <v>0.26500000000000001</v>
      </c>
      <c r="FH106" s="13">
        <v>-0.19</v>
      </c>
      <c r="FI106" s="13">
        <v>-0.19</v>
      </c>
      <c r="FJ106" s="13">
        <v>-0.19500000000000001</v>
      </c>
      <c r="FK106" s="13">
        <v>-8.7499999999999994E-2</v>
      </c>
      <c r="FL106" s="13">
        <v>-7.2499999999999995E-2</v>
      </c>
      <c r="FM106" s="13">
        <v>-0.1525</v>
      </c>
      <c r="FN106" s="13">
        <v>-0.13250000000000001</v>
      </c>
      <c r="FO106" s="13">
        <v>-0.13250000000000001</v>
      </c>
      <c r="FP106" s="13">
        <v>-0.19</v>
      </c>
      <c r="FQ106" s="13">
        <v>-0.28000000000000003</v>
      </c>
      <c r="FR106" s="13">
        <v>0.12</v>
      </c>
      <c r="FS106" s="13">
        <v>7.0000000000000007E-2</v>
      </c>
      <c r="FT106" s="13">
        <v>0.76749999999999996</v>
      </c>
      <c r="FU106" s="13">
        <v>0.27</v>
      </c>
      <c r="FV106" s="13">
        <v>0.46500000000000002</v>
      </c>
      <c r="FW106" s="13">
        <v>-3.2500000000000001E-2</v>
      </c>
      <c r="FX106" s="13">
        <v>-3.2500000000000001E-2</v>
      </c>
      <c r="FY106" s="13">
        <v>-5.2499999999999998E-2</v>
      </c>
      <c r="FZ106" s="13">
        <v>-5.2499999999999998E-2</v>
      </c>
      <c r="GA106" s="13">
        <v>-5.2499999999999998E-2</v>
      </c>
      <c r="GB106" s="13">
        <v>-0.54500000000000004</v>
      </c>
      <c r="GC106" s="13">
        <v>-6.5000000000000002E-2</v>
      </c>
    </row>
    <row r="107" spans="4:185" x14ac:dyDescent="0.2"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71"/>
      <c r="AA107" s="11"/>
      <c r="AB107" s="11"/>
      <c r="AC107" s="11"/>
      <c r="AD107" s="11"/>
      <c r="AE107" s="11"/>
      <c r="DQ107" s="13">
        <v>5.0000000000000001E-3</v>
      </c>
      <c r="DR107" s="12">
        <v>39783</v>
      </c>
      <c r="DS107" s="13">
        <v>3.0990000000000002</v>
      </c>
      <c r="DT107" s="13">
        <v>5.0000000000000001E-3</v>
      </c>
      <c r="DU107" s="13">
        <v>0.18</v>
      </c>
      <c r="DW107" s="13">
        <v>0.245</v>
      </c>
      <c r="DX107" s="13">
        <v>0.34</v>
      </c>
      <c r="DZ107" s="13">
        <v>0.23499999999999999</v>
      </c>
      <c r="EA107" s="13">
        <v>-0.19750000000000001</v>
      </c>
      <c r="EB107" s="13">
        <v>-0.19750000000000001</v>
      </c>
      <c r="EC107" s="13">
        <v>-0.20250000000000001</v>
      </c>
      <c r="ED107" s="13">
        <v>-8.7499999999999994E-2</v>
      </c>
      <c r="EE107" s="13">
        <v>-7.2499999999999995E-2</v>
      </c>
      <c r="EF107" s="13">
        <v>-0.14499999999999999</v>
      </c>
      <c r="EG107" s="13">
        <v>-0.125</v>
      </c>
      <c r="EH107" s="13">
        <v>-0.1275</v>
      </c>
      <c r="EI107" s="13">
        <v>-0.17</v>
      </c>
      <c r="EJ107" s="13">
        <v>-0.26</v>
      </c>
      <c r="EK107" s="13">
        <v>0.14000000000000001</v>
      </c>
      <c r="EL107" s="13">
        <v>0.09</v>
      </c>
      <c r="EM107" s="13">
        <v>1.19</v>
      </c>
      <c r="EN107" s="13">
        <v>0.30499999999999999</v>
      </c>
      <c r="EO107" s="13">
        <v>0.8</v>
      </c>
      <c r="EP107" s="13">
        <v>-5.5E-2</v>
      </c>
      <c r="EQ107" s="13">
        <v>-5.5E-2</v>
      </c>
      <c r="ER107" s="13">
        <v>-5.2499999999999998E-2</v>
      </c>
      <c r="ES107" s="13">
        <v>-5.2499999999999998E-2</v>
      </c>
      <c r="ET107" s="13">
        <v>-5.2499999999999998E-2</v>
      </c>
      <c r="EU107" s="13">
        <v>-0.54500000000000004</v>
      </c>
      <c r="EV107" s="13">
        <v>-6.5000000000000002E-2</v>
      </c>
      <c r="EW107" s="13">
        <v>0.1575</v>
      </c>
      <c r="EY107" s="12">
        <v>39783</v>
      </c>
      <c r="EZ107" s="13">
        <v>3.0739999999999998</v>
      </c>
      <c r="FA107" s="13">
        <v>5.0000000000000001E-3</v>
      </c>
      <c r="FB107" s="13">
        <v>0.18</v>
      </c>
      <c r="FD107" s="13">
        <v>0.245</v>
      </c>
      <c r="FE107" s="13">
        <v>0.34</v>
      </c>
      <c r="FG107" s="13">
        <v>0.23499999999999999</v>
      </c>
      <c r="FH107" s="13">
        <v>-0.19750000000000001</v>
      </c>
      <c r="FI107" s="13">
        <v>-0.19750000000000001</v>
      </c>
      <c r="FJ107" s="13">
        <v>-0.20250000000000001</v>
      </c>
      <c r="FK107" s="13">
        <v>-8.7499999999999994E-2</v>
      </c>
      <c r="FL107" s="13">
        <v>-7.2499999999999995E-2</v>
      </c>
      <c r="FM107" s="13">
        <v>-0.14499999999999999</v>
      </c>
      <c r="FN107" s="13">
        <v>-0.125</v>
      </c>
      <c r="FO107" s="13">
        <v>-0.1275</v>
      </c>
      <c r="FP107" s="13">
        <v>-0.19</v>
      </c>
      <c r="FQ107" s="13">
        <v>-0.28000000000000003</v>
      </c>
      <c r="FR107" s="13">
        <v>0.12</v>
      </c>
      <c r="FS107" s="13">
        <v>7.0000000000000007E-2</v>
      </c>
      <c r="FT107" s="13">
        <v>1.19</v>
      </c>
      <c r="FU107" s="13">
        <v>0.30499999999999999</v>
      </c>
      <c r="FV107" s="13">
        <v>0.8</v>
      </c>
      <c r="FW107" s="13">
        <v>-5.5E-2</v>
      </c>
      <c r="FX107" s="13">
        <v>-5.5E-2</v>
      </c>
      <c r="FY107" s="13">
        <v>-5.2499999999999998E-2</v>
      </c>
      <c r="FZ107" s="13">
        <v>-5.2499999999999998E-2</v>
      </c>
      <c r="GA107" s="13">
        <v>-5.2499999999999998E-2</v>
      </c>
      <c r="GB107" s="13">
        <v>-0.54500000000000004</v>
      </c>
      <c r="GC107" s="13">
        <v>-6.5000000000000002E-2</v>
      </c>
    </row>
    <row r="108" spans="4:185" x14ac:dyDescent="0.2"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71"/>
      <c r="AA108" s="11"/>
      <c r="AB108" s="11"/>
      <c r="AC108" s="11"/>
      <c r="AD108" s="11"/>
      <c r="AE108" s="11"/>
      <c r="DQ108" s="13">
        <v>5.0000000000000001E-3</v>
      </c>
      <c r="DR108" s="12">
        <v>39814</v>
      </c>
      <c r="DS108" s="13">
        <v>3.3839999999999999</v>
      </c>
      <c r="DT108" s="13">
        <v>5.0000000000000001E-3</v>
      </c>
      <c r="DU108" s="13">
        <v>0.18</v>
      </c>
      <c r="DW108" s="13">
        <v>0.31</v>
      </c>
      <c r="DX108" s="13">
        <v>0.40500000000000003</v>
      </c>
      <c r="DZ108" s="13">
        <v>0.27</v>
      </c>
      <c r="EA108" s="13">
        <v>-0.2</v>
      </c>
      <c r="EB108" s="13">
        <v>-0.2</v>
      </c>
      <c r="EC108" s="13">
        <v>-0.20499999999999999</v>
      </c>
      <c r="ED108" s="13">
        <v>-8.7499999999999994E-2</v>
      </c>
      <c r="EE108" s="13">
        <v>-7.2499999999999995E-2</v>
      </c>
      <c r="EF108" s="13">
        <v>-0.13</v>
      </c>
      <c r="EG108" s="13">
        <v>-0.11</v>
      </c>
      <c r="EH108" s="13">
        <v>-0.1275</v>
      </c>
      <c r="EI108" s="13">
        <v>-0.17</v>
      </c>
      <c r="EJ108" s="13">
        <v>-0.26</v>
      </c>
      <c r="EK108" s="13">
        <v>0.14000000000000001</v>
      </c>
      <c r="EL108" s="13">
        <v>0.09</v>
      </c>
      <c r="EM108" s="13">
        <v>1.5249999999999999</v>
      </c>
      <c r="EN108" s="13">
        <v>0.30499999999999999</v>
      </c>
      <c r="EO108" s="13">
        <v>0.97499999999999998</v>
      </c>
      <c r="EP108" s="13">
        <v>-5.7500000000000002E-2</v>
      </c>
      <c r="EQ108" s="13">
        <v>-5.7500000000000002E-2</v>
      </c>
      <c r="ER108" s="13">
        <v>-5.2499999999999998E-2</v>
      </c>
      <c r="ES108" s="13">
        <v>-5.2499999999999998E-2</v>
      </c>
      <c r="ET108" s="13">
        <v>-5.2499999999999998E-2</v>
      </c>
      <c r="EU108" s="13">
        <v>-0.54500000000000004</v>
      </c>
      <c r="EV108" s="13">
        <v>-6.5000000000000002E-2</v>
      </c>
      <c r="EW108" s="13">
        <v>0.1575</v>
      </c>
      <c r="EY108" s="12">
        <v>39814</v>
      </c>
      <c r="EZ108" s="13">
        <v>3.359</v>
      </c>
      <c r="FA108" s="13">
        <v>5.0000000000000001E-3</v>
      </c>
      <c r="FB108" s="13">
        <v>0.18</v>
      </c>
      <c r="FD108" s="13">
        <v>0.31</v>
      </c>
      <c r="FE108" s="13">
        <v>0.40500000000000003</v>
      </c>
      <c r="FG108" s="13">
        <v>0.27</v>
      </c>
      <c r="FH108" s="13">
        <v>-0.2</v>
      </c>
      <c r="FI108" s="13">
        <v>-0.2</v>
      </c>
      <c r="FJ108" s="13">
        <v>-0.20499999999999999</v>
      </c>
      <c r="FK108" s="13">
        <v>-8.7499999999999994E-2</v>
      </c>
      <c r="FL108" s="13">
        <v>-7.2499999999999995E-2</v>
      </c>
      <c r="FM108" s="13">
        <v>-0.13</v>
      </c>
      <c r="FN108" s="13">
        <v>-0.11</v>
      </c>
      <c r="FO108" s="13">
        <v>-0.1275</v>
      </c>
      <c r="FP108" s="13">
        <v>-0.19</v>
      </c>
      <c r="FQ108" s="13">
        <v>-0.28000000000000003</v>
      </c>
      <c r="FR108" s="13">
        <v>0.12</v>
      </c>
      <c r="FS108" s="13">
        <v>7.0000000000000007E-2</v>
      </c>
      <c r="FT108" s="13">
        <v>1.5249999999999999</v>
      </c>
      <c r="FU108" s="13">
        <v>0.30499999999999999</v>
      </c>
      <c r="FV108" s="13">
        <v>0.97499999999999998</v>
      </c>
      <c r="FW108" s="13">
        <v>-5.7500000000000002E-2</v>
      </c>
      <c r="FX108" s="13">
        <v>-5.7500000000000002E-2</v>
      </c>
      <c r="FY108" s="13">
        <v>-5.2499999999999998E-2</v>
      </c>
      <c r="FZ108" s="13">
        <v>-5.2499999999999998E-2</v>
      </c>
      <c r="GA108" s="13">
        <v>-5.2499999999999998E-2</v>
      </c>
      <c r="GB108" s="13">
        <v>-0.54500000000000004</v>
      </c>
      <c r="GC108" s="13">
        <v>-6.5000000000000002E-2</v>
      </c>
    </row>
    <row r="109" spans="4:185" x14ac:dyDescent="0.2"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71"/>
      <c r="AA109" s="11"/>
      <c r="AB109" s="11"/>
      <c r="AC109" s="11"/>
      <c r="AD109" s="11"/>
      <c r="AE109" s="11"/>
      <c r="DQ109" s="13">
        <v>5.0000000000000001E-3</v>
      </c>
      <c r="DR109" s="12">
        <v>39845</v>
      </c>
      <c r="DS109" s="13">
        <v>3.266</v>
      </c>
      <c r="DT109" s="13">
        <v>5.0000000000000001E-3</v>
      </c>
      <c r="DU109" s="13">
        <v>0.18</v>
      </c>
      <c r="DW109" s="13">
        <v>0.28499999999999998</v>
      </c>
      <c r="DX109" s="13">
        <v>0.38</v>
      </c>
      <c r="DZ109" s="13">
        <v>0.32</v>
      </c>
      <c r="EA109" s="13">
        <v>-0.20250000000000001</v>
      </c>
      <c r="EB109" s="13">
        <v>-0.20250000000000001</v>
      </c>
      <c r="EC109" s="13">
        <v>-0.20749999999999999</v>
      </c>
      <c r="ED109" s="13">
        <v>-8.7499999999999994E-2</v>
      </c>
      <c r="EE109" s="13">
        <v>-7.2499999999999995E-2</v>
      </c>
      <c r="EF109" s="13">
        <v>-0.13</v>
      </c>
      <c r="EG109" s="13">
        <v>-0.11</v>
      </c>
      <c r="EH109" s="13">
        <v>-0.1275</v>
      </c>
      <c r="EI109" s="13">
        <v>-0.17</v>
      </c>
      <c r="EJ109" s="13">
        <v>-0.26</v>
      </c>
      <c r="EK109" s="13">
        <v>0.14000000000000001</v>
      </c>
      <c r="EL109" s="13">
        <v>0.09</v>
      </c>
      <c r="EM109" s="13">
        <v>1.4550000000000001</v>
      </c>
      <c r="EN109" s="13">
        <v>0.30499999999999999</v>
      </c>
      <c r="EO109" s="13">
        <v>0.97499999999999998</v>
      </c>
      <c r="EP109" s="13">
        <v>-0.04</v>
      </c>
      <c r="EQ109" s="13">
        <v>-0.04</v>
      </c>
      <c r="ER109" s="13">
        <v>-5.2499999999999998E-2</v>
      </c>
      <c r="ES109" s="13">
        <v>-5.2499999999999998E-2</v>
      </c>
      <c r="ET109" s="13">
        <v>-5.2499999999999998E-2</v>
      </c>
      <c r="EU109" s="13">
        <v>-0.54500000000000004</v>
      </c>
      <c r="EV109" s="13">
        <v>-6.5000000000000002E-2</v>
      </c>
      <c r="EW109" s="13">
        <v>0.1575</v>
      </c>
      <c r="EY109" s="12">
        <v>39845</v>
      </c>
      <c r="EZ109" s="13">
        <v>3.2410000000000001</v>
      </c>
      <c r="FA109" s="13">
        <v>5.0000000000000001E-3</v>
      </c>
      <c r="FB109" s="13">
        <v>0.18</v>
      </c>
      <c r="FD109" s="13">
        <v>0.28499999999999998</v>
      </c>
      <c r="FE109" s="13">
        <v>0.38</v>
      </c>
      <c r="FG109" s="13">
        <v>0.32</v>
      </c>
      <c r="FH109" s="13">
        <v>-0.20250000000000001</v>
      </c>
      <c r="FI109" s="13">
        <v>-0.20250000000000001</v>
      </c>
      <c r="FJ109" s="13">
        <v>-0.20749999999999999</v>
      </c>
      <c r="FK109" s="13">
        <v>-8.7499999999999994E-2</v>
      </c>
      <c r="FL109" s="13">
        <v>-7.2499999999999995E-2</v>
      </c>
      <c r="FM109" s="13">
        <v>-0.13</v>
      </c>
      <c r="FN109" s="13">
        <v>-0.11</v>
      </c>
      <c r="FO109" s="13">
        <v>-0.1275</v>
      </c>
      <c r="FP109" s="13">
        <v>-0.19</v>
      </c>
      <c r="FQ109" s="13">
        <v>-0.28000000000000003</v>
      </c>
      <c r="FR109" s="13">
        <v>0.12</v>
      </c>
      <c r="FS109" s="13">
        <v>7.0000000000000007E-2</v>
      </c>
      <c r="FT109" s="13">
        <v>1.4550000000000001</v>
      </c>
      <c r="FU109" s="13">
        <v>0.30499999999999999</v>
      </c>
      <c r="FV109" s="13">
        <v>0.97499999999999998</v>
      </c>
      <c r="FW109" s="13">
        <v>-0.04</v>
      </c>
      <c r="FX109" s="13">
        <v>-0.04</v>
      </c>
      <c r="FY109" s="13">
        <v>-5.2499999999999998E-2</v>
      </c>
      <c r="FZ109" s="13">
        <v>-5.2499999999999998E-2</v>
      </c>
      <c r="GA109" s="13">
        <v>-5.2499999999999998E-2</v>
      </c>
      <c r="GB109" s="13">
        <v>-0.54500000000000004</v>
      </c>
      <c r="GC109" s="13">
        <v>-6.5000000000000002E-2</v>
      </c>
    </row>
    <row r="110" spans="4:185" x14ac:dyDescent="0.2"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71"/>
      <c r="AA110" s="11"/>
      <c r="AB110" s="11"/>
      <c r="AC110" s="11"/>
      <c r="AD110" s="11"/>
      <c r="AE110" s="11"/>
      <c r="DQ110" s="13">
        <v>5.0000000000000001E-3</v>
      </c>
      <c r="DR110" s="12">
        <v>39873</v>
      </c>
      <c r="DS110" s="13">
        <v>3.1139999999999999</v>
      </c>
      <c r="DT110" s="13">
        <v>5.0000000000000001E-3</v>
      </c>
      <c r="DU110" s="13">
        <v>0.17</v>
      </c>
      <c r="DW110" s="13">
        <v>0.28249999999999997</v>
      </c>
      <c r="DX110" s="13">
        <v>0.3775</v>
      </c>
      <c r="DZ110" s="13">
        <v>0.31</v>
      </c>
      <c r="EA110" s="13">
        <v>-0.20499999999999999</v>
      </c>
      <c r="EB110" s="13">
        <v>-0.20499999999999999</v>
      </c>
      <c r="EC110" s="13">
        <v>-0.21</v>
      </c>
      <c r="ED110" s="13">
        <v>-8.7499999999999994E-2</v>
      </c>
      <c r="EE110" s="13">
        <v>-7.2499999999999995E-2</v>
      </c>
      <c r="EF110" s="13">
        <v>-0.13</v>
      </c>
      <c r="EG110" s="13">
        <v>-0.11</v>
      </c>
      <c r="EH110" s="13">
        <v>-0.13250000000000001</v>
      </c>
      <c r="EI110" s="13">
        <v>-0.17</v>
      </c>
      <c r="EJ110" s="13">
        <v>-0.26</v>
      </c>
      <c r="EK110" s="13">
        <v>0.14000000000000001</v>
      </c>
      <c r="EL110" s="13">
        <v>0.09</v>
      </c>
      <c r="EM110" s="13">
        <v>0.83499999999999996</v>
      </c>
      <c r="EN110" s="13">
        <v>0.26500000000000001</v>
      </c>
      <c r="EO110" s="13">
        <v>0.60750000000000004</v>
      </c>
      <c r="EP110" s="13">
        <v>-2.75E-2</v>
      </c>
      <c r="EQ110" s="13">
        <v>-2.75E-2</v>
      </c>
      <c r="ER110" s="13">
        <v>-5.2499999999999998E-2</v>
      </c>
      <c r="ES110" s="13">
        <v>-5.2499999999999998E-2</v>
      </c>
      <c r="ET110" s="13">
        <v>-5.2499999999999998E-2</v>
      </c>
      <c r="EU110" s="13">
        <v>-0.54500000000000004</v>
      </c>
      <c r="EV110" s="13">
        <v>-6.5000000000000002E-2</v>
      </c>
      <c r="EW110" s="13">
        <v>0.1575</v>
      </c>
      <c r="EY110" s="12">
        <v>39873</v>
      </c>
      <c r="EZ110" s="13">
        <v>3.089</v>
      </c>
      <c r="FA110" s="13">
        <v>5.0000000000000001E-3</v>
      </c>
      <c r="FB110" s="13">
        <v>0.17</v>
      </c>
      <c r="FD110" s="13">
        <v>0.28249999999999997</v>
      </c>
      <c r="FE110" s="13">
        <v>0.3775</v>
      </c>
      <c r="FG110" s="13">
        <v>0.31</v>
      </c>
      <c r="FH110" s="13">
        <v>-0.20499999999999999</v>
      </c>
      <c r="FI110" s="13">
        <v>-0.20499999999999999</v>
      </c>
      <c r="FJ110" s="13">
        <v>-0.21</v>
      </c>
      <c r="FK110" s="13">
        <v>-8.7499999999999994E-2</v>
      </c>
      <c r="FL110" s="13">
        <v>-7.2499999999999995E-2</v>
      </c>
      <c r="FM110" s="13">
        <v>-0.13</v>
      </c>
      <c r="FN110" s="13">
        <v>-0.11</v>
      </c>
      <c r="FO110" s="13">
        <v>-0.13250000000000001</v>
      </c>
      <c r="FP110" s="13">
        <v>-0.19</v>
      </c>
      <c r="FQ110" s="13">
        <v>-0.28000000000000003</v>
      </c>
      <c r="FR110" s="13">
        <v>0.12</v>
      </c>
      <c r="FS110" s="13">
        <v>7.0000000000000007E-2</v>
      </c>
      <c r="FT110" s="13">
        <v>0.83499999999999996</v>
      </c>
      <c r="FU110" s="13">
        <v>0.26500000000000001</v>
      </c>
      <c r="FV110" s="13">
        <v>0.60750000000000004</v>
      </c>
      <c r="FW110" s="13">
        <v>-2.75E-2</v>
      </c>
      <c r="FX110" s="13">
        <v>-2.75E-2</v>
      </c>
      <c r="FY110" s="13">
        <v>-5.2499999999999998E-2</v>
      </c>
      <c r="FZ110" s="13">
        <v>-5.2499999999999998E-2</v>
      </c>
      <c r="GA110" s="13">
        <v>-5.2499999999999998E-2</v>
      </c>
      <c r="GB110" s="13">
        <v>-0.54500000000000004</v>
      </c>
      <c r="GC110" s="13">
        <v>-6.5000000000000002E-2</v>
      </c>
    </row>
    <row r="111" spans="4:185" x14ac:dyDescent="0.2"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71"/>
      <c r="AA111" s="11"/>
      <c r="AB111" s="11"/>
      <c r="AC111" s="11"/>
      <c r="AD111" s="11"/>
      <c r="AE111" s="11"/>
      <c r="DQ111" s="13">
        <v>5.0000000000000001E-3</v>
      </c>
      <c r="DR111" s="12">
        <v>39904</v>
      </c>
      <c r="DS111" s="13">
        <v>2.9540000000000002</v>
      </c>
      <c r="DT111" s="13">
        <v>5.0000000000000001E-3</v>
      </c>
      <c r="DU111" s="13">
        <v>0.17</v>
      </c>
      <c r="DW111" s="13">
        <v>0.1875</v>
      </c>
      <c r="DX111" s="13">
        <v>0.28249999999999997</v>
      </c>
      <c r="DZ111" s="13">
        <v>0.14000000000000001</v>
      </c>
      <c r="EA111" s="13">
        <v>-0.19500000000000001</v>
      </c>
      <c r="EB111" s="13">
        <v>-0.19500000000000001</v>
      </c>
      <c r="EC111" s="13">
        <v>-0.2</v>
      </c>
      <c r="ED111" s="13">
        <v>-7.0000000000000007E-2</v>
      </c>
      <c r="EE111" s="13">
        <v>-5.5E-2</v>
      </c>
      <c r="EF111" s="13">
        <v>-0.17499999999999999</v>
      </c>
      <c r="EG111" s="13">
        <v>-0.155</v>
      </c>
      <c r="EH111" s="13">
        <v>-0.12</v>
      </c>
      <c r="EI111" s="13">
        <v>-0.17</v>
      </c>
      <c r="EJ111" s="13">
        <v>-0.33500000000000002</v>
      </c>
      <c r="EK111" s="13">
        <v>0.315</v>
      </c>
      <c r="EL111" s="13">
        <v>7.4999999999999997E-2</v>
      </c>
      <c r="EM111" s="13">
        <v>0.45</v>
      </c>
      <c r="EN111" s="13">
        <v>0.19500000000000001</v>
      </c>
      <c r="EO111" s="13">
        <v>0.35499999999999998</v>
      </c>
      <c r="EP111" s="13">
        <v>1.4999999999999999E-2</v>
      </c>
      <c r="EQ111" s="13">
        <v>1.4999999999999999E-2</v>
      </c>
      <c r="ER111" s="13">
        <v>-0.05</v>
      </c>
      <c r="ES111" s="13">
        <v>-0.05</v>
      </c>
      <c r="ET111" s="13">
        <v>-0.05</v>
      </c>
      <c r="EU111" s="13">
        <v>-0.61499999999999999</v>
      </c>
      <c r="EV111" s="13">
        <v>-6.25E-2</v>
      </c>
      <c r="EW111" s="13">
        <v>0.1575</v>
      </c>
      <c r="EY111" s="12">
        <v>39904</v>
      </c>
      <c r="EZ111" s="13">
        <v>2.9289999999999998</v>
      </c>
      <c r="FA111" s="13">
        <v>5.0000000000000001E-3</v>
      </c>
      <c r="FB111" s="13">
        <v>0.17</v>
      </c>
      <c r="FD111" s="13">
        <v>0.1875</v>
      </c>
      <c r="FE111" s="13">
        <v>0.28249999999999997</v>
      </c>
      <c r="FG111" s="13">
        <v>0.14000000000000001</v>
      </c>
      <c r="FH111" s="13">
        <v>-0.19500000000000001</v>
      </c>
      <c r="FI111" s="13">
        <v>-0.19500000000000001</v>
      </c>
      <c r="FJ111" s="13">
        <v>-0.2</v>
      </c>
      <c r="FK111" s="13">
        <v>-7.0000000000000007E-2</v>
      </c>
      <c r="FL111" s="13">
        <v>-5.5E-2</v>
      </c>
      <c r="FM111" s="13">
        <v>-0.17499999999999999</v>
      </c>
      <c r="FN111" s="13">
        <v>-0.155</v>
      </c>
      <c r="FO111" s="13">
        <v>-0.12</v>
      </c>
      <c r="FP111" s="13">
        <v>-0.19500000000000001</v>
      </c>
      <c r="FQ111" s="13">
        <v>-0.36</v>
      </c>
      <c r="FR111" s="13">
        <v>0.28999999999999998</v>
      </c>
      <c r="FS111" s="13">
        <v>7.4999999999999997E-2</v>
      </c>
      <c r="FT111" s="13">
        <v>0.45</v>
      </c>
      <c r="FU111" s="13">
        <v>0.19500000000000001</v>
      </c>
      <c r="FV111" s="13">
        <v>0.35499999999999998</v>
      </c>
      <c r="FW111" s="13">
        <v>1.4999999999999999E-2</v>
      </c>
      <c r="FX111" s="13">
        <v>1.4999999999999999E-2</v>
      </c>
      <c r="FY111" s="13">
        <v>-0.05</v>
      </c>
      <c r="FZ111" s="13">
        <v>-0.05</v>
      </c>
      <c r="GA111" s="13">
        <v>-0.05</v>
      </c>
      <c r="GB111" s="13">
        <v>-0.61499999999999999</v>
      </c>
      <c r="GC111" s="13">
        <v>-6.25E-2</v>
      </c>
    </row>
    <row r="112" spans="4:185" x14ac:dyDescent="0.2"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71"/>
      <c r="AA112" s="11"/>
      <c r="AB112" s="11"/>
      <c r="AC112" s="11"/>
      <c r="AD112" s="11"/>
      <c r="AE112" s="11"/>
      <c r="DQ112" s="13">
        <v>5.0000000000000001E-3</v>
      </c>
      <c r="DR112" s="12">
        <v>39934</v>
      </c>
      <c r="DS112" s="13">
        <v>2.948</v>
      </c>
      <c r="DT112" s="13">
        <v>5.0000000000000001E-3</v>
      </c>
      <c r="DU112" s="13">
        <v>0.17</v>
      </c>
      <c r="DW112" s="13">
        <v>0.19750000000000001</v>
      </c>
      <c r="DX112" s="13">
        <v>0.29249999999999998</v>
      </c>
      <c r="DZ112" s="13">
        <v>0.14000000000000001</v>
      </c>
      <c r="EA112" s="13">
        <v>-0.19500000000000001</v>
      </c>
      <c r="EB112" s="13">
        <v>-0.19500000000000001</v>
      </c>
      <c r="EC112" s="13">
        <v>-0.2</v>
      </c>
      <c r="ED112" s="13">
        <v>-7.0000000000000007E-2</v>
      </c>
      <c r="EE112" s="13">
        <v>-5.5E-2</v>
      </c>
      <c r="EF112" s="13">
        <v>-0.20499999999999999</v>
      </c>
      <c r="EG112" s="13">
        <v>-0.17</v>
      </c>
      <c r="EH112" s="13">
        <v>-0.12</v>
      </c>
      <c r="EI112" s="13">
        <v>-0.17</v>
      </c>
      <c r="EJ112" s="13">
        <v>-0.33500000000000002</v>
      </c>
      <c r="EK112" s="13">
        <v>0.315</v>
      </c>
      <c r="EL112" s="13">
        <v>7.4999999999999997E-2</v>
      </c>
      <c r="EM112" s="13">
        <v>0.40500000000000003</v>
      </c>
      <c r="EN112" s="13">
        <v>0.1825</v>
      </c>
      <c r="EO112" s="13">
        <v>0.28749999999999998</v>
      </c>
      <c r="EP112" s="13">
        <v>1.4999999999999999E-2</v>
      </c>
      <c r="EQ112" s="13">
        <v>1.4999999999999999E-2</v>
      </c>
      <c r="ER112" s="13">
        <v>-0.05</v>
      </c>
      <c r="ES112" s="13">
        <v>-0.05</v>
      </c>
      <c r="ET112" s="13">
        <v>-0.05</v>
      </c>
      <c r="EU112" s="13">
        <v>-0.61499999999999999</v>
      </c>
      <c r="EV112" s="13">
        <v>-6.25E-2</v>
      </c>
      <c r="EW112" s="13">
        <v>0.1575</v>
      </c>
      <c r="EY112" s="12">
        <v>39934</v>
      </c>
      <c r="EZ112" s="13">
        <v>2.923</v>
      </c>
      <c r="FA112" s="13">
        <v>5.0000000000000001E-3</v>
      </c>
      <c r="FB112" s="13">
        <v>0.17</v>
      </c>
      <c r="FD112" s="13">
        <v>0.19750000000000001</v>
      </c>
      <c r="FE112" s="13">
        <v>0.29249999999999998</v>
      </c>
      <c r="FG112" s="13">
        <v>0.14000000000000001</v>
      </c>
      <c r="FH112" s="13">
        <v>-0.19500000000000001</v>
      </c>
      <c r="FI112" s="13">
        <v>-0.19500000000000001</v>
      </c>
      <c r="FJ112" s="13">
        <v>-0.2</v>
      </c>
      <c r="FK112" s="13">
        <v>-7.0000000000000007E-2</v>
      </c>
      <c r="FL112" s="13">
        <v>-5.5E-2</v>
      </c>
      <c r="FM112" s="13">
        <v>-0.20499999999999999</v>
      </c>
      <c r="FN112" s="13">
        <v>-0.17</v>
      </c>
      <c r="FO112" s="13">
        <v>-0.12</v>
      </c>
      <c r="FP112" s="13">
        <v>-0.19500000000000001</v>
      </c>
      <c r="FQ112" s="13">
        <v>-0.36</v>
      </c>
      <c r="FR112" s="13">
        <v>0.28999999999999998</v>
      </c>
      <c r="FS112" s="13">
        <v>7.4999999999999997E-2</v>
      </c>
      <c r="FT112" s="13">
        <v>0.40500000000000003</v>
      </c>
      <c r="FU112" s="13">
        <v>0.1825</v>
      </c>
      <c r="FV112" s="13">
        <v>0.28749999999999998</v>
      </c>
      <c r="FW112" s="13">
        <v>1.4999999999999999E-2</v>
      </c>
      <c r="FX112" s="13">
        <v>1.4999999999999999E-2</v>
      </c>
      <c r="FY112" s="13">
        <v>-0.05</v>
      </c>
      <c r="FZ112" s="13">
        <v>-0.05</v>
      </c>
      <c r="GA112" s="13">
        <v>-0.05</v>
      </c>
      <c r="GB112" s="13">
        <v>-0.61499999999999999</v>
      </c>
      <c r="GC112" s="13">
        <v>-6.25E-2</v>
      </c>
    </row>
    <row r="113" spans="4:185" x14ac:dyDescent="0.2"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71"/>
      <c r="AA113" s="11"/>
      <c r="AB113" s="11"/>
      <c r="AC113" s="11"/>
      <c r="AD113" s="11"/>
      <c r="AE113" s="11"/>
      <c r="DQ113" s="13">
        <v>5.0000000000000001E-3</v>
      </c>
      <c r="DR113" s="12">
        <v>39965</v>
      </c>
      <c r="DS113" s="13">
        <v>2.9740000000000002</v>
      </c>
      <c r="DT113" s="13">
        <v>5.0000000000000001E-3</v>
      </c>
      <c r="DU113" s="13">
        <v>0.17</v>
      </c>
      <c r="DW113" s="13">
        <v>0.1925</v>
      </c>
      <c r="DX113" s="13">
        <v>0.28749999999999998</v>
      </c>
      <c r="DZ113" s="13">
        <v>0.14000000000000001</v>
      </c>
      <c r="EA113" s="13">
        <v>-0.19500000000000001</v>
      </c>
      <c r="EB113" s="13">
        <v>-0.19500000000000001</v>
      </c>
      <c r="EC113" s="13">
        <v>-0.2</v>
      </c>
      <c r="ED113" s="13">
        <v>-7.0000000000000007E-2</v>
      </c>
      <c r="EE113" s="13">
        <v>-5.5E-2</v>
      </c>
      <c r="EF113" s="13">
        <v>-0.215</v>
      </c>
      <c r="EG113" s="13">
        <v>-0.18</v>
      </c>
      <c r="EH113" s="13">
        <v>-0.12</v>
      </c>
      <c r="EI113" s="13">
        <v>-0.17</v>
      </c>
      <c r="EJ113" s="13">
        <v>-0.33500000000000002</v>
      </c>
      <c r="EK113" s="13">
        <v>0.315</v>
      </c>
      <c r="EL113" s="13">
        <v>7.4999999999999997E-2</v>
      </c>
      <c r="EM113" s="13">
        <v>0.39500000000000002</v>
      </c>
      <c r="EN113" s="13">
        <v>0.1825</v>
      </c>
      <c r="EO113" s="13">
        <v>0.28749999999999998</v>
      </c>
      <c r="EP113" s="13">
        <v>0.02</v>
      </c>
      <c r="EQ113" s="13">
        <v>0.02</v>
      </c>
      <c r="ER113" s="13">
        <v>-0.05</v>
      </c>
      <c r="ES113" s="13">
        <v>-0.05</v>
      </c>
      <c r="ET113" s="13">
        <v>-0.05</v>
      </c>
      <c r="EU113" s="13">
        <v>-0.61499999999999999</v>
      </c>
      <c r="EV113" s="13">
        <v>-6.25E-2</v>
      </c>
      <c r="EW113" s="13">
        <v>0.1575</v>
      </c>
      <c r="EY113" s="12">
        <v>39965</v>
      </c>
      <c r="EZ113" s="13">
        <v>2.9489999999999998</v>
      </c>
      <c r="FA113" s="13">
        <v>5.0000000000000001E-3</v>
      </c>
      <c r="FB113" s="13">
        <v>0.17</v>
      </c>
      <c r="FD113" s="13">
        <v>0.1925</v>
      </c>
      <c r="FE113" s="13">
        <v>0.28749999999999998</v>
      </c>
      <c r="FG113" s="13">
        <v>0.14000000000000001</v>
      </c>
      <c r="FH113" s="13">
        <v>-0.19500000000000001</v>
      </c>
      <c r="FI113" s="13">
        <v>-0.19500000000000001</v>
      </c>
      <c r="FJ113" s="13">
        <v>-0.2</v>
      </c>
      <c r="FK113" s="13">
        <v>-7.0000000000000007E-2</v>
      </c>
      <c r="FL113" s="13">
        <v>-5.5E-2</v>
      </c>
      <c r="FM113" s="13">
        <v>-0.215</v>
      </c>
      <c r="FN113" s="13">
        <v>-0.18</v>
      </c>
      <c r="FO113" s="13">
        <v>-0.12</v>
      </c>
      <c r="FP113" s="13">
        <v>-0.19500000000000001</v>
      </c>
      <c r="FQ113" s="13">
        <v>-0.36</v>
      </c>
      <c r="FR113" s="13">
        <v>0.28999999999999998</v>
      </c>
      <c r="FS113" s="13">
        <v>7.4999999999999997E-2</v>
      </c>
      <c r="FT113" s="13">
        <v>0.39500000000000002</v>
      </c>
      <c r="FU113" s="13">
        <v>0.1825</v>
      </c>
      <c r="FV113" s="13">
        <v>0.28749999999999998</v>
      </c>
      <c r="FW113" s="13">
        <v>0.02</v>
      </c>
      <c r="FX113" s="13">
        <v>0.02</v>
      </c>
      <c r="FY113" s="13">
        <v>-0.05</v>
      </c>
      <c r="FZ113" s="13">
        <v>-0.05</v>
      </c>
      <c r="GA113" s="13">
        <v>-0.05</v>
      </c>
      <c r="GB113" s="13">
        <v>-0.61499999999999999</v>
      </c>
      <c r="GC113" s="13">
        <v>-6.25E-2</v>
      </c>
    </row>
    <row r="114" spans="4:185" x14ac:dyDescent="0.2"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71"/>
      <c r="AA114" s="11"/>
      <c r="AB114" s="11"/>
      <c r="AC114" s="11"/>
      <c r="AD114" s="11"/>
      <c r="AE114" s="11"/>
      <c r="DQ114" s="13">
        <v>5.0000000000000001E-3</v>
      </c>
      <c r="DR114" s="12">
        <v>39995</v>
      </c>
      <c r="DS114" s="13">
        <v>2.996</v>
      </c>
      <c r="DT114" s="13">
        <v>5.0000000000000001E-3</v>
      </c>
      <c r="DU114" s="13">
        <v>0.17</v>
      </c>
      <c r="DW114" s="13">
        <v>0.1825</v>
      </c>
      <c r="DX114" s="13">
        <v>0.27750000000000002</v>
      </c>
      <c r="DZ114" s="13">
        <v>0.14000000000000001</v>
      </c>
      <c r="EA114" s="13">
        <v>-0.19500000000000001</v>
      </c>
      <c r="EB114" s="13">
        <v>-0.19500000000000001</v>
      </c>
      <c r="EC114" s="13">
        <v>-0.2</v>
      </c>
      <c r="ED114" s="13">
        <v>-7.0000000000000007E-2</v>
      </c>
      <c r="EE114" s="13">
        <v>-5.5E-2</v>
      </c>
      <c r="EF114" s="13">
        <v>-0.215</v>
      </c>
      <c r="EG114" s="13">
        <v>-0.18</v>
      </c>
      <c r="EH114" s="13">
        <v>-0.12</v>
      </c>
      <c r="EI114" s="13">
        <v>-0.17</v>
      </c>
      <c r="EJ114" s="13">
        <v>-0.33500000000000002</v>
      </c>
      <c r="EK114" s="13">
        <v>0.315</v>
      </c>
      <c r="EL114" s="13">
        <v>7.4999999999999997E-2</v>
      </c>
      <c r="EM114" s="13">
        <v>0.43</v>
      </c>
      <c r="EN114" s="13">
        <v>0.1825</v>
      </c>
      <c r="EO114" s="13">
        <v>0.3</v>
      </c>
      <c r="EP114" s="13">
        <v>2.2499999999999999E-2</v>
      </c>
      <c r="EQ114" s="13">
        <v>2.2499999999999999E-2</v>
      </c>
      <c r="ER114" s="13">
        <v>-0.05</v>
      </c>
      <c r="ES114" s="13">
        <v>-0.05</v>
      </c>
      <c r="ET114" s="13">
        <v>-0.05</v>
      </c>
      <c r="EU114" s="13">
        <v>-0.61499999999999999</v>
      </c>
      <c r="EV114" s="13">
        <v>-6.25E-2</v>
      </c>
      <c r="EW114" s="13">
        <v>0.1575</v>
      </c>
      <c r="EY114" s="12">
        <v>39995</v>
      </c>
      <c r="EZ114" s="13">
        <v>2.9710000000000001</v>
      </c>
      <c r="FA114" s="13">
        <v>5.0000000000000001E-3</v>
      </c>
      <c r="FB114" s="13">
        <v>0.17</v>
      </c>
      <c r="FD114" s="13">
        <v>0.1825</v>
      </c>
      <c r="FE114" s="13">
        <v>0.27750000000000002</v>
      </c>
      <c r="FG114" s="13">
        <v>0.14000000000000001</v>
      </c>
      <c r="FH114" s="13">
        <v>-0.19500000000000001</v>
      </c>
      <c r="FI114" s="13">
        <v>-0.19500000000000001</v>
      </c>
      <c r="FJ114" s="13">
        <v>-0.2</v>
      </c>
      <c r="FK114" s="13">
        <v>-7.0000000000000007E-2</v>
      </c>
      <c r="FL114" s="13">
        <v>-5.5E-2</v>
      </c>
      <c r="FM114" s="13">
        <v>-0.215</v>
      </c>
      <c r="FN114" s="13">
        <v>-0.18</v>
      </c>
      <c r="FO114" s="13">
        <v>-0.12</v>
      </c>
      <c r="FP114" s="13">
        <v>-0.19500000000000001</v>
      </c>
      <c r="FQ114" s="13">
        <v>-0.36</v>
      </c>
      <c r="FR114" s="13">
        <v>0.28999999999999998</v>
      </c>
      <c r="FS114" s="13">
        <v>7.4999999999999997E-2</v>
      </c>
      <c r="FT114" s="13">
        <v>0.43</v>
      </c>
      <c r="FU114" s="13">
        <v>0.1825</v>
      </c>
      <c r="FV114" s="13">
        <v>0.3</v>
      </c>
      <c r="FW114" s="13">
        <v>2.2499999999999999E-2</v>
      </c>
      <c r="FX114" s="13">
        <v>2.2499999999999999E-2</v>
      </c>
      <c r="FY114" s="13">
        <v>-0.05</v>
      </c>
      <c r="FZ114" s="13">
        <v>-0.05</v>
      </c>
      <c r="GA114" s="13">
        <v>-0.05</v>
      </c>
      <c r="GB114" s="13">
        <v>-0.61499999999999999</v>
      </c>
      <c r="GC114" s="13">
        <v>-6.25E-2</v>
      </c>
    </row>
    <row r="115" spans="4:185" x14ac:dyDescent="0.2"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71"/>
      <c r="AA115" s="11"/>
      <c r="AB115" s="11"/>
      <c r="AC115" s="11"/>
      <c r="AD115" s="11"/>
      <c r="AE115" s="11"/>
      <c r="DQ115" s="13">
        <v>5.0000000000000001E-3</v>
      </c>
      <c r="DR115" s="12">
        <v>40026</v>
      </c>
      <c r="DS115" s="13">
        <v>3.0169999999999999</v>
      </c>
      <c r="DT115" s="13">
        <v>5.0000000000000001E-3</v>
      </c>
      <c r="DU115" s="13">
        <v>0.17</v>
      </c>
      <c r="DW115" s="13">
        <v>0.18</v>
      </c>
      <c r="DX115" s="13">
        <v>0.27500000000000002</v>
      </c>
      <c r="DZ115" s="13">
        <v>0.14000000000000001</v>
      </c>
      <c r="EA115" s="13">
        <v>-0.19500000000000001</v>
      </c>
      <c r="EB115" s="13">
        <v>-0.19500000000000001</v>
      </c>
      <c r="EC115" s="13">
        <v>-0.2</v>
      </c>
      <c r="ED115" s="13">
        <v>-7.0000000000000007E-2</v>
      </c>
      <c r="EE115" s="13">
        <v>-5.5E-2</v>
      </c>
      <c r="EF115" s="13">
        <v>-0.215</v>
      </c>
      <c r="EG115" s="13">
        <v>-0.18</v>
      </c>
      <c r="EH115" s="13">
        <v>-0.12</v>
      </c>
      <c r="EI115" s="13">
        <v>-0.17</v>
      </c>
      <c r="EJ115" s="13">
        <v>-0.33500000000000002</v>
      </c>
      <c r="EK115" s="13">
        <v>0.315</v>
      </c>
      <c r="EL115" s="13">
        <v>7.4999999999999997E-2</v>
      </c>
      <c r="EM115" s="13">
        <v>0.495</v>
      </c>
      <c r="EN115" s="13">
        <v>0.1825</v>
      </c>
      <c r="EO115" s="13">
        <v>0.3</v>
      </c>
      <c r="EP115" s="13">
        <v>2.5000000000000001E-2</v>
      </c>
      <c r="EQ115" s="13">
        <v>2.5000000000000001E-2</v>
      </c>
      <c r="ER115" s="13">
        <v>-0.05</v>
      </c>
      <c r="ES115" s="13">
        <v>-0.05</v>
      </c>
      <c r="ET115" s="13">
        <v>-0.05</v>
      </c>
      <c r="EU115" s="13">
        <v>-0.61499999999999999</v>
      </c>
      <c r="EV115" s="13">
        <v>-6.25E-2</v>
      </c>
      <c r="EW115" s="13">
        <v>0.1575</v>
      </c>
      <c r="EY115" s="12">
        <v>40026</v>
      </c>
      <c r="EZ115" s="13">
        <v>2.992</v>
      </c>
      <c r="FA115" s="13">
        <v>5.0000000000000001E-3</v>
      </c>
      <c r="FB115" s="13">
        <v>0.17</v>
      </c>
      <c r="FD115" s="13">
        <v>0.18</v>
      </c>
      <c r="FE115" s="13">
        <v>0.27500000000000002</v>
      </c>
      <c r="FG115" s="13">
        <v>0.14000000000000001</v>
      </c>
      <c r="FH115" s="13">
        <v>-0.19500000000000001</v>
      </c>
      <c r="FI115" s="13">
        <v>-0.19500000000000001</v>
      </c>
      <c r="FJ115" s="13">
        <v>-0.2</v>
      </c>
      <c r="FK115" s="13">
        <v>-7.0000000000000007E-2</v>
      </c>
      <c r="FL115" s="13">
        <v>-5.5E-2</v>
      </c>
      <c r="FM115" s="13">
        <v>-0.215</v>
      </c>
      <c r="FN115" s="13">
        <v>-0.18</v>
      </c>
      <c r="FO115" s="13">
        <v>-0.12</v>
      </c>
      <c r="FP115" s="13">
        <v>-0.19500000000000001</v>
      </c>
      <c r="FQ115" s="13">
        <v>-0.36</v>
      </c>
      <c r="FR115" s="13">
        <v>0.28999999999999998</v>
      </c>
      <c r="FS115" s="13">
        <v>7.4999999999999997E-2</v>
      </c>
      <c r="FT115" s="13">
        <v>0.495</v>
      </c>
      <c r="FU115" s="13">
        <v>0.1825</v>
      </c>
      <c r="FV115" s="13">
        <v>0.3</v>
      </c>
      <c r="FW115" s="13">
        <v>2.5000000000000001E-2</v>
      </c>
      <c r="FX115" s="13">
        <v>2.5000000000000001E-2</v>
      </c>
      <c r="FY115" s="13">
        <v>-0.05</v>
      </c>
      <c r="FZ115" s="13">
        <v>-0.05</v>
      </c>
      <c r="GA115" s="13">
        <v>-0.05</v>
      </c>
      <c r="GB115" s="13">
        <v>-0.61499999999999999</v>
      </c>
      <c r="GC115" s="13">
        <v>-6.25E-2</v>
      </c>
    </row>
    <row r="116" spans="4:185" x14ac:dyDescent="0.2"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71"/>
      <c r="AA116" s="11"/>
      <c r="AB116" s="11"/>
      <c r="AC116" s="11"/>
      <c r="AD116" s="11"/>
      <c r="AE116" s="11"/>
      <c r="DQ116" s="13">
        <v>5.0000000000000001E-3</v>
      </c>
      <c r="DR116" s="12">
        <v>40057</v>
      </c>
      <c r="DS116" s="13">
        <v>2.9940000000000002</v>
      </c>
      <c r="DT116" s="13">
        <v>5.0000000000000001E-3</v>
      </c>
      <c r="DU116" s="13">
        <v>0.17</v>
      </c>
      <c r="DW116" s="13">
        <v>0.17749999999999999</v>
      </c>
      <c r="DX116" s="13">
        <v>0.27250000000000002</v>
      </c>
      <c r="DZ116" s="13">
        <v>0.14000000000000001</v>
      </c>
      <c r="EA116" s="13">
        <v>-0.19500000000000001</v>
      </c>
      <c r="EB116" s="13">
        <v>-0.19500000000000001</v>
      </c>
      <c r="EC116" s="13">
        <v>-0.2</v>
      </c>
      <c r="ED116" s="13">
        <v>-7.0000000000000007E-2</v>
      </c>
      <c r="EE116" s="13">
        <v>-5.5E-2</v>
      </c>
      <c r="EF116" s="13">
        <v>-0.20499999999999999</v>
      </c>
      <c r="EG116" s="13">
        <v>-0.17</v>
      </c>
      <c r="EH116" s="13">
        <v>-0.12</v>
      </c>
      <c r="EI116" s="13">
        <v>-0.17</v>
      </c>
      <c r="EJ116" s="13">
        <v>-0.33500000000000002</v>
      </c>
      <c r="EK116" s="13">
        <v>0.315</v>
      </c>
      <c r="EL116" s="13">
        <v>7.4999999999999997E-2</v>
      </c>
      <c r="EM116" s="13">
        <v>0.39500000000000002</v>
      </c>
      <c r="EN116" s="13">
        <v>0.1825</v>
      </c>
      <c r="EO116" s="13">
        <v>0.28999999999999998</v>
      </c>
      <c r="EP116" s="13">
        <v>1.7500000000000002E-2</v>
      </c>
      <c r="EQ116" s="13">
        <v>1.7500000000000002E-2</v>
      </c>
      <c r="ER116" s="13">
        <v>-0.05</v>
      </c>
      <c r="ES116" s="13">
        <v>-0.05</v>
      </c>
      <c r="ET116" s="13">
        <v>-0.05</v>
      </c>
      <c r="EU116" s="13">
        <v>-0.61499999999999999</v>
      </c>
      <c r="EV116" s="13">
        <v>-6.25E-2</v>
      </c>
      <c r="EW116" s="13">
        <v>0.1575</v>
      </c>
      <c r="EY116" s="12">
        <v>40057</v>
      </c>
      <c r="EZ116" s="13">
        <v>2.9689999999999999</v>
      </c>
      <c r="FA116" s="13">
        <v>5.0000000000000001E-3</v>
      </c>
      <c r="FB116" s="13">
        <v>0.17</v>
      </c>
      <c r="FD116" s="13">
        <v>0.17749999999999999</v>
      </c>
      <c r="FE116" s="13">
        <v>0.27250000000000002</v>
      </c>
      <c r="FG116" s="13">
        <v>0.14000000000000001</v>
      </c>
      <c r="FH116" s="13">
        <v>-0.19500000000000001</v>
      </c>
      <c r="FI116" s="13">
        <v>-0.19500000000000001</v>
      </c>
      <c r="FJ116" s="13">
        <v>-0.2</v>
      </c>
      <c r="FK116" s="13">
        <v>-7.0000000000000007E-2</v>
      </c>
      <c r="FL116" s="13">
        <v>-5.5E-2</v>
      </c>
      <c r="FM116" s="13">
        <v>-0.20499999999999999</v>
      </c>
      <c r="FN116" s="13">
        <v>-0.17</v>
      </c>
      <c r="FO116" s="13">
        <v>-0.12</v>
      </c>
      <c r="FP116" s="13">
        <v>-0.19500000000000001</v>
      </c>
      <c r="FQ116" s="13">
        <v>-0.36</v>
      </c>
      <c r="FR116" s="13">
        <v>0.28999999999999998</v>
      </c>
      <c r="FS116" s="13">
        <v>7.4999999999999997E-2</v>
      </c>
      <c r="FT116" s="13">
        <v>0.39500000000000002</v>
      </c>
      <c r="FU116" s="13">
        <v>0.1825</v>
      </c>
      <c r="FV116" s="13">
        <v>0.28999999999999998</v>
      </c>
      <c r="FW116" s="13">
        <v>1.7500000000000002E-2</v>
      </c>
      <c r="FX116" s="13">
        <v>1.7500000000000002E-2</v>
      </c>
      <c r="FY116" s="13">
        <v>-0.05</v>
      </c>
      <c r="FZ116" s="13">
        <v>-0.05</v>
      </c>
      <c r="GA116" s="13">
        <v>-0.05</v>
      </c>
      <c r="GB116" s="13">
        <v>-0.61499999999999999</v>
      </c>
      <c r="GC116" s="13">
        <v>-6.25E-2</v>
      </c>
    </row>
    <row r="117" spans="4:185" x14ac:dyDescent="0.2"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71"/>
      <c r="AA117" s="11"/>
      <c r="AB117" s="11"/>
      <c r="AC117" s="11"/>
      <c r="AD117" s="11"/>
      <c r="AE117" s="11"/>
      <c r="DQ117" s="13">
        <v>5.0000000000000001E-3</v>
      </c>
      <c r="DR117" s="12">
        <v>40087</v>
      </c>
      <c r="DS117" s="13">
        <v>3.0030000000000001</v>
      </c>
      <c r="DT117" s="13">
        <v>5.0000000000000001E-3</v>
      </c>
      <c r="DU117" s="13">
        <v>0.17</v>
      </c>
      <c r="DW117" s="13">
        <v>0.1925</v>
      </c>
      <c r="DX117" s="13">
        <v>0.28749999999999998</v>
      </c>
      <c r="DZ117" s="13">
        <v>0.14000000000000001</v>
      </c>
      <c r="EA117" s="13">
        <v>-0.19500000000000001</v>
      </c>
      <c r="EB117" s="13">
        <v>-0.19500000000000001</v>
      </c>
      <c r="EC117" s="13">
        <v>-0.2</v>
      </c>
      <c r="ED117" s="13">
        <v>-7.0000000000000007E-2</v>
      </c>
      <c r="EE117" s="13">
        <v>-5.5E-2</v>
      </c>
      <c r="EF117" s="13">
        <v>-0.19</v>
      </c>
      <c r="EG117" s="13">
        <v>-0.155</v>
      </c>
      <c r="EH117" s="13">
        <v>-0.12</v>
      </c>
      <c r="EI117" s="13">
        <v>-0.17</v>
      </c>
      <c r="EJ117" s="13">
        <v>-0.33500000000000002</v>
      </c>
      <c r="EK117" s="13">
        <v>0.315</v>
      </c>
      <c r="EL117" s="13">
        <v>7.4999999999999997E-2</v>
      </c>
      <c r="EM117" s="13">
        <v>0.46100000000000002</v>
      </c>
      <c r="EN117" s="13">
        <v>0.1875</v>
      </c>
      <c r="EO117" s="13">
        <v>0.36249999999999999</v>
      </c>
      <c r="EP117" s="13">
        <v>7.4999999999999997E-3</v>
      </c>
      <c r="EQ117" s="13">
        <v>7.4999999999999997E-3</v>
      </c>
      <c r="ER117" s="13">
        <v>-0.05</v>
      </c>
      <c r="ES117" s="13">
        <v>-0.05</v>
      </c>
      <c r="ET117" s="13">
        <v>-0.05</v>
      </c>
      <c r="EU117" s="13">
        <v>-0.61499999999999999</v>
      </c>
      <c r="EV117" s="13">
        <v>-6.25E-2</v>
      </c>
      <c r="EW117" s="13">
        <v>0.1575</v>
      </c>
      <c r="EY117" s="12">
        <v>40087</v>
      </c>
      <c r="EZ117" s="13">
        <v>2.9780000000000002</v>
      </c>
      <c r="FA117" s="13">
        <v>5.0000000000000001E-3</v>
      </c>
      <c r="FB117" s="13">
        <v>0.17</v>
      </c>
      <c r="FD117" s="13">
        <v>0.1925</v>
      </c>
      <c r="FE117" s="13">
        <v>0.28749999999999998</v>
      </c>
      <c r="FG117" s="13">
        <v>0.14000000000000001</v>
      </c>
      <c r="FH117" s="13">
        <v>-0.19500000000000001</v>
      </c>
      <c r="FI117" s="13">
        <v>-0.19500000000000001</v>
      </c>
      <c r="FJ117" s="13">
        <v>-0.2</v>
      </c>
      <c r="FK117" s="13">
        <v>-7.0000000000000007E-2</v>
      </c>
      <c r="FL117" s="13">
        <v>-5.5E-2</v>
      </c>
      <c r="FM117" s="13">
        <v>-0.19</v>
      </c>
      <c r="FN117" s="13">
        <v>-0.155</v>
      </c>
      <c r="FO117" s="13">
        <v>-0.12</v>
      </c>
      <c r="FP117" s="13">
        <v>-0.19500000000000001</v>
      </c>
      <c r="FQ117" s="13">
        <v>-0.36</v>
      </c>
      <c r="FR117" s="13">
        <v>0.28999999999999998</v>
      </c>
      <c r="FS117" s="13">
        <v>7.4999999999999997E-2</v>
      </c>
      <c r="FT117" s="13">
        <v>0.46100000000000002</v>
      </c>
      <c r="FU117" s="13">
        <v>0.1875</v>
      </c>
      <c r="FV117" s="13">
        <v>0.36249999999999999</v>
      </c>
      <c r="FW117" s="13">
        <v>7.4999999999999997E-3</v>
      </c>
      <c r="FX117" s="13">
        <v>7.4999999999999997E-3</v>
      </c>
      <c r="FY117" s="13">
        <v>-0.05</v>
      </c>
      <c r="FZ117" s="13">
        <v>-0.05</v>
      </c>
      <c r="GA117" s="13">
        <v>-0.05</v>
      </c>
      <c r="GB117" s="13">
        <v>-0.61499999999999999</v>
      </c>
      <c r="GC117" s="13">
        <v>-6.25E-2</v>
      </c>
    </row>
    <row r="118" spans="4:185" x14ac:dyDescent="0.2"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71"/>
      <c r="AA118" s="11"/>
      <c r="AB118" s="11"/>
      <c r="AC118" s="11"/>
      <c r="AD118" s="11"/>
      <c r="AE118" s="11"/>
      <c r="DQ118" s="13">
        <v>5.0000000000000001E-3</v>
      </c>
      <c r="DR118" s="12">
        <v>40118</v>
      </c>
      <c r="DS118" s="13">
        <v>3.0649999999999999</v>
      </c>
      <c r="DT118" s="13">
        <v>5.0000000000000001E-3</v>
      </c>
      <c r="DU118" s="13">
        <v>0.17</v>
      </c>
      <c r="DW118" s="13">
        <v>0.255</v>
      </c>
      <c r="DX118" s="13">
        <v>0.35</v>
      </c>
      <c r="DZ118" s="13">
        <v>0.26500000000000001</v>
      </c>
      <c r="EA118" s="13">
        <v>-0.19</v>
      </c>
      <c r="EB118" s="13">
        <v>-0.19</v>
      </c>
      <c r="EC118" s="13">
        <v>-0.19500000000000001</v>
      </c>
      <c r="ED118" s="13">
        <v>-8.4500000000000006E-2</v>
      </c>
      <c r="EE118" s="13">
        <v>-6.9500000000000006E-2</v>
      </c>
      <c r="EF118" s="13">
        <v>-0.1525</v>
      </c>
      <c r="EG118" s="13">
        <v>-0.11749999999999999</v>
      </c>
      <c r="EH118" s="13">
        <v>-0.13250000000000001</v>
      </c>
      <c r="EI118" s="13">
        <v>-0.17</v>
      </c>
      <c r="EJ118" s="13">
        <v>-0.26</v>
      </c>
      <c r="EK118" s="13">
        <v>0.14000000000000001</v>
      </c>
      <c r="EL118" s="13">
        <v>0.09</v>
      </c>
      <c r="EM118" s="13">
        <v>0.76749999999999996</v>
      </c>
      <c r="EN118" s="13">
        <v>0.27</v>
      </c>
      <c r="EO118" s="13">
        <v>0.46500000000000002</v>
      </c>
      <c r="EP118" s="13">
        <v>-3.2500000000000001E-2</v>
      </c>
      <c r="EQ118" s="13">
        <v>-3.2500000000000001E-2</v>
      </c>
      <c r="ER118" s="13">
        <v>-4.9500000000000002E-2</v>
      </c>
      <c r="ES118" s="13">
        <v>-4.9500000000000002E-2</v>
      </c>
      <c r="ET118" s="13">
        <v>-4.9500000000000002E-2</v>
      </c>
      <c r="EU118" s="13">
        <v>-0.59499999999999997</v>
      </c>
      <c r="EV118" s="13">
        <v>-6.5000000000000002E-2</v>
      </c>
      <c r="EW118" s="13">
        <v>0.1575</v>
      </c>
      <c r="EY118" s="12">
        <v>40118</v>
      </c>
      <c r="EZ118" s="13">
        <v>3.04</v>
      </c>
      <c r="FA118" s="13">
        <v>5.0000000000000001E-3</v>
      </c>
      <c r="FB118" s="13">
        <v>0.17</v>
      </c>
      <c r="FD118" s="13">
        <v>0.255</v>
      </c>
      <c r="FE118" s="13">
        <v>0.35</v>
      </c>
      <c r="FG118" s="13">
        <v>0.26500000000000001</v>
      </c>
      <c r="FH118" s="13">
        <v>-0.19</v>
      </c>
      <c r="FI118" s="13">
        <v>-0.19</v>
      </c>
      <c r="FJ118" s="13">
        <v>-0.19500000000000001</v>
      </c>
      <c r="FK118" s="13">
        <v>-8.4500000000000006E-2</v>
      </c>
      <c r="FL118" s="13">
        <v>-6.9500000000000006E-2</v>
      </c>
      <c r="FM118" s="13">
        <v>-0.1525</v>
      </c>
      <c r="FN118" s="13">
        <v>-0.11749999999999999</v>
      </c>
      <c r="FO118" s="13">
        <v>-0.13250000000000001</v>
      </c>
      <c r="FP118" s="13">
        <v>-0.19</v>
      </c>
      <c r="FQ118" s="13">
        <v>-0.28000000000000003</v>
      </c>
      <c r="FR118" s="13">
        <v>0.12</v>
      </c>
      <c r="FS118" s="13">
        <v>7.0000000000000007E-2</v>
      </c>
      <c r="FT118" s="13">
        <v>0.76749999999999996</v>
      </c>
      <c r="FU118" s="13">
        <v>0.27</v>
      </c>
      <c r="FV118" s="13">
        <v>0.46500000000000002</v>
      </c>
      <c r="FW118" s="13">
        <v>-3.2500000000000001E-2</v>
      </c>
      <c r="FX118" s="13">
        <v>-3.2500000000000001E-2</v>
      </c>
      <c r="FY118" s="13">
        <v>-4.9500000000000002E-2</v>
      </c>
      <c r="FZ118" s="13">
        <v>-4.9500000000000002E-2</v>
      </c>
      <c r="GA118" s="13">
        <v>-4.9500000000000002E-2</v>
      </c>
      <c r="GB118" s="13">
        <v>-0.59499999999999997</v>
      </c>
      <c r="GC118" s="13">
        <v>-6.5000000000000002E-2</v>
      </c>
    </row>
    <row r="119" spans="4:185" x14ac:dyDescent="0.2"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71"/>
      <c r="AA119" s="11"/>
      <c r="AB119" s="11"/>
      <c r="AC119" s="11"/>
      <c r="AD119" s="11"/>
      <c r="AE119" s="11"/>
      <c r="DQ119" s="13">
        <v>5.0000000000000001E-3</v>
      </c>
      <c r="DR119" s="12">
        <v>40148</v>
      </c>
      <c r="DS119" s="13">
        <v>3.133</v>
      </c>
      <c r="DT119" s="13">
        <v>5.0000000000000001E-3</v>
      </c>
      <c r="DU119" s="13">
        <v>0.17</v>
      </c>
      <c r="DW119" s="13">
        <v>0.29499999999999998</v>
      </c>
      <c r="DX119" s="13">
        <v>0.39</v>
      </c>
      <c r="DZ119" s="13">
        <v>0.23499999999999999</v>
      </c>
      <c r="EA119" s="13">
        <v>-0.19750000000000001</v>
      </c>
      <c r="EB119" s="13">
        <v>-0.19750000000000001</v>
      </c>
      <c r="EC119" s="13">
        <v>-0.20250000000000001</v>
      </c>
      <c r="ED119" s="13">
        <v>-8.4500000000000006E-2</v>
      </c>
      <c r="EE119" s="13">
        <v>-6.9500000000000006E-2</v>
      </c>
      <c r="EF119" s="13">
        <v>-0.14499999999999999</v>
      </c>
      <c r="EG119" s="13">
        <v>-0.11</v>
      </c>
      <c r="EH119" s="13">
        <v>-0.1275</v>
      </c>
      <c r="EI119" s="13">
        <v>-0.17</v>
      </c>
      <c r="EJ119" s="13">
        <v>-0.26</v>
      </c>
      <c r="EK119" s="13">
        <v>0.14000000000000001</v>
      </c>
      <c r="EL119" s="13">
        <v>0.09</v>
      </c>
      <c r="EM119" s="13">
        <v>1.19</v>
      </c>
      <c r="EN119" s="13">
        <v>0.30499999999999999</v>
      </c>
      <c r="EO119" s="13">
        <v>0.8</v>
      </c>
      <c r="EP119" s="13">
        <v>-5.5E-2</v>
      </c>
      <c r="EQ119" s="13">
        <v>-5.5E-2</v>
      </c>
      <c r="ER119" s="13">
        <v>-4.9500000000000002E-2</v>
      </c>
      <c r="ES119" s="13">
        <v>-4.9500000000000002E-2</v>
      </c>
      <c r="ET119" s="13">
        <v>-4.9500000000000002E-2</v>
      </c>
      <c r="EU119" s="13">
        <v>-0.59499999999999997</v>
      </c>
      <c r="EV119" s="13">
        <v>-6.5000000000000002E-2</v>
      </c>
      <c r="EW119" s="13">
        <v>0.1575</v>
      </c>
      <c r="EY119" s="12">
        <v>40148</v>
      </c>
      <c r="EZ119" s="13">
        <v>3.1080000000000001</v>
      </c>
      <c r="FA119" s="13">
        <v>5.0000000000000001E-3</v>
      </c>
      <c r="FB119" s="13">
        <v>0.17</v>
      </c>
      <c r="FD119" s="13">
        <v>0.29499999999999998</v>
      </c>
      <c r="FE119" s="13">
        <v>0.39</v>
      </c>
      <c r="FG119" s="13">
        <v>0.23499999999999999</v>
      </c>
      <c r="FH119" s="13">
        <v>-0.19750000000000001</v>
      </c>
      <c r="FI119" s="13">
        <v>-0.19750000000000001</v>
      </c>
      <c r="FJ119" s="13">
        <v>-0.20250000000000001</v>
      </c>
      <c r="FK119" s="13">
        <v>-8.4500000000000006E-2</v>
      </c>
      <c r="FL119" s="13">
        <v>-6.9500000000000006E-2</v>
      </c>
      <c r="FM119" s="13">
        <v>-0.14499999999999999</v>
      </c>
      <c r="FN119" s="13">
        <v>-0.11</v>
      </c>
      <c r="FO119" s="13">
        <v>-0.1275</v>
      </c>
      <c r="FP119" s="13">
        <v>-0.19</v>
      </c>
      <c r="FQ119" s="13">
        <v>-0.28000000000000003</v>
      </c>
      <c r="FR119" s="13">
        <v>0.12</v>
      </c>
      <c r="FS119" s="13">
        <v>7.0000000000000007E-2</v>
      </c>
      <c r="FT119" s="13">
        <v>1.19</v>
      </c>
      <c r="FU119" s="13">
        <v>0.30499999999999999</v>
      </c>
      <c r="FV119" s="13">
        <v>0.8</v>
      </c>
      <c r="FW119" s="13">
        <v>-5.5E-2</v>
      </c>
      <c r="FX119" s="13">
        <v>-5.5E-2</v>
      </c>
      <c r="FY119" s="13">
        <v>-4.9500000000000002E-2</v>
      </c>
      <c r="FZ119" s="13">
        <v>-4.9500000000000002E-2</v>
      </c>
      <c r="GA119" s="13">
        <v>-4.9500000000000002E-2</v>
      </c>
      <c r="GB119" s="13">
        <v>-0.59499999999999997</v>
      </c>
      <c r="GC119" s="13">
        <v>-6.5000000000000002E-2</v>
      </c>
    </row>
    <row r="120" spans="4:185" x14ac:dyDescent="0.2"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71"/>
      <c r="AA120" s="11"/>
      <c r="AB120" s="11"/>
      <c r="AC120" s="11"/>
      <c r="AD120" s="11"/>
      <c r="AE120" s="11"/>
      <c r="DQ120" s="13">
        <v>5.0000000000000001E-3</v>
      </c>
      <c r="DR120" s="12">
        <v>40179</v>
      </c>
      <c r="DS120" s="13">
        <v>3.4260000000000002</v>
      </c>
      <c r="DT120" s="13">
        <v>5.0000000000000001E-3</v>
      </c>
      <c r="DU120" s="13">
        <v>0.17</v>
      </c>
      <c r="DW120" s="13">
        <v>0.30499999999999999</v>
      </c>
      <c r="DX120" s="13">
        <v>0.4</v>
      </c>
      <c r="DZ120" s="13">
        <v>0.27</v>
      </c>
      <c r="EA120" s="13">
        <v>-0.2</v>
      </c>
      <c r="EB120" s="13">
        <v>-0.2</v>
      </c>
      <c r="EC120" s="13">
        <v>-0.20499999999999999</v>
      </c>
      <c r="ED120" s="13">
        <v>-8.4500000000000006E-2</v>
      </c>
      <c r="EE120" s="13">
        <v>-6.9500000000000006E-2</v>
      </c>
      <c r="EF120" s="13">
        <v>-0.13</v>
      </c>
      <c r="EG120" s="13">
        <v>-9.5000000000000001E-2</v>
      </c>
      <c r="EH120" s="13">
        <v>-0.1275</v>
      </c>
      <c r="EI120" s="13">
        <v>-0.17</v>
      </c>
      <c r="EJ120" s="13">
        <v>-0.26</v>
      </c>
      <c r="EK120" s="13">
        <v>0.14000000000000001</v>
      </c>
      <c r="EL120" s="13">
        <v>-0.17</v>
      </c>
      <c r="EM120" s="13">
        <v>1.5249999999999999</v>
      </c>
      <c r="EN120" s="13">
        <v>0.30499999999999999</v>
      </c>
      <c r="EO120" s="13">
        <v>0.97499999999999998</v>
      </c>
      <c r="EP120" s="13">
        <v>-5.7500000000000002E-2</v>
      </c>
      <c r="EQ120" s="13">
        <v>-5.7500000000000002E-2</v>
      </c>
      <c r="ER120" s="13">
        <v>-4.9500000000000002E-2</v>
      </c>
      <c r="ES120" s="13">
        <v>-4.9500000000000002E-2</v>
      </c>
      <c r="ET120" s="13">
        <v>-4.9500000000000002E-2</v>
      </c>
      <c r="EU120" s="13">
        <v>-0.59499999999999997</v>
      </c>
      <c r="EV120" s="13">
        <v>-6.5000000000000002E-2</v>
      </c>
      <c r="EW120" s="13">
        <v>0.155</v>
      </c>
      <c r="EY120" s="12">
        <v>40179</v>
      </c>
      <c r="EZ120" s="13">
        <v>3.4009999999999998</v>
      </c>
      <c r="FA120" s="13">
        <v>5.0000000000000001E-3</v>
      </c>
      <c r="FB120" s="13">
        <v>0.17</v>
      </c>
      <c r="FD120" s="13">
        <v>0.30499999999999999</v>
      </c>
      <c r="FE120" s="13">
        <v>0.4</v>
      </c>
      <c r="FG120" s="13">
        <v>0.27</v>
      </c>
      <c r="FH120" s="13">
        <v>-0.2</v>
      </c>
      <c r="FI120" s="13">
        <v>-0.2</v>
      </c>
      <c r="FJ120" s="13">
        <v>-0.20499999999999999</v>
      </c>
      <c r="FK120" s="13">
        <v>-8.4500000000000006E-2</v>
      </c>
      <c r="FL120" s="13">
        <v>-6.9500000000000006E-2</v>
      </c>
      <c r="FM120" s="13">
        <v>-0.13</v>
      </c>
      <c r="FN120" s="13">
        <v>-9.5000000000000001E-2</v>
      </c>
      <c r="FO120" s="13">
        <v>-0.1275</v>
      </c>
      <c r="FP120" s="13">
        <v>-0.19</v>
      </c>
      <c r="FQ120" s="13">
        <v>-0.28000000000000003</v>
      </c>
      <c r="FR120" s="13">
        <v>0.12</v>
      </c>
      <c r="FS120" s="13">
        <v>-0.17</v>
      </c>
      <c r="FT120" s="13">
        <v>1.5249999999999999</v>
      </c>
      <c r="FU120" s="13">
        <v>0.30499999999999999</v>
      </c>
      <c r="FV120" s="13">
        <v>0.97499999999999998</v>
      </c>
      <c r="FW120" s="13">
        <v>-5.7500000000000002E-2</v>
      </c>
      <c r="FX120" s="13">
        <v>-5.7500000000000002E-2</v>
      </c>
      <c r="FY120" s="13">
        <v>-4.9500000000000002E-2</v>
      </c>
      <c r="FZ120" s="13">
        <v>-4.9500000000000002E-2</v>
      </c>
      <c r="GA120" s="13">
        <v>-4.9500000000000002E-2</v>
      </c>
      <c r="GB120" s="13">
        <v>-0.59499999999999997</v>
      </c>
      <c r="GC120" s="13">
        <v>-6.5000000000000002E-2</v>
      </c>
    </row>
    <row r="121" spans="4:185" x14ac:dyDescent="0.2"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71"/>
      <c r="AA121" s="11"/>
      <c r="AB121" s="11"/>
      <c r="AC121" s="11"/>
      <c r="AD121" s="11"/>
      <c r="AE121" s="11"/>
      <c r="DQ121" s="13">
        <v>5.0000000000000001E-3</v>
      </c>
      <c r="DR121" s="12">
        <v>40210</v>
      </c>
      <c r="DS121" s="13">
        <v>3.3119999999999998</v>
      </c>
      <c r="DT121" s="13">
        <v>5.0000000000000001E-3</v>
      </c>
      <c r="DU121" s="13">
        <v>0.17</v>
      </c>
      <c r="DW121" s="13">
        <v>0.28000000000000003</v>
      </c>
      <c r="DX121" s="13">
        <v>0.375</v>
      </c>
      <c r="DZ121" s="13">
        <v>0.32</v>
      </c>
      <c r="EA121" s="13">
        <v>-0.20250000000000001</v>
      </c>
      <c r="EB121" s="13">
        <v>-0.20250000000000001</v>
      </c>
      <c r="EC121" s="13">
        <v>-0.20749999999999999</v>
      </c>
      <c r="ED121" s="13">
        <v>-8.4500000000000006E-2</v>
      </c>
      <c r="EE121" s="13">
        <v>-6.9500000000000006E-2</v>
      </c>
      <c r="EF121" s="13">
        <v>-0.13</v>
      </c>
      <c r="EG121" s="13">
        <v>-9.5000000000000001E-2</v>
      </c>
      <c r="EH121" s="13">
        <v>-0.1275</v>
      </c>
      <c r="EI121" s="13">
        <v>-0.17</v>
      </c>
      <c r="EJ121" s="13">
        <v>-0.26</v>
      </c>
      <c r="EK121" s="13">
        <v>0.14000000000000001</v>
      </c>
      <c r="EL121" s="13">
        <v>-0.17</v>
      </c>
      <c r="EM121" s="13">
        <v>1.4550000000000001</v>
      </c>
      <c r="EN121" s="13">
        <v>0.30499999999999999</v>
      </c>
      <c r="EO121" s="13">
        <v>0.97499999999999998</v>
      </c>
      <c r="EP121" s="13">
        <v>-0.04</v>
      </c>
      <c r="EQ121" s="13">
        <v>-0.04</v>
      </c>
      <c r="ER121" s="13">
        <v>-4.9500000000000002E-2</v>
      </c>
      <c r="ES121" s="13">
        <v>-4.9500000000000002E-2</v>
      </c>
      <c r="ET121" s="13">
        <v>-4.9500000000000002E-2</v>
      </c>
      <c r="EU121" s="13">
        <v>-0.59499999999999997</v>
      </c>
      <c r="EV121" s="13">
        <v>-6.5000000000000002E-2</v>
      </c>
      <c r="EW121" s="13">
        <v>0.15</v>
      </c>
      <c r="EY121" s="12">
        <v>40210</v>
      </c>
      <c r="EZ121" s="13">
        <v>3.2869999999999999</v>
      </c>
      <c r="FA121" s="13">
        <v>5.0000000000000001E-3</v>
      </c>
      <c r="FB121" s="13">
        <v>0.17</v>
      </c>
      <c r="FD121" s="13">
        <v>0.28000000000000003</v>
      </c>
      <c r="FE121" s="13">
        <v>0.375</v>
      </c>
      <c r="FG121" s="13">
        <v>0.32</v>
      </c>
      <c r="FH121" s="13">
        <v>-0.20250000000000001</v>
      </c>
      <c r="FI121" s="13">
        <v>-0.20250000000000001</v>
      </c>
      <c r="FJ121" s="13">
        <v>-0.20749999999999999</v>
      </c>
      <c r="FK121" s="13">
        <v>-8.4500000000000006E-2</v>
      </c>
      <c r="FL121" s="13">
        <v>-6.9500000000000006E-2</v>
      </c>
      <c r="FM121" s="13">
        <v>-0.13</v>
      </c>
      <c r="FN121" s="13">
        <v>-9.5000000000000001E-2</v>
      </c>
      <c r="FO121" s="13">
        <v>-0.1275</v>
      </c>
      <c r="FP121" s="13">
        <v>-0.19</v>
      </c>
      <c r="FQ121" s="13">
        <v>-0.28000000000000003</v>
      </c>
      <c r="FR121" s="13">
        <v>0.12</v>
      </c>
      <c r="FS121" s="13">
        <v>-0.17</v>
      </c>
      <c r="FT121" s="13">
        <v>1.4550000000000001</v>
      </c>
      <c r="FU121" s="13">
        <v>0.30499999999999999</v>
      </c>
      <c r="FV121" s="13">
        <v>0.97499999999999998</v>
      </c>
      <c r="FW121" s="13">
        <v>-0.04</v>
      </c>
      <c r="FX121" s="13">
        <v>-0.04</v>
      </c>
      <c r="FY121" s="13">
        <v>-4.9500000000000002E-2</v>
      </c>
      <c r="FZ121" s="13">
        <v>-4.9500000000000002E-2</v>
      </c>
      <c r="GA121" s="13">
        <v>-4.9500000000000002E-2</v>
      </c>
      <c r="GB121" s="13">
        <v>-0.59499999999999997</v>
      </c>
      <c r="GC121" s="13">
        <v>-6.5000000000000002E-2</v>
      </c>
    </row>
    <row r="122" spans="4:185" x14ac:dyDescent="0.2"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71"/>
      <c r="AA122" s="11"/>
      <c r="AB122" s="11"/>
      <c r="AC122" s="11"/>
      <c r="AD122" s="11"/>
      <c r="AE122" s="11"/>
      <c r="DQ122" s="13">
        <v>5.0000000000000001E-3</v>
      </c>
      <c r="DR122" s="12">
        <v>40238</v>
      </c>
      <c r="DS122" s="13">
        <v>3.1629999999999998</v>
      </c>
      <c r="DT122" s="13">
        <v>5.0000000000000001E-3</v>
      </c>
      <c r="DU122" s="13">
        <v>0.16</v>
      </c>
      <c r="DW122" s="13">
        <v>0.27800000000000002</v>
      </c>
      <c r="DX122" s="13">
        <v>0.373</v>
      </c>
      <c r="DZ122" s="13">
        <v>0.31</v>
      </c>
      <c r="EA122" s="13">
        <v>-0.20499999999999999</v>
      </c>
      <c r="EB122" s="13">
        <v>-0.20499999999999999</v>
      </c>
      <c r="EC122" s="13">
        <v>-0.21</v>
      </c>
      <c r="ED122" s="13">
        <v>-8.4500000000000006E-2</v>
      </c>
      <c r="EE122" s="13">
        <v>-6.9500000000000006E-2</v>
      </c>
      <c r="EF122" s="13">
        <v>-0.13</v>
      </c>
      <c r="EG122" s="13">
        <v>-9.5000000000000001E-2</v>
      </c>
      <c r="EH122" s="13">
        <v>-0.13250000000000001</v>
      </c>
      <c r="EI122" s="13">
        <v>-0.17</v>
      </c>
      <c r="EJ122" s="13">
        <v>-0.26</v>
      </c>
      <c r="EK122" s="13">
        <v>0.14000000000000001</v>
      </c>
      <c r="EL122" s="13">
        <v>-0.17</v>
      </c>
      <c r="EM122" s="13">
        <v>0.83499999999999996</v>
      </c>
      <c r="EN122" s="13">
        <v>0.26500000000000001</v>
      </c>
      <c r="EO122" s="13">
        <v>0.60750000000000004</v>
      </c>
      <c r="EP122" s="13">
        <v>-2.75E-2</v>
      </c>
      <c r="EQ122" s="13">
        <v>-2.75E-2</v>
      </c>
      <c r="ER122" s="13">
        <v>-4.9500000000000002E-2</v>
      </c>
      <c r="ES122" s="13">
        <v>-4.9500000000000002E-2</v>
      </c>
      <c r="ET122" s="13">
        <v>-4.9500000000000002E-2</v>
      </c>
      <c r="EU122" s="13">
        <v>-0.59499999999999997</v>
      </c>
      <c r="EV122" s="13">
        <v>-6.5000000000000002E-2</v>
      </c>
      <c r="EW122" s="13">
        <v>0.15</v>
      </c>
      <c r="EY122" s="12">
        <v>40238</v>
      </c>
      <c r="EZ122" s="13">
        <v>3.1379999999999999</v>
      </c>
      <c r="FA122" s="13">
        <v>5.0000000000000001E-3</v>
      </c>
      <c r="FB122" s="13">
        <v>0.16</v>
      </c>
      <c r="FD122" s="13">
        <v>0.27800000000000002</v>
      </c>
      <c r="FE122" s="13">
        <v>0.373</v>
      </c>
      <c r="FG122" s="13">
        <v>0.31</v>
      </c>
      <c r="FH122" s="13">
        <v>-0.20499999999999999</v>
      </c>
      <c r="FI122" s="13">
        <v>-0.20499999999999999</v>
      </c>
      <c r="FJ122" s="13">
        <v>-0.21</v>
      </c>
      <c r="FK122" s="13">
        <v>-8.4500000000000006E-2</v>
      </c>
      <c r="FL122" s="13">
        <v>-6.9500000000000006E-2</v>
      </c>
      <c r="FM122" s="13">
        <v>-0.13</v>
      </c>
      <c r="FN122" s="13">
        <v>-9.5000000000000001E-2</v>
      </c>
      <c r="FO122" s="13">
        <v>-0.13250000000000001</v>
      </c>
      <c r="FP122" s="13">
        <v>-0.19</v>
      </c>
      <c r="FQ122" s="13">
        <v>-0.28000000000000003</v>
      </c>
      <c r="FR122" s="13">
        <v>0.12</v>
      </c>
      <c r="FS122" s="13">
        <v>-0.17</v>
      </c>
      <c r="FT122" s="13">
        <v>0.83499999999999996</v>
      </c>
      <c r="FU122" s="13">
        <v>0.26500000000000001</v>
      </c>
      <c r="FV122" s="13">
        <v>0.60750000000000004</v>
      </c>
      <c r="FW122" s="13">
        <v>-2.75E-2</v>
      </c>
      <c r="FX122" s="13">
        <v>-2.75E-2</v>
      </c>
      <c r="FY122" s="13">
        <v>-4.9500000000000002E-2</v>
      </c>
      <c r="FZ122" s="13">
        <v>-4.9500000000000002E-2</v>
      </c>
      <c r="GA122" s="13">
        <v>-4.9500000000000002E-2</v>
      </c>
      <c r="GB122" s="13">
        <v>-0.59499999999999997</v>
      </c>
      <c r="GC122" s="13">
        <v>-6.5000000000000002E-2</v>
      </c>
    </row>
    <row r="123" spans="4:185" x14ac:dyDescent="0.2"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71"/>
      <c r="AA123" s="11"/>
      <c r="AB123" s="11"/>
      <c r="AC123" s="11"/>
      <c r="AD123" s="11"/>
      <c r="AE123" s="11"/>
      <c r="DQ123" s="13">
        <v>5.0000000000000001E-3</v>
      </c>
      <c r="DR123" s="12">
        <v>40269</v>
      </c>
      <c r="DS123" s="13">
        <v>3.0059999999999998</v>
      </c>
      <c r="DT123" s="13">
        <v>5.0000000000000001E-3</v>
      </c>
      <c r="DU123" s="13">
        <v>0.16</v>
      </c>
      <c r="DW123" s="13">
        <v>0.183</v>
      </c>
      <c r="DX123" s="13">
        <v>0.27800000000000002</v>
      </c>
      <c r="DZ123" s="13">
        <v>0.14000000000000001</v>
      </c>
      <c r="EA123" s="13">
        <v>-0.19500000000000001</v>
      </c>
      <c r="EB123" s="13">
        <v>-0.19500000000000001</v>
      </c>
      <c r="EC123" s="13">
        <v>-0.2</v>
      </c>
      <c r="ED123" s="13">
        <v>-6.7000000000000004E-2</v>
      </c>
      <c r="EE123" s="13">
        <v>-5.1999999999999998E-2</v>
      </c>
      <c r="EF123" s="13">
        <v>-0.17499999999999999</v>
      </c>
      <c r="EG123" s="13">
        <v>-0.14000000000000001</v>
      </c>
      <c r="EH123" s="13">
        <v>-0.12</v>
      </c>
      <c r="EI123" s="13">
        <v>-0.17</v>
      </c>
      <c r="EJ123" s="13">
        <v>-0.33500000000000002</v>
      </c>
      <c r="EK123" s="13">
        <v>0.315</v>
      </c>
      <c r="EL123" s="13">
        <v>-0.17</v>
      </c>
      <c r="EM123" s="13">
        <v>0.45</v>
      </c>
      <c r="EN123" s="13">
        <v>0.19500000000000001</v>
      </c>
      <c r="EO123" s="13">
        <v>0.35499999999999998</v>
      </c>
      <c r="EP123" s="13">
        <v>1.4999999999999999E-2</v>
      </c>
      <c r="EQ123" s="13">
        <v>1.4999999999999999E-2</v>
      </c>
      <c r="ER123" s="13">
        <v>-4.7E-2</v>
      </c>
      <c r="ES123" s="13">
        <v>-4.7E-2</v>
      </c>
      <c r="ET123" s="13">
        <v>-4.7E-2</v>
      </c>
      <c r="EU123" s="13">
        <v>-0.59499999999999997</v>
      </c>
      <c r="EV123" s="13">
        <v>-6.25E-2</v>
      </c>
      <c r="EW123" s="13">
        <v>0.15</v>
      </c>
      <c r="EY123" s="12">
        <v>40269</v>
      </c>
      <c r="EZ123" s="13">
        <v>2.9809999999999999</v>
      </c>
      <c r="FA123" s="13">
        <v>5.0000000000000001E-3</v>
      </c>
      <c r="FB123" s="13">
        <v>0.16</v>
      </c>
      <c r="FD123" s="13">
        <v>0.183</v>
      </c>
      <c r="FE123" s="13">
        <v>0.27800000000000002</v>
      </c>
      <c r="FG123" s="13">
        <v>0.14000000000000001</v>
      </c>
      <c r="FH123" s="13">
        <v>-0.19500000000000001</v>
      </c>
      <c r="FI123" s="13">
        <v>-0.19500000000000001</v>
      </c>
      <c r="FJ123" s="13">
        <v>-0.2</v>
      </c>
      <c r="FK123" s="13">
        <v>-6.7000000000000004E-2</v>
      </c>
      <c r="FL123" s="13">
        <v>-5.1999999999999998E-2</v>
      </c>
      <c r="FM123" s="13">
        <v>-0.17499999999999999</v>
      </c>
      <c r="FN123" s="13">
        <v>-0.14000000000000001</v>
      </c>
      <c r="FO123" s="13">
        <v>-0.12</v>
      </c>
      <c r="FP123" s="13">
        <v>-0.19500000000000001</v>
      </c>
      <c r="FQ123" s="13">
        <v>-0.36</v>
      </c>
      <c r="FR123" s="13">
        <v>0.28999999999999998</v>
      </c>
      <c r="FS123" s="13">
        <v>-0.17</v>
      </c>
      <c r="FT123" s="13">
        <v>0.45</v>
      </c>
      <c r="FU123" s="13">
        <v>0.19500000000000001</v>
      </c>
      <c r="FV123" s="13">
        <v>0.35499999999999998</v>
      </c>
      <c r="FW123" s="13">
        <v>1.4999999999999999E-2</v>
      </c>
      <c r="FX123" s="13">
        <v>1.4999999999999999E-2</v>
      </c>
      <c r="FY123" s="13">
        <v>-4.7E-2</v>
      </c>
      <c r="FZ123" s="13">
        <v>-4.7E-2</v>
      </c>
      <c r="GA123" s="13">
        <v>-4.7E-2</v>
      </c>
      <c r="GB123" s="13">
        <v>-0.59499999999999997</v>
      </c>
      <c r="GC123" s="13">
        <v>-6.25E-2</v>
      </c>
    </row>
    <row r="124" spans="4:185" x14ac:dyDescent="0.2"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71"/>
      <c r="AA124" s="11"/>
      <c r="AB124" s="11"/>
      <c r="AC124" s="11"/>
      <c r="AD124" s="11"/>
      <c r="AE124" s="11"/>
      <c r="DQ124" s="13">
        <v>5.0000000000000001E-3</v>
      </c>
      <c r="DR124" s="12">
        <v>40299</v>
      </c>
      <c r="DS124" s="13">
        <v>3.0009999999999999</v>
      </c>
      <c r="DT124" s="13">
        <v>5.0000000000000001E-3</v>
      </c>
      <c r="DU124" s="13">
        <v>0.16</v>
      </c>
      <c r="DW124" s="13">
        <v>0.193</v>
      </c>
      <c r="DX124" s="13">
        <v>0.28799999999999998</v>
      </c>
      <c r="DZ124" s="13">
        <v>0.14000000000000001</v>
      </c>
      <c r="EA124" s="13">
        <v>-0.19500000000000001</v>
      </c>
      <c r="EB124" s="13">
        <v>-0.19500000000000001</v>
      </c>
      <c r="EC124" s="13">
        <v>-0.2</v>
      </c>
      <c r="ED124" s="13">
        <v>-6.7000000000000004E-2</v>
      </c>
      <c r="EE124" s="13">
        <v>-5.1999999999999998E-2</v>
      </c>
      <c r="EF124" s="13">
        <v>-0.20499999999999999</v>
      </c>
      <c r="EG124" s="13">
        <v>-0.155</v>
      </c>
      <c r="EH124" s="13">
        <v>-0.12</v>
      </c>
      <c r="EI124" s="13">
        <v>-0.17</v>
      </c>
      <c r="EJ124" s="13">
        <v>-0.33500000000000002</v>
      </c>
      <c r="EK124" s="13">
        <v>0.315</v>
      </c>
      <c r="EL124" s="13">
        <v>-0.17</v>
      </c>
      <c r="EM124" s="13">
        <v>0.40500000000000003</v>
      </c>
      <c r="EN124" s="13">
        <v>0.1825</v>
      </c>
      <c r="EO124" s="13">
        <v>0.28749999999999998</v>
      </c>
      <c r="EP124" s="13">
        <v>1.4999999999999999E-2</v>
      </c>
      <c r="EQ124" s="13">
        <v>1.4999999999999999E-2</v>
      </c>
      <c r="ER124" s="13">
        <v>-4.7E-2</v>
      </c>
      <c r="ES124" s="13">
        <v>-4.7E-2</v>
      </c>
      <c r="ET124" s="13">
        <v>-4.7E-2</v>
      </c>
      <c r="EU124" s="13">
        <v>-0.59499999999999997</v>
      </c>
      <c r="EV124" s="13">
        <v>-6.25E-2</v>
      </c>
      <c r="EW124" s="13">
        <v>0.15</v>
      </c>
      <c r="EY124" s="12">
        <v>40299</v>
      </c>
      <c r="EZ124" s="13">
        <v>2.976</v>
      </c>
      <c r="FA124" s="13">
        <v>5.0000000000000001E-3</v>
      </c>
      <c r="FB124" s="13">
        <v>0.16</v>
      </c>
      <c r="FD124" s="13">
        <v>0.193</v>
      </c>
      <c r="FE124" s="13">
        <v>0.28799999999999998</v>
      </c>
      <c r="FG124" s="13">
        <v>0.14000000000000001</v>
      </c>
      <c r="FH124" s="13">
        <v>-0.19500000000000001</v>
      </c>
      <c r="FI124" s="13">
        <v>-0.19500000000000001</v>
      </c>
      <c r="FJ124" s="13">
        <v>-0.2</v>
      </c>
      <c r="FK124" s="13">
        <v>-6.7000000000000004E-2</v>
      </c>
      <c r="FL124" s="13">
        <v>-5.1999999999999998E-2</v>
      </c>
      <c r="FM124" s="13">
        <v>-0.20499999999999999</v>
      </c>
      <c r="FN124" s="13">
        <v>-0.155</v>
      </c>
      <c r="FO124" s="13">
        <v>-0.12</v>
      </c>
      <c r="FP124" s="13">
        <v>-0.19500000000000001</v>
      </c>
      <c r="FQ124" s="13">
        <v>-0.36</v>
      </c>
      <c r="FR124" s="13">
        <v>0.28999999999999998</v>
      </c>
      <c r="FS124" s="13">
        <v>-0.17</v>
      </c>
      <c r="FT124" s="13">
        <v>0.40500000000000003</v>
      </c>
      <c r="FU124" s="13">
        <v>0.1825</v>
      </c>
      <c r="FV124" s="13">
        <v>0.28749999999999998</v>
      </c>
      <c r="FW124" s="13">
        <v>1.4999999999999999E-2</v>
      </c>
      <c r="FX124" s="13">
        <v>1.4999999999999999E-2</v>
      </c>
      <c r="FY124" s="13">
        <v>-4.7E-2</v>
      </c>
      <c r="FZ124" s="13">
        <v>-4.7E-2</v>
      </c>
      <c r="GA124" s="13">
        <v>-4.7E-2</v>
      </c>
      <c r="GB124" s="13">
        <v>-0.59499999999999997</v>
      </c>
      <c r="GC124" s="13">
        <v>-6.25E-2</v>
      </c>
    </row>
    <row r="125" spans="4:185" x14ac:dyDescent="0.2"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71"/>
      <c r="AA125" s="11"/>
      <c r="AB125" s="11"/>
      <c r="AC125" s="11"/>
      <c r="AD125" s="11"/>
      <c r="AE125" s="11"/>
      <c r="DQ125" s="13">
        <v>5.0000000000000001E-3</v>
      </c>
      <c r="DR125" s="12">
        <v>40330</v>
      </c>
      <c r="DS125" s="13">
        <v>3.028</v>
      </c>
      <c r="DT125" s="13">
        <v>5.0000000000000001E-3</v>
      </c>
      <c r="DU125" s="13">
        <v>0.16</v>
      </c>
      <c r="DW125" s="13">
        <v>0.188</v>
      </c>
      <c r="DX125" s="13">
        <v>0.28299999999999997</v>
      </c>
      <c r="DZ125" s="13">
        <v>0.14000000000000001</v>
      </c>
      <c r="EA125" s="13">
        <v>-0.19500000000000001</v>
      </c>
      <c r="EB125" s="13">
        <v>-0.19500000000000001</v>
      </c>
      <c r="EC125" s="13">
        <v>-0.2</v>
      </c>
      <c r="ED125" s="13">
        <v>-6.7000000000000004E-2</v>
      </c>
      <c r="EE125" s="13">
        <v>-5.1999999999999998E-2</v>
      </c>
      <c r="EF125" s="13">
        <v>-0.215</v>
      </c>
      <c r="EG125" s="13">
        <v>-0.16500000000000001</v>
      </c>
      <c r="EH125" s="13">
        <v>-0.12</v>
      </c>
      <c r="EI125" s="13">
        <v>-0.17</v>
      </c>
      <c r="EJ125" s="13">
        <v>-0.33500000000000002</v>
      </c>
      <c r="EK125" s="13">
        <v>0.315</v>
      </c>
      <c r="EL125" s="13">
        <v>-0.17</v>
      </c>
      <c r="EM125" s="13">
        <v>0.39500000000000002</v>
      </c>
      <c r="EN125" s="13">
        <v>0.1825</v>
      </c>
      <c r="EO125" s="13">
        <v>0.28749999999999998</v>
      </c>
      <c r="EP125" s="13">
        <v>0.02</v>
      </c>
      <c r="EQ125" s="13">
        <v>0.02</v>
      </c>
      <c r="ER125" s="13">
        <v>-4.7E-2</v>
      </c>
      <c r="ES125" s="13">
        <v>-4.7E-2</v>
      </c>
      <c r="ET125" s="13">
        <v>-4.7E-2</v>
      </c>
      <c r="EU125" s="13">
        <v>-0.59499999999999997</v>
      </c>
      <c r="EV125" s="13">
        <v>-6.25E-2</v>
      </c>
      <c r="EW125" s="13">
        <v>0.15</v>
      </c>
      <c r="EY125" s="12">
        <v>40330</v>
      </c>
      <c r="EZ125" s="13">
        <v>3.0030000000000001</v>
      </c>
      <c r="FA125" s="13">
        <v>5.0000000000000001E-3</v>
      </c>
      <c r="FB125" s="13">
        <v>0.16</v>
      </c>
      <c r="FD125" s="13">
        <v>0.188</v>
      </c>
      <c r="FE125" s="13">
        <v>0.28299999999999997</v>
      </c>
      <c r="FG125" s="13">
        <v>0.14000000000000001</v>
      </c>
      <c r="FH125" s="13">
        <v>-0.19500000000000001</v>
      </c>
      <c r="FI125" s="13">
        <v>-0.19500000000000001</v>
      </c>
      <c r="FJ125" s="13">
        <v>-0.2</v>
      </c>
      <c r="FK125" s="13">
        <v>-6.7000000000000004E-2</v>
      </c>
      <c r="FL125" s="13">
        <v>-5.1999999999999998E-2</v>
      </c>
      <c r="FM125" s="13">
        <v>-0.215</v>
      </c>
      <c r="FN125" s="13">
        <v>-0.16500000000000001</v>
      </c>
      <c r="FO125" s="13">
        <v>-0.12</v>
      </c>
      <c r="FP125" s="13">
        <v>-0.19500000000000001</v>
      </c>
      <c r="FQ125" s="13">
        <v>-0.36</v>
      </c>
      <c r="FR125" s="13">
        <v>0.28999999999999998</v>
      </c>
      <c r="FS125" s="13">
        <v>-0.17</v>
      </c>
      <c r="FT125" s="13">
        <v>0.39500000000000002</v>
      </c>
      <c r="FU125" s="13">
        <v>0.1825</v>
      </c>
      <c r="FV125" s="13">
        <v>0.28749999999999998</v>
      </c>
      <c r="FW125" s="13">
        <v>0.02</v>
      </c>
      <c r="FX125" s="13">
        <v>0.02</v>
      </c>
      <c r="FY125" s="13">
        <v>-4.7E-2</v>
      </c>
      <c r="FZ125" s="13">
        <v>-4.7E-2</v>
      </c>
      <c r="GA125" s="13">
        <v>-4.7E-2</v>
      </c>
      <c r="GB125" s="13">
        <v>-0.59499999999999997</v>
      </c>
      <c r="GC125" s="13">
        <v>-6.25E-2</v>
      </c>
    </row>
    <row r="126" spans="4:185" x14ac:dyDescent="0.2"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71"/>
      <c r="AA126" s="11"/>
      <c r="AB126" s="11"/>
      <c r="AC126" s="11"/>
      <c r="AD126" s="11"/>
      <c r="AE126" s="11"/>
      <c r="DQ126" s="13">
        <v>5.0000000000000001E-3</v>
      </c>
      <c r="DR126" s="12">
        <v>40360</v>
      </c>
      <c r="DS126" s="13">
        <v>3.05</v>
      </c>
      <c r="DT126" s="13">
        <v>5.0000000000000001E-3</v>
      </c>
      <c r="DU126" s="13">
        <v>0.16</v>
      </c>
      <c r="DW126" s="13">
        <v>0.17799999999999999</v>
      </c>
      <c r="DX126" s="13">
        <v>0.27300000000000002</v>
      </c>
      <c r="DZ126" s="13">
        <v>0.14000000000000001</v>
      </c>
      <c r="EA126" s="13">
        <v>-0.19500000000000001</v>
      </c>
      <c r="EB126" s="13">
        <v>-0.19500000000000001</v>
      </c>
      <c r="EC126" s="13">
        <v>-0.2</v>
      </c>
      <c r="ED126" s="13">
        <v>-6.7000000000000004E-2</v>
      </c>
      <c r="EE126" s="13">
        <v>-5.1999999999999998E-2</v>
      </c>
      <c r="EF126" s="13">
        <v>-0.215</v>
      </c>
      <c r="EG126" s="13">
        <v>-0.16500000000000001</v>
      </c>
      <c r="EH126" s="13">
        <v>-0.12</v>
      </c>
      <c r="EI126" s="13">
        <v>-0.17</v>
      </c>
      <c r="EJ126" s="13">
        <v>-0.33500000000000002</v>
      </c>
      <c r="EK126" s="13">
        <v>0.315</v>
      </c>
      <c r="EL126" s="13">
        <v>-0.17</v>
      </c>
      <c r="EM126" s="13">
        <v>0.43</v>
      </c>
      <c r="EN126" s="13">
        <v>0.1825</v>
      </c>
      <c r="EO126" s="13">
        <v>0.3</v>
      </c>
      <c r="EP126" s="13">
        <v>2.2499999999999999E-2</v>
      </c>
      <c r="EQ126" s="13">
        <v>2.2499999999999999E-2</v>
      </c>
      <c r="ER126" s="13">
        <v>-4.7E-2</v>
      </c>
      <c r="ES126" s="13">
        <v>-4.7E-2</v>
      </c>
      <c r="ET126" s="13">
        <v>-4.7E-2</v>
      </c>
      <c r="EU126" s="13">
        <v>-0.59499999999999997</v>
      </c>
      <c r="EV126" s="13">
        <v>-6.25E-2</v>
      </c>
      <c r="EW126" s="13">
        <v>0.15</v>
      </c>
      <c r="EY126" s="12">
        <v>40360</v>
      </c>
      <c r="EZ126" s="13">
        <v>3.0249999999999999</v>
      </c>
      <c r="FA126" s="13">
        <v>5.0000000000000001E-3</v>
      </c>
      <c r="FB126" s="13">
        <v>0.16</v>
      </c>
      <c r="FD126" s="13">
        <v>0.17799999999999999</v>
      </c>
      <c r="FE126" s="13">
        <v>0.27300000000000002</v>
      </c>
      <c r="FG126" s="13">
        <v>0.14000000000000001</v>
      </c>
      <c r="FH126" s="13">
        <v>-0.19500000000000001</v>
      </c>
      <c r="FI126" s="13">
        <v>-0.19500000000000001</v>
      </c>
      <c r="FJ126" s="13">
        <v>-0.2</v>
      </c>
      <c r="FK126" s="13">
        <v>-6.7000000000000004E-2</v>
      </c>
      <c r="FL126" s="13">
        <v>-5.1999999999999998E-2</v>
      </c>
      <c r="FM126" s="13">
        <v>-0.215</v>
      </c>
      <c r="FN126" s="13">
        <v>-0.16500000000000001</v>
      </c>
      <c r="FO126" s="13">
        <v>-0.12</v>
      </c>
      <c r="FP126" s="13">
        <v>-0.19500000000000001</v>
      </c>
      <c r="FQ126" s="13">
        <v>-0.36</v>
      </c>
      <c r="FR126" s="13">
        <v>0.28999999999999998</v>
      </c>
      <c r="FS126" s="13">
        <v>-0.17</v>
      </c>
      <c r="FT126" s="13">
        <v>0.43</v>
      </c>
      <c r="FU126" s="13">
        <v>0.1825</v>
      </c>
      <c r="FV126" s="13">
        <v>0.3</v>
      </c>
      <c r="FW126" s="13">
        <v>2.2499999999999999E-2</v>
      </c>
      <c r="FX126" s="13">
        <v>2.2499999999999999E-2</v>
      </c>
      <c r="FY126" s="13">
        <v>-4.7E-2</v>
      </c>
      <c r="FZ126" s="13">
        <v>-4.7E-2</v>
      </c>
      <c r="GA126" s="13">
        <v>-4.7E-2</v>
      </c>
      <c r="GB126" s="13">
        <v>-0.59499999999999997</v>
      </c>
      <c r="GC126" s="13">
        <v>-6.25E-2</v>
      </c>
    </row>
    <row r="127" spans="4:185" x14ac:dyDescent="0.2"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71"/>
      <c r="AA127" s="11"/>
      <c r="AB127" s="11"/>
      <c r="AC127" s="11"/>
      <c r="AD127" s="11"/>
      <c r="AE127" s="11"/>
      <c r="DQ127" s="13">
        <v>5.0000000000000001E-3</v>
      </c>
      <c r="DR127" s="12">
        <v>40391</v>
      </c>
      <c r="DS127" s="13">
        <v>3.0710000000000002</v>
      </c>
      <c r="DT127" s="13">
        <v>5.0000000000000001E-3</v>
      </c>
      <c r="DU127" s="13">
        <v>0.16</v>
      </c>
      <c r="DW127" s="13">
        <v>0.17499999999999999</v>
      </c>
      <c r="DX127" s="13">
        <v>0.27</v>
      </c>
      <c r="DZ127" s="13">
        <v>0.14000000000000001</v>
      </c>
      <c r="EA127" s="13">
        <v>-0.19500000000000001</v>
      </c>
      <c r="EB127" s="13">
        <v>-0.19500000000000001</v>
      </c>
      <c r="EC127" s="13">
        <v>-0.2</v>
      </c>
      <c r="ED127" s="13">
        <v>-6.7000000000000004E-2</v>
      </c>
      <c r="EE127" s="13">
        <v>-5.1999999999999998E-2</v>
      </c>
      <c r="EF127" s="13">
        <v>-0.215</v>
      </c>
      <c r="EG127" s="13">
        <v>-0.16500000000000001</v>
      </c>
      <c r="EH127" s="13">
        <v>-0.12</v>
      </c>
      <c r="EI127" s="13">
        <v>-0.17</v>
      </c>
      <c r="EJ127" s="13">
        <v>-0.33500000000000002</v>
      </c>
      <c r="EK127" s="13">
        <v>0.315</v>
      </c>
      <c r="EL127" s="13">
        <v>-0.17</v>
      </c>
      <c r="EM127" s="13">
        <v>0.495</v>
      </c>
      <c r="EN127" s="13">
        <v>0.1825</v>
      </c>
      <c r="EO127" s="13">
        <v>0.3</v>
      </c>
      <c r="EP127" s="13">
        <v>2.5000000000000001E-2</v>
      </c>
      <c r="EQ127" s="13">
        <v>2.5000000000000001E-2</v>
      </c>
      <c r="ER127" s="13">
        <v>-4.7E-2</v>
      </c>
      <c r="ES127" s="13">
        <v>-4.7E-2</v>
      </c>
      <c r="ET127" s="13">
        <v>-4.7E-2</v>
      </c>
      <c r="EU127" s="13">
        <v>-0.59499999999999997</v>
      </c>
      <c r="EV127" s="13">
        <v>-6.25E-2</v>
      </c>
      <c r="EW127" s="13">
        <v>0.15</v>
      </c>
      <c r="EY127" s="12">
        <v>40391</v>
      </c>
      <c r="EZ127" s="13">
        <v>3.0459999999999998</v>
      </c>
      <c r="FA127" s="13">
        <v>5.0000000000000001E-3</v>
      </c>
      <c r="FB127" s="13">
        <v>0.16</v>
      </c>
      <c r="FD127" s="13">
        <v>0.17499999999999999</v>
      </c>
      <c r="FE127" s="13">
        <v>0.27</v>
      </c>
      <c r="FG127" s="13">
        <v>0.14000000000000001</v>
      </c>
      <c r="FH127" s="13">
        <v>-0.19500000000000001</v>
      </c>
      <c r="FI127" s="13">
        <v>-0.19500000000000001</v>
      </c>
      <c r="FJ127" s="13">
        <v>-0.2</v>
      </c>
      <c r="FK127" s="13">
        <v>-6.7000000000000004E-2</v>
      </c>
      <c r="FL127" s="13">
        <v>-5.1999999999999998E-2</v>
      </c>
      <c r="FM127" s="13">
        <v>-0.215</v>
      </c>
      <c r="FN127" s="13">
        <v>-0.16500000000000001</v>
      </c>
      <c r="FO127" s="13">
        <v>-0.12</v>
      </c>
      <c r="FP127" s="13">
        <v>-0.19500000000000001</v>
      </c>
      <c r="FQ127" s="13">
        <v>-0.36</v>
      </c>
      <c r="FR127" s="13">
        <v>0.28999999999999998</v>
      </c>
      <c r="FS127" s="13">
        <v>-0.17</v>
      </c>
      <c r="FT127" s="13">
        <v>0.495</v>
      </c>
      <c r="FU127" s="13">
        <v>0.1825</v>
      </c>
      <c r="FV127" s="13">
        <v>0.3</v>
      </c>
      <c r="FW127" s="13">
        <v>2.5000000000000001E-2</v>
      </c>
      <c r="FX127" s="13">
        <v>2.5000000000000001E-2</v>
      </c>
      <c r="FY127" s="13">
        <v>-4.7E-2</v>
      </c>
      <c r="FZ127" s="13">
        <v>-4.7E-2</v>
      </c>
      <c r="GA127" s="13">
        <v>-4.7E-2</v>
      </c>
      <c r="GB127" s="13">
        <v>-0.59499999999999997</v>
      </c>
      <c r="GC127" s="13">
        <v>-6.25E-2</v>
      </c>
    </row>
    <row r="128" spans="4:185" x14ac:dyDescent="0.2"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71"/>
      <c r="AA128" s="11"/>
      <c r="AB128" s="11"/>
      <c r="AC128" s="11"/>
      <c r="AD128" s="11"/>
      <c r="AE128" s="11"/>
      <c r="DQ128" s="13">
        <v>5.0000000000000001E-3</v>
      </c>
      <c r="DR128" s="12">
        <v>40422</v>
      </c>
      <c r="DS128" s="13">
        <v>3.0470000000000002</v>
      </c>
      <c r="DT128" s="13">
        <v>5.0000000000000001E-3</v>
      </c>
      <c r="DU128" s="13">
        <v>0.16</v>
      </c>
      <c r="DW128" s="13">
        <v>0.17299999999999999</v>
      </c>
      <c r="DX128" s="13">
        <v>0.26800000000000002</v>
      </c>
      <c r="DZ128" s="13">
        <v>0.14000000000000001</v>
      </c>
      <c r="EA128" s="13">
        <v>-0.19500000000000001</v>
      </c>
      <c r="EB128" s="13">
        <v>-0.19500000000000001</v>
      </c>
      <c r="EC128" s="13">
        <v>-0.2</v>
      </c>
      <c r="ED128" s="13">
        <v>-6.7000000000000004E-2</v>
      </c>
      <c r="EE128" s="13">
        <v>-5.1999999999999998E-2</v>
      </c>
      <c r="EF128" s="13">
        <v>-0.20499999999999999</v>
      </c>
      <c r="EG128" s="13">
        <v>-0.155</v>
      </c>
      <c r="EH128" s="13">
        <v>-0.12</v>
      </c>
      <c r="EI128" s="13">
        <v>-0.17</v>
      </c>
      <c r="EJ128" s="13">
        <v>-0.33500000000000002</v>
      </c>
      <c r="EK128" s="13">
        <v>0.315</v>
      </c>
      <c r="EL128" s="13">
        <v>-0.17</v>
      </c>
      <c r="EM128" s="13">
        <v>0.39500000000000002</v>
      </c>
      <c r="EN128" s="13">
        <v>0.1825</v>
      </c>
      <c r="EO128" s="13">
        <v>0.28999999999999998</v>
      </c>
      <c r="EP128" s="13">
        <v>1.7500000000000002E-2</v>
      </c>
      <c r="EQ128" s="13">
        <v>1.7500000000000002E-2</v>
      </c>
      <c r="ER128" s="13">
        <v>-4.7E-2</v>
      </c>
      <c r="ES128" s="13">
        <v>-4.7E-2</v>
      </c>
      <c r="ET128" s="13">
        <v>-4.7E-2</v>
      </c>
      <c r="EU128" s="13">
        <v>-0.59499999999999997</v>
      </c>
      <c r="EV128" s="13">
        <v>-6.25E-2</v>
      </c>
      <c r="EW128" s="13">
        <v>0.15</v>
      </c>
      <c r="EY128" s="12">
        <v>40422</v>
      </c>
      <c r="EZ128" s="13">
        <v>3.0219999999999998</v>
      </c>
      <c r="FA128" s="13">
        <v>5.0000000000000001E-3</v>
      </c>
      <c r="FB128" s="13">
        <v>0.16</v>
      </c>
      <c r="FD128" s="13">
        <v>0.17299999999999999</v>
      </c>
      <c r="FE128" s="13">
        <v>0.26800000000000002</v>
      </c>
      <c r="FG128" s="13">
        <v>0.14000000000000001</v>
      </c>
      <c r="FH128" s="13">
        <v>-0.19500000000000001</v>
      </c>
      <c r="FI128" s="13">
        <v>-0.19500000000000001</v>
      </c>
      <c r="FJ128" s="13">
        <v>-0.2</v>
      </c>
      <c r="FK128" s="13">
        <v>-6.7000000000000004E-2</v>
      </c>
      <c r="FL128" s="13">
        <v>-5.1999999999999998E-2</v>
      </c>
      <c r="FM128" s="13">
        <v>-0.20499999999999999</v>
      </c>
      <c r="FN128" s="13">
        <v>-0.155</v>
      </c>
      <c r="FO128" s="13">
        <v>-0.12</v>
      </c>
      <c r="FP128" s="13">
        <v>-0.19500000000000001</v>
      </c>
      <c r="FQ128" s="13">
        <v>-0.36</v>
      </c>
      <c r="FR128" s="13">
        <v>0.28999999999999998</v>
      </c>
      <c r="FS128" s="13">
        <v>-0.17</v>
      </c>
      <c r="FT128" s="13">
        <v>0.39500000000000002</v>
      </c>
      <c r="FU128" s="13">
        <v>0.1825</v>
      </c>
      <c r="FV128" s="13">
        <v>0.28999999999999998</v>
      </c>
      <c r="FW128" s="13">
        <v>1.7500000000000002E-2</v>
      </c>
      <c r="FX128" s="13">
        <v>1.7500000000000002E-2</v>
      </c>
      <c r="FY128" s="13">
        <v>-4.7E-2</v>
      </c>
      <c r="FZ128" s="13">
        <v>-4.7E-2</v>
      </c>
      <c r="GA128" s="13">
        <v>-4.7E-2</v>
      </c>
      <c r="GB128" s="13">
        <v>-0.59499999999999997</v>
      </c>
      <c r="GC128" s="13">
        <v>-6.25E-2</v>
      </c>
    </row>
    <row r="129" spans="4:185" x14ac:dyDescent="0.2"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71"/>
      <c r="AA129" s="11"/>
      <c r="AB129" s="11"/>
      <c r="AC129" s="11"/>
      <c r="AD129" s="11"/>
      <c r="AE129" s="11"/>
      <c r="DQ129" s="13">
        <v>5.0000000000000001E-3</v>
      </c>
      <c r="DR129" s="12">
        <v>40452</v>
      </c>
      <c r="DS129" s="13">
        <v>3.0550000000000002</v>
      </c>
      <c r="DT129" s="13">
        <v>5.0000000000000001E-3</v>
      </c>
      <c r="DU129" s="13">
        <v>0.16</v>
      </c>
      <c r="DW129" s="13">
        <v>0.188</v>
      </c>
      <c r="DX129" s="13">
        <v>0.28299999999999997</v>
      </c>
      <c r="DZ129" s="13">
        <v>0.14000000000000001</v>
      </c>
      <c r="EA129" s="13">
        <v>-0.19500000000000001</v>
      </c>
      <c r="EB129" s="13">
        <v>-0.19500000000000001</v>
      </c>
      <c r="EC129" s="13">
        <v>-0.2</v>
      </c>
      <c r="ED129" s="13">
        <v>-6.7000000000000004E-2</v>
      </c>
      <c r="EE129" s="13">
        <v>-5.1999999999999998E-2</v>
      </c>
      <c r="EF129" s="13">
        <v>-0.19</v>
      </c>
      <c r="EG129" s="13">
        <v>-0.14000000000000001</v>
      </c>
      <c r="EH129" s="13">
        <v>-0.12</v>
      </c>
      <c r="EI129" s="13">
        <v>-0.17</v>
      </c>
      <c r="EJ129" s="13">
        <v>-0.33500000000000002</v>
      </c>
      <c r="EK129" s="13">
        <v>0.315</v>
      </c>
      <c r="EL129" s="13">
        <v>-0.17</v>
      </c>
      <c r="EM129" s="13">
        <v>0.46100000000000002</v>
      </c>
      <c r="EN129" s="13">
        <v>0.1875</v>
      </c>
      <c r="EO129" s="13">
        <v>0.36249999999999999</v>
      </c>
      <c r="EP129" s="13">
        <v>7.4999999999999997E-3</v>
      </c>
      <c r="EQ129" s="13">
        <v>7.4999999999999997E-3</v>
      </c>
      <c r="ER129" s="13">
        <v>-4.7E-2</v>
      </c>
      <c r="ES129" s="13">
        <v>-4.7E-2</v>
      </c>
      <c r="ET129" s="13">
        <v>-4.7E-2</v>
      </c>
      <c r="EU129" s="13">
        <v>-0.59499999999999997</v>
      </c>
      <c r="EV129" s="13">
        <v>-6.25E-2</v>
      </c>
      <c r="EW129" s="13">
        <v>0.15</v>
      </c>
      <c r="EY129" s="12">
        <v>40452</v>
      </c>
      <c r="EZ129" s="13">
        <v>3.03</v>
      </c>
      <c r="FA129" s="13">
        <v>5.0000000000000001E-3</v>
      </c>
      <c r="FB129" s="13">
        <v>0.16</v>
      </c>
      <c r="FD129" s="13">
        <v>0.188</v>
      </c>
      <c r="FE129" s="13">
        <v>0.28299999999999997</v>
      </c>
      <c r="FG129" s="13">
        <v>0.14000000000000001</v>
      </c>
      <c r="FH129" s="13">
        <v>-0.19500000000000001</v>
      </c>
      <c r="FI129" s="13">
        <v>-0.19500000000000001</v>
      </c>
      <c r="FJ129" s="13">
        <v>-0.2</v>
      </c>
      <c r="FK129" s="13">
        <v>-6.7000000000000004E-2</v>
      </c>
      <c r="FL129" s="13">
        <v>-5.1999999999999998E-2</v>
      </c>
      <c r="FM129" s="13">
        <v>-0.19</v>
      </c>
      <c r="FN129" s="13">
        <v>-0.14000000000000001</v>
      </c>
      <c r="FO129" s="13">
        <v>-0.12</v>
      </c>
      <c r="FP129" s="13">
        <v>-0.19500000000000001</v>
      </c>
      <c r="FQ129" s="13">
        <v>-0.36</v>
      </c>
      <c r="FR129" s="13">
        <v>0.28999999999999998</v>
      </c>
      <c r="FS129" s="13">
        <v>-0.17</v>
      </c>
      <c r="FT129" s="13">
        <v>0.46100000000000002</v>
      </c>
      <c r="FU129" s="13">
        <v>0.1875</v>
      </c>
      <c r="FV129" s="13">
        <v>0.36249999999999999</v>
      </c>
      <c r="FW129" s="13">
        <v>7.4999999999999997E-3</v>
      </c>
      <c r="FX129" s="13">
        <v>7.4999999999999997E-3</v>
      </c>
      <c r="FY129" s="13">
        <v>-4.7E-2</v>
      </c>
      <c r="FZ129" s="13">
        <v>-4.7E-2</v>
      </c>
      <c r="GA129" s="13">
        <v>-4.7E-2</v>
      </c>
      <c r="GB129" s="13">
        <v>-0.59499999999999997</v>
      </c>
      <c r="GC129" s="13">
        <v>-6.25E-2</v>
      </c>
    </row>
    <row r="130" spans="4:185" x14ac:dyDescent="0.2"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71"/>
      <c r="AA130" s="11"/>
      <c r="AB130" s="11"/>
      <c r="AC130" s="11"/>
      <c r="AD130" s="11"/>
      <c r="AE130" s="11"/>
      <c r="DQ130" s="13">
        <v>5.0000000000000001E-3</v>
      </c>
      <c r="DR130" s="12">
        <v>40483</v>
      </c>
      <c r="DS130" s="13">
        <v>3.1120000000000001</v>
      </c>
      <c r="DT130" s="13">
        <v>5.0000000000000001E-3</v>
      </c>
      <c r="DU130" s="13">
        <v>0.16</v>
      </c>
      <c r="DW130" s="13">
        <v>0.25</v>
      </c>
      <c r="DX130" s="13">
        <v>0.34499999999999997</v>
      </c>
      <c r="DZ130" s="13">
        <v>0.26500000000000001</v>
      </c>
      <c r="EA130" s="13">
        <v>-0.19</v>
      </c>
      <c r="EB130" s="13">
        <v>-0.19</v>
      </c>
      <c r="EC130" s="13">
        <v>-0.19500000000000001</v>
      </c>
      <c r="ED130" s="13">
        <v>-8.1500000000000003E-2</v>
      </c>
      <c r="EE130" s="13">
        <v>-6.6500000000000004E-2</v>
      </c>
      <c r="EF130" s="13">
        <v>-0.1525</v>
      </c>
      <c r="EG130" s="13">
        <v>-0.10249999999999999</v>
      </c>
      <c r="EH130" s="13">
        <v>-0.13250000000000001</v>
      </c>
      <c r="EI130" s="13">
        <v>-0.17</v>
      </c>
      <c r="EJ130" s="13">
        <v>-0.26</v>
      </c>
      <c r="EK130" s="13">
        <v>0.14000000000000001</v>
      </c>
      <c r="EL130" s="13">
        <v>-0.17</v>
      </c>
      <c r="EM130" s="13">
        <v>0.76749999999999996</v>
      </c>
      <c r="EN130" s="13">
        <v>0.27</v>
      </c>
      <c r="EO130" s="13">
        <v>0.46500000000000002</v>
      </c>
      <c r="EP130" s="13">
        <v>-3.2500000000000001E-2</v>
      </c>
      <c r="EQ130" s="13">
        <v>-3.2500000000000001E-2</v>
      </c>
      <c r="ER130" s="13">
        <v>-4.65E-2</v>
      </c>
      <c r="ES130" s="13">
        <v>-4.65E-2</v>
      </c>
      <c r="ET130" s="13">
        <v>-4.65E-2</v>
      </c>
      <c r="EU130" s="13">
        <v>-0.59499999999999997</v>
      </c>
      <c r="EV130" s="13">
        <v>-6.5000000000000002E-2</v>
      </c>
      <c r="EW130" s="13">
        <v>0.15</v>
      </c>
      <c r="EY130" s="12">
        <v>40483</v>
      </c>
      <c r="EZ130" s="13">
        <v>3.0870000000000002</v>
      </c>
      <c r="FA130" s="13">
        <v>5.0000000000000001E-3</v>
      </c>
      <c r="FB130" s="13">
        <v>0.16</v>
      </c>
      <c r="FD130" s="13">
        <v>0.25</v>
      </c>
      <c r="FE130" s="13">
        <v>0.34499999999999997</v>
      </c>
      <c r="FG130" s="13">
        <v>0.26500000000000001</v>
      </c>
      <c r="FH130" s="13">
        <v>-0.19</v>
      </c>
      <c r="FI130" s="13">
        <v>-0.19</v>
      </c>
      <c r="FJ130" s="13">
        <v>-0.19500000000000001</v>
      </c>
      <c r="FK130" s="13">
        <v>-8.1500000000000003E-2</v>
      </c>
      <c r="FL130" s="13">
        <v>-6.6500000000000004E-2</v>
      </c>
      <c r="FM130" s="13">
        <v>-0.1525</v>
      </c>
      <c r="FN130" s="13">
        <v>-0.10249999999999999</v>
      </c>
      <c r="FO130" s="13">
        <v>-0.13250000000000001</v>
      </c>
      <c r="FP130" s="13">
        <v>-0.19</v>
      </c>
      <c r="FQ130" s="13">
        <v>-0.28000000000000003</v>
      </c>
      <c r="FR130" s="13">
        <v>0.12</v>
      </c>
      <c r="FS130" s="13">
        <v>-0.17</v>
      </c>
      <c r="FT130" s="13">
        <v>0.76749999999999996</v>
      </c>
      <c r="FU130" s="13">
        <v>0.27</v>
      </c>
      <c r="FV130" s="13">
        <v>0.46500000000000002</v>
      </c>
      <c r="FW130" s="13">
        <v>-3.2500000000000001E-2</v>
      </c>
      <c r="FX130" s="13">
        <v>-3.2500000000000001E-2</v>
      </c>
      <c r="FY130" s="13">
        <v>-4.65E-2</v>
      </c>
      <c r="FZ130" s="13">
        <v>-4.65E-2</v>
      </c>
      <c r="GA130" s="13">
        <v>-4.65E-2</v>
      </c>
      <c r="GB130" s="13">
        <v>-0.59499999999999997</v>
      </c>
      <c r="GC130" s="13">
        <v>-6.5000000000000002E-2</v>
      </c>
    </row>
    <row r="131" spans="4:185" x14ac:dyDescent="0.2"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71"/>
      <c r="AA131" s="11"/>
      <c r="AB131" s="11"/>
      <c r="AC131" s="11"/>
      <c r="AD131" s="11"/>
      <c r="AE131" s="11"/>
      <c r="DQ131" s="13">
        <v>5.0000000000000001E-3</v>
      </c>
      <c r="DR131" s="12">
        <v>40513</v>
      </c>
      <c r="DS131" s="13">
        <v>3.177</v>
      </c>
      <c r="DT131" s="13">
        <v>5.0000000000000001E-3</v>
      </c>
      <c r="DU131" s="13">
        <v>0.16</v>
      </c>
      <c r="DW131" s="13">
        <v>0.28999999999999998</v>
      </c>
      <c r="DX131" s="13">
        <v>0.38500000000000001</v>
      </c>
      <c r="DZ131" s="13">
        <v>0.23499999999999999</v>
      </c>
      <c r="EA131" s="13">
        <v>-0.19750000000000001</v>
      </c>
      <c r="EB131" s="13">
        <v>-0.19750000000000001</v>
      </c>
      <c r="EC131" s="13">
        <v>-0.20250000000000001</v>
      </c>
      <c r="ED131" s="13">
        <v>-8.1500000000000003E-2</v>
      </c>
      <c r="EE131" s="13">
        <v>-6.6500000000000004E-2</v>
      </c>
      <c r="EF131" s="13">
        <v>-0.14499999999999999</v>
      </c>
      <c r="EG131" s="13">
        <v>-9.5000000000000001E-2</v>
      </c>
      <c r="EH131" s="13">
        <v>-0.1275</v>
      </c>
      <c r="EI131" s="13">
        <v>-0.17</v>
      </c>
      <c r="EJ131" s="13">
        <v>-0.26</v>
      </c>
      <c r="EK131" s="13">
        <v>0.14000000000000001</v>
      </c>
      <c r="EL131" s="13">
        <v>-0.17</v>
      </c>
      <c r="EM131" s="13">
        <v>1.19</v>
      </c>
      <c r="EN131" s="13">
        <v>0.30499999999999999</v>
      </c>
      <c r="EO131" s="13">
        <v>0.8</v>
      </c>
      <c r="EP131" s="13">
        <v>-5.5E-2</v>
      </c>
      <c r="EQ131" s="13">
        <v>-5.5E-2</v>
      </c>
      <c r="ER131" s="13">
        <v>-4.65E-2</v>
      </c>
      <c r="ES131" s="13">
        <v>-4.65E-2</v>
      </c>
      <c r="ET131" s="13">
        <v>-4.65E-2</v>
      </c>
      <c r="EU131" s="13">
        <v>-0.59499999999999997</v>
      </c>
      <c r="EV131" s="13">
        <v>-6.5000000000000002E-2</v>
      </c>
      <c r="EW131" s="13">
        <v>0.15</v>
      </c>
      <c r="EY131" s="12">
        <v>40513</v>
      </c>
      <c r="EZ131" s="13">
        <v>3.1520000000000001</v>
      </c>
      <c r="FA131" s="13">
        <v>5.0000000000000001E-3</v>
      </c>
      <c r="FB131" s="13">
        <v>0.16</v>
      </c>
      <c r="FD131" s="13">
        <v>0.28999999999999998</v>
      </c>
      <c r="FE131" s="13">
        <v>0.38500000000000001</v>
      </c>
      <c r="FG131" s="13">
        <v>0.23499999999999999</v>
      </c>
      <c r="FH131" s="13">
        <v>-0.19750000000000001</v>
      </c>
      <c r="FI131" s="13">
        <v>-0.19750000000000001</v>
      </c>
      <c r="FJ131" s="13">
        <v>-0.20250000000000001</v>
      </c>
      <c r="FK131" s="13">
        <v>-8.1500000000000003E-2</v>
      </c>
      <c r="FL131" s="13">
        <v>-6.6500000000000004E-2</v>
      </c>
      <c r="FM131" s="13">
        <v>-0.14499999999999999</v>
      </c>
      <c r="FN131" s="13">
        <v>-9.5000000000000001E-2</v>
      </c>
      <c r="FO131" s="13">
        <v>-0.1275</v>
      </c>
      <c r="FP131" s="13">
        <v>-0.19</v>
      </c>
      <c r="FQ131" s="13">
        <v>-0.28000000000000003</v>
      </c>
      <c r="FR131" s="13">
        <v>0.12</v>
      </c>
      <c r="FS131" s="13">
        <v>-0.17</v>
      </c>
      <c r="FT131" s="13">
        <v>1.19</v>
      </c>
      <c r="FU131" s="13">
        <v>0.30499999999999999</v>
      </c>
      <c r="FV131" s="13">
        <v>0.8</v>
      </c>
      <c r="FW131" s="13">
        <v>-5.5E-2</v>
      </c>
      <c r="FX131" s="13">
        <v>-5.5E-2</v>
      </c>
      <c r="FY131" s="13">
        <v>-4.65E-2</v>
      </c>
      <c r="FZ131" s="13">
        <v>-4.65E-2</v>
      </c>
      <c r="GA131" s="13">
        <v>-4.65E-2</v>
      </c>
      <c r="GB131" s="13">
        <v>-0.59499999999999997</v>
      </c>
      <c r="GC131" s="13">
        <v>-6.5000000000000002E-2</v>
      </c>
    </row>
    <row r="132" spans="4:185" x14ac:dyDescent="0.2"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71"/>
      <c r="AA132" s="11"/>
      <c r="AB132" s="11"/>
      <c r="AC132" s="11"/>
      <c r="AD132" s="11"/>
      <c r="AE132" s="11"/>
      <c r="DQ132" s="13">
        <v>5.0000000000000001E-3</v>
      </c>
      <c r="DR132" s="12">
        <v>40544</v>
      </c>
      <c r="DS132" s="13">
        <v>3.4780000000000002</v>
      </c>
      <c r="DT132" s="13">
        <v>5.0000000000000001E-3</v>
      </c>
      <c r="DU132" s="13">
        <v>0.16</v>
      </c>
      <c r="DW132" s="13">
        <v>0.3</v>
      </c>
      <c r="DX132" s="13">
        <v>0.39500000000000002</v>
      </c>
      <c r="DZ132" s="13">
        <v>0.27</v>
      </c>
      <c r="EA132" s="13">
        <v>-0.2</v>
      </c>
      <c r="EB132" s="13">
        <v>-0.2</v>
      </c>
      <c r="EC132" s="13">
        <v>-0.20499999999999999</v>
      </c>
      <c r="ED132" s="13">
        <v>-8.1500000000000003E-2</v>
      </c>
      <c r="EE132" s="13">
        <v>-6.6500000000000004E-2</v>
      </c>
      <c r="EF132" s="13">
        <v>-0.13</v>
      </c>
      <c r="EG132" s="13">
        <v>-0.08</v>
      </c>
      <c r="EH132" s="13">
        <v>-0.1275</v>
      </c>
      <c r="EI132" s="13">
        <v>-0.17</v>
      </c>
      <c r="EJ132" s="13">
        <v>-0.26</v>
      </c>
      <c r="EK132" s="13">
        <v>0.14000000000000001</v>
      </c>
      <c r="EL132" s="13">
        <v>-0.17</v>
      </c>
      <c r="EM132" s="13">
        <v>1.5249999999999999</v>
      </c>
      <c r="EN132" s="13">
        <v>0.30499999999999999</v>
      </c>
      <c r="EO132" s="13">
        <v>0.97499999999999998</v>
      </c>
      <c r="EP132" s="13">
        <v>-5.7500000000000002E-2</v>
      </c>
      <c r="EQ132" s="13">
        <v>-5.7500000000000002E-2</v>
      </c>
      <c r="ER132" s="13">
        <v>-4.65E-2</v>
      </c>
      <c r="ES132" s="13">
        <v>-4.65E-2</v>
      </c>
      <c r="ET132" s="13">
        <v>-4.65E-2</v>
      </c>
      <c r="EU132" s="13">
        <v>-0.59499999999999997</v>
      </c>
      <c r="EV132" s="13">
        <v>-6.5000000000000002E-2</v>
      </c>
      <c r="EW132" s="13">
        <v>0.15</v>
      </c>
      <c r="EY132" s="12">
        <v>40544</v>
      </c>
      <c r="EZ132" s="13">
        <v>3.4529999999999998</v>
      </c>
      <c r="FA132" s="13">
        <v>5.0000000000000001E-3</v>
      </c>
      <c r="FB132" s="13">
        <v>0.16</v>
      </c>
      <c r="FD132" s="13">
        <v>0.3</v>
      </c>
      <c r="FE132" s="13">
        <v>0.39500000000000002</v>
      </c>
      <c r="FG132" s="13">
        <v>0.27</v>
      </c>
      <c r="FH132" s="13">
        <v>-0.2</v>
      </c>
      <c r="FI132" s="13">
        <v>-0.2</v>
      </c>
      <c r="FJ132" s="13">
        <v>-0.20499999999999999</v>
      </c>
      <c r="FK132" s="13">
        <v>-8.1500000000000003E-2</v>
      </c>
      <c r="FL132" s="13">
        <v>-6.6500000000000004E-2</v>
      </c>
      <c r="FM132" s="13">
        <v>-0.13</v>
      </c>
      <c r="FN132" s="13">
        <v>-0.08</v>
      </c>
      <c r="FO132" s="13">
        <v>-0.1275</v>
      </c>
      <c r="FP132" s="13">
        <v>-0.19</v>
      </c>
      <c r="FQ132" s="13">
        <v>-0.28000000000000003</v>
      </c>
      <c r="FR132" s="13">
        <v>0.12</v>
      </c>
      <c r="FS132" s="13">
        <v>-0.17</v>
      </c>
      <c r="FT132" s="13">
        <v>1.5249999999999999</v>
      </c>
      <c r="FU132" s="13">
        <v>0.30499999999999999</v>
      </c>
      <c r="FV132" s="13">
        <v>0.97499999999999998</v>
      </c>
      <c r="FW132" s="13">
        <v>-5.7500000000000002E-2</v>
      </c>
      <c r="FX132" s="13">
        <v>-5.7500000000000002E-2</v>
      </c>
      <c r="FY132" s="13">
        <v>-4.65E-2</v>
      </c>
      <c r="FZ132" s="13">
        <v>-4.65E-2</v>
      </c>
      <c r="GA132" s="13">
        <v>-4.65E-2</v>
      </c>
      <c r="GB132" s="13">
        <v>-0.59499999999999997</v>
      </c>
      <c r="GC132" s="13">
        <v>-6.5000000000000002E-2</v>
      </c>
    </row>
    <row r="133" spans="4:185" x14ac:dyDescent="0.2"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71"/>
      <c r="AA133" s="11"/>
      <c r="AB133" s="11"/>
      <c r="AC133" s="11"/>
      <c r="AD133" s="11"/>
      <c r="AE133" s="11"/>
      <c r="DQ133" s="13">
        <v>5.0000000000000001E-3</v>
      </c>
      <c r="DR133" s="12">
        <v>40575</v>
      </c>
      <c r="DS133" s="13">
        <v>3.3679999999999999</v>
      </c>
      <c r="DT133" s="13">
        <v>5.0000000000000001E-3</v>
      </c>
      <c r="DU133" s="13">
        <v>0.16</v>
      </c>
      <c r="DW133" s="13">
        <v>0.27500000000000002</v>
      </c>
      <c r="DX133" s="13">
        <v>0.37</v>
      </c>
      <c r="DZ133" s="13">
        <v>0.32</v>
      </c>
      <c r="EA133" s="13">
        <v>-0.20250000000000001</v>
      </c>
      <c r="EB133" s="13">
        <v>-0.20250000000000001</v>
      </c>
      <c r="EC133" s="13">
        <v>-0.20749999999999999</v>
      </c>
      <c r="ED133" s="13">
        <v>-8.1500000000000003E-2</v>
      </c>
      <c r="EE133" s="13">
        <v>-6.6500000000000004E-2</v>
      </c>
      <c r="EF133" s="13">
        <v>-0.13</v>
      </c>
      <c r="EG133" s="13">
        <v>-0.08</v>
      </c>
      <c r="EH133" s="13">
        <v>-0.1275</v>
      </c>
      <c r="EI133" s="13">
        <v>-0.17</v>
      </c>
      <c r="EJ133" s="13">
        <v>-0.26</v>
      </c>
      <c r="EK133" s="13">
        <v>0.14000000000000001</v>
      </c>
      <c r="EL133" s="13">
        <v>-0.17</v>
      </c>
      <c r="EM133" s="13">
        <v>1.4550000000000001</v>
      </c>
      <c r="EN133" s="13">
        <v>0.30499999999999999</v>
      </c>
      <c r="EO133" s="13">
        <v>0.97499999999999998</v>
      </c>
      <c r="EP133" s="13">
        <v>-0.04</v>
      </c>
      <c r="EQ133" s="13">
        <v>-0.04</v>
      </c>
      <c r="ER133" s="13">
        <v>-4.65E-2</v>
      </c>
      <c r="ES133" s="13">
        <v>-4.65E-2</v>
      </c>
      <c r="ET133" s="13">
        <v>-4.65E-2</v>
      </c>
      <c r="EU133" s="13">
        <v>-0.59499999999999997</v>
      </c>
      <c r="EV133" s="13">
        <v>-6.5000000000000002E-2</v>
      </c>
      <c r="EW133" s="13">
        <v>0.15</v>
      </c>
      <c r="EY133" s="12">
        <v>40575</v>
      </c>
      <c r="EZ133" s="13">
        <v>3.343</v>
      </c>
      <c r="FA133" s="13">
        <v>5.0000000000000001E-3</v>
      </c>
      <c r="FB133" s="13">
        <v>0.16</v>
      </c>
      <c r="FD133" s="13">
        <v>0.27500000000000002</v>
      </c>
      <c r="FE133" s="13">
        <v>0.37</v>
      </c>
      <c r="FG133" s="13">
        <v>0.32</v>
      </c>
      <c r="FH133" s="13">
        <v>-0.20250000000000001</v>
      </c>
      <c r="FI133" s="13">
        <v>-0.20250000000000001</v>
      </c>
      <c r="FJ133" s="13">
        <v>-0.20749999999999999</v>
      </c>
      <c r="FK133" s="13">
        <v>-8.1500000000000003E-2</v>
      </c>
      <c r="FL133" s="13">
        <v>-6.6500000000000004E-2</v>
      </c>
      <c r="FM133" s="13">
        <v>-0.13</v>
      </c>
      <c r="FN133" s="13">
        <v>-0.08</v>
      </c>
      <c r="FO133" s="13">
        <v>-0.1275</v>
      </c>
      <c r="FP133" s="13">
        <v>-0.19</v>
      </c>
      <c r="FQ133" s="13">
        <v>-0.28000000000000003</v>
      </c>
      <c r="FR133" s="13">
        <v>0.12</v>
      </c>
      <c r="FS133" s="13">
        <v>-0.17</v>
      </c>
      <c r="FT133" s="13">
        <v>1.4550000000000001</v>
      </c>
      <c r="FU133" s="13">
        <v>0.30499999999999999</v>
      </c>
      <c r="FV133" s="13">
        <v>0.97499999999999998</v>
      </c>
      <c r="FW133" s="13">
        <v>-0.04</v>
      </c>
      <c r="FX133" s="13">
        <v>-0.04</v>
      </c>
      <c r="FY133" s="13">
        <v>-4.65E-2</v>
      </c>
      <c r="FZ133" s="13">
        <v>-4.65E-2</v>
      </c>
      <c r="GA133" s="13">
        <v>-4.65E-2</v>
      </c>
      <c r="GB133" s="13">
        <v>-0.59499999999999997</v>
      </c>
      <c r="GC133" s="13">
        <v>-6.5000000000000002E-2</v>
      </c>
    </row>
    <row r="134" spans="4:185" x14ac:dyDescent="0.2"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71"/>
      <c r="AA134" s="11"/>
      <c r="AB134" s="11"/>
      <c r="AC134" s="11"/>
      <c r="AD134" s="11"/>
      <c r="AE134" s="11"/>
      <c r="DQ134" s="13">
        <v>5.0000000000000001E-3</v>
      </c>
      <c r="DR134" s="12">
        <v>40603</v>
      </c>
      <c r="DS134" s="13">
        <v>3.222</v>
      </c>
      <c r="DT134" s="13">
        <v>5.0000000000000001E-3</v>
      </c>
      <c r="DU134" s="13">
        <v>0.155</v>
      </c>
      <c r="DW134" s="13">
        <v>0.27300000000000002</v>
      </c>
      <c r="DX134" s="13">
        <v>0.36799999999999999</v>
      </c>
      <c r="DZ134" s="13">
        <v>0.31</v>
      </c>
      <c r="EA134" s="13">
        <v>-0.20499999999999999</v>
      </c>
      <c r="EB134" s="13">
        <v>-0.20499999999999999</v>
      </c>
      <c r="EC134" s="13">
        <v>-0.21</v>
      </c>
      <c r="ED134" s="13">
        <v>-8.1500000000000003E-2</v>
      </c>
      <c r="EE134" s="13">
        <v>-6.6500000000000004E-2</v>
      </c>
      <c r="EF134" s="13">
        <v>-0.13</v>
      </c>
      <c r="EG134" s="13">
        <v>-0.08</v>
      </c>
      <c r="EH134" s="13">
        <v>-0.13250000000000001</v>
      </c>
      <c r="EI134" s="13">
        <v>-0.17</v>
      </c>
      <c r="EJ134" s="13">
        <v>-0.26</v>
      </c>
      <c r="EK134" s="13">
        <v>0.14000000000000001</v>
      </c>
      <c r="EL134" s="13">
        <v>-0.17</v>
      </c>
      <c r="EM134" s="13">
        <v>0.83499999999999996</v>
      </c>
      <c r="EN134" s="13">
        <v>0.26500000000000001</v>
      </c>
      <c r="EO134" s="13">
        <v>0.60750000000000004</v>
      </c>
      <c r="EP134" s="13">
        <v>-2.75E-2</v>
      </c>
      <c r="EQ134" s="13">
        <v>-2.75E-2</v>
      </c>
      <c r="ER134" s="13">
        <v>-4.65E-2</v>
      </c>
      <c r="ES134" s="13">
        <v>-4.65E-2</v>
      </c>
      <c r="ET134" s="13">
        <v>-4.65E-2</v>
      </c>
      <c r="EU134" s="13">
        <v>-0.59499999999999997</v>
      </c>
      <c r="EV134" s="13">
        <v>-6.5000000000000002E-2</v>
      </c>
      <c r="EW134" s="13">
        <v>0.15</v>
      </c>
      <c r="EY134" s="12">
        <v>40603</v>
      </c>
      <c r="EZ134" s="13">
        <v>3.1970000000000001</v>
      </c>
      <c r="FA134" s="13">
        <v>5.0000000000000001E-3</v>
      </c>
      <c r="FB134" s="13">
        <v>0.155</v>
      </c>
      <c r="FD134" s="13">
        <v>0.27300000000000002</v>
      </c>
      <c r="FE134" s="13">
        <v>0.36799999999999999</v>
      </c>
      <c r="FG134" s="13">
        <v>0.31</v>
      </c>
      <c r="FH134" s="13">
        <v>-0.20499999999999999</v>
      </c>
      <c r="FI134" s="13">
        <v>-0.20499999999999999</v>
      </c>
      <c r="FJ134" s="13">
        <v>-0.21</v>
      </c>
      <c r="FK134" s="13">
        <v>-8.1500000000000003E-2</v>
      </c>
      <c r="FL134" s="13">
        <v>-6.6500000000000004E-2</v>
      </c>
      <c r="FM134" s="13">
        <v>-0.13</v>
      </c>
      <c r="FN134" s="13">
        <v>-0.08</v>
      </c>
      <c r="FO134" s="13">
        <v>-0.13250000000000001</v>
      </c>
      <c r="FP134" s="13">
        <v>-0.19</v>
      </c>
      <c r="FQ134" s="13">
        <v>-0.28000000000000003</v>
      </c>
      <c r="FR134" s="13">
        <v>0.12</v>
      </c>
      <c r="FS134" s="13">
        <v>-0.17</v>
      </c>
      <c r="FT134" s="13">
        <v>0.83499999999999996</v>
      </c>
      <c r="FU134" s="13">
        <v>0.26500000000000001</v>
      </c>
      <c r="FV134" s="13">
        <v>0.60750000000000004</v>
      </c>
      <c r="FW134" s="13">
        <v>-2.75E-2</v>
      </c>
      <c r="FX134" s="13">
        <v>-2.75E-2</v>
      </c>
      <c r="FY134" s="13">
        <v>-4.65E-2</v>
      </c>
      <c r="FZ134" s="13">
        <v>-4.65E-2</v>
      </c>
      <c r="GA134" s="13">
        <v>-4.65E-2</v>
      </c>
      <c r="GB134" s="13">
        <v>-0.59499999999999997</v>
      </c>
      <c r="GC134" s="13">
        <v>-6.5000000000000002E-2</v>
      </c>
    </row>
    <row r="135" spans="4:185" x14ac:dyDescent="0.2"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71"/>
      <c r="AA135" s="11"/>
      <c r="AB135" s="11"/>
      <c r="AC135" s="11"/>
      <c r="AD135" s="11"/>
      <c r="AE135" s="11"/>
      <c r="DQ135" s="13">
        <v>5.0000000000000001E-3</v>
      </c>
      <c r="DR135" s="12">
        <v>40634</v>
      </c>
      <c r="DS135" s="13">
        <v>3.0680000000000001</v>
      </c>
      <c r="DT135" s="13">
        <v>5.0000000000000001E-3</v>
      </c>
      <c r="DU135" s="13">
        <v>0.155</v>
      </c>
      <c r="DW135" s="13">
        <v>0.17799999999999999</v>
      </c>
      <c r="DX135" s="13">
        <v>0.27300000000000002</v>
      </c>
      <c r="DZ135" s="13">
        <v>0.14000000000000001</v>
      </c>
      <c r="EA135" s="13">
        <v>-0.19500000000000001</v>
      </c>
      <c r="EB135" s="13">
        <v>-0.19500000000000001</v>
      </c>
      <c r="EC135" s="13">
        <v>-0.2</v>
      </c>
      <c r="ED135" s="13">
        <v>-6.4000000000000001E-2</v>
      </c>
      <c r="EE135" s="13">
        <v>-4.9000000000000002E-2</v>
      </c>
      <c r="EF135" s="13">
        <v>-0.17499999999999999</v>
      </c>
      <c r="EG135" s="13">
        <v>-0.125</v>
      </c>
      <c r="EH135" s="13">
        <v>-0.12</v>
      </c>
      <c r="EI135" s="13">
        <v>-0.19</v>
      </c>
      <c r="EJ135" s="13">
        <v>0</v>
      </c>
      <c r="EK135" s="13">
        <v>0.29499999999999998</v>
      </c>
      <c r="EL135" s="13">
        <v>-0.17</v>
      </c>
      <c r="EM135" s="13">
        <v>0.45</v>
      </c>
      <c r="EN135" s="13">
        <v>0.19500000000000001</v>
      </c>
      <c r="EO135" s="13">
        <v>0.35499999999999998</v>
      </c>
      <c r="EP135" s="13">
        <v>1.4999999999999999E-2</v>
      </c>
      <c r="EQ135" s="13">
        <v>1.4999999999999999E-2</v>
      </c>
      <c r="ER135" s="13">
        <v>-4.3999999999999997E-2</v>
      </c>
      <c r="ES135" s="13">
        <v>-4.3999999999999997E-2</v>
      </c>
      <c r="ET135" s="13">
        <v>-4.3999999999999997E-2</v>
      </c>
      <c r="EU135" s="13">
        <v>-0.59499999999999997</v>
      </c>
      <c r="EV135" s="13">
        <v>-6.25E-2</v>
      </c>
      <c r="EW135" s="13">
        <v>0.15</v>
      </c>
      <c r="EY135" s="12">
        <v>40634</v>
      </c>
      <c r="EZ135" s="13">
        <v>3.0430000000000001</v>
      </c>
      <c r="FA135" s="13">
        <v>5.0000000000000001E-3</v>
      </c>
      <c r="FB135" s="13">
        <v>0.155</v>
      </c>
      <c r="FD135" s="13">
        <v>0.17799999999999999</v>
      </c>
      <c r="FE135" s="13">
        <v>0.27300000000000002</v>
      </c>
      <c r="FG135" s="13">
        <v>0.14000000000000001</v>
      </c>
      <c r="FH135" s="13">
        <v>-0.19500000000000001</v>
      </c>
      <c r="FI135" s="13">
        <v>-0.19500000000000001</v>
      </c>
      <c r="FJ135" s="13">
        <v>-0.2</v>
      </c>
      <c r="FK135" s="13">
        <v>-6.4000000000000001E-2</v>
      </c>
      <c r="FL135" s="13">
        <v>-4.9000000000000002E-2</v>
      </c>
      <c r="FM135" s="13">
        <v>-0.17499999999999999</v>
      </c>
      <c r="FN135" s="13">
        <v>-0.125</v>
      </c>
      <c r="FO135" s="13">
        <v>-0.12</v>
      </c>
      <c r="FP135" s="13">
        <v>-0.19</v>
      </c>
      <c r="FQ135" s="13">
        <v>0</v>
      </c>
      <c r="FR135" s="13">
        <v>0.29499999999999998</v>
      </c>
      <c r="FS135" s="13">
        <v>-0.17</v>
      </c>
      <c r="FT135" s="13">
        <v>0.45</v>
      </c>
      <c r="FU135" s="13">
        <v>0.19500000000000001</v>
      </c>
      <c r="FV135" s="13">
        <v>0.35499999999999998</v>
      </c>
      <c r="FW135" s="13">
        <v>1.4999999999999999E-2</v>
      </c>
      <c r="FX135" s="13">
        <v>1.4999999999999999E-2</v>
      </c>
      <c r="FY135" s="13">
        <v>-4.3999999999999997E-2</v>
      </c>
      <c r="FZ135" s="13">
        <v>-4.3999999999999997E-2</v>
      </c>
      <c r="GA135" s="13">
        <v>-4.3999999999999997E-2</v>
      </c>
      <c r="GB135" s="13">
        <v>-0.59499999999999997</v>
      </c>
      <c r="GC135" s="13">
        <v>-6.25E-2</v>
      </c>
    </row>
    <row r="136" spans="4:185" x14ac:dyDescent="0.2"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71"/>
      <c r="AA136" s="11"/>
      <c r="AB136" s="11"/>
      <c r="AC136" s="11"/>
      <c r="AD136" s="11"/>
      <c r="AE136" s="11"/>
      <c r="DQ136" s="13">
        <v>5.0000000000000001E-3</v>
      </c>
      <c r="DR136" s="12">
        <v>40664</v>
      </c>
      <c r="DS136" s="13">
        <v>3.0640000000000001</v>
      </c>
      <c r="DT136" s="13">
        <v>5.0000000000000001E-3</v>
      </c>
      <c r="DU136" s="13">
        <v>0.155</v>
      </c>
      <c r="DW136" s="13">
        <v>0.188</v>
      </c>
      <c r="DX136" s="13">
        <v>0.28299999999999997</v>
      </c>
      <c r="DZ136" s="13">
        <v>0.14000000000000001</v>
      </c>
      <c r="EA136" s="13">
        <v>-0.19500000000000001</v>
      </c>
      <c r="EB136" s="13">
        <v>-0.19500000000000001</v>
      </c>
      <c r="EC136" s="13">
        <v>-0.2</v>
      </c>
      <c r="ED136" s="13">
        <v>-6.4000000000000001E-2</v>
      </c>
      <c r="EE136" s="13">
        <v>-4.9000000000000002E-2</v>
      </c>
      <c r="EF136" s="13">
        <v>-0.20499999999999999</v>
      </c>
      <c r="EG136" s="13">
        <v>-0.14000000000000001</v>
      </c>
      <c r="EH136" s="13">
        <v>-0.12</v>
      </c>
      <c r="EI136" s="13">
        <v>-0.19</v>
      </c>
      <c r="EJ136" s="13">
        <v>0</v>
      </c>
      <c r="EK136" s="13">
        <v>0.29499999999999998</v>
      </c>
      <c r="EL136" s="13">
        <v>-0.17</v>
      </c>
      <c r="EM136" s="13">
        <v>0.40500000000000003</v>
      </c>
      <c r="EN136" s="13">
        <v>0.1825</v>
      </c>
      <c r="EO136" s="13">
        <v>0.28749999999999998</v>
      </c>
      <c r="EP136" s="13">
        <v>1.4999999999999999E-2</v>
      </c>
      <c r="EQ136" s="13">
        <v>1.4999999999999999E-2</v>
      </c>
      <c r="ER136" s="13">
        <v>-4.3999999999999997E-2</v>
      </c>
      <c r="ES136" s="13">
        <v>-4.3999999999999997E-2</v>
      </c>
      <c r="ET136" s="13">
        <v>-4.3999999999999997E-2</v>
      </c>
      <c r="EU136" s="13">
        <v>-0.59499999999999997</v>
      </c>
      <c r="EV136" s="13">
        <v>-6.25E-2</v>
      </c>
      <c r="EW136" s="13">
        <v>0.15</v>
      </c>
      <c r="EY136" s="12">
        <v>40664</v>
      </c>
      <c r="EZ136" s="13">
        <v>3.0390000000000001</v>
      </c>
      <c r="FA136" s="13">
        <v>5.0000000000000001E-3</v>
      </c>
      <c r="FB136" s="13">
        <v>0.155</v>
      </c>
      <c r="FD136" s="13">
        <v>0.188</v>
      </c>
      <c r="FE136" s="13">
        <v>0.28299999999999997</v>
      </c>
      <c r="FG136" s="13">
        <v>0.14000000000000001</v>
      </c>
      <c r="FH136" s="13">
        <v>-0.19500000000000001</v>
      </c>
      <c r="FI136" s="13">
        <v>-0.19500000000000001</v>
      </c>
      <c r="FJ136" s="13">
        <v>-0.2</v>
      </c>
      <c r="FK136" s="13">
        <v>-6.4000000000000001E-2</v>
      </c>
      <c r="FL136" s="13">
        <v>-4.9000000000000002E-2</v>
      </c>
      <c r="FM136" s="13">
        <v>-0.20499999999999999</v>
      </c>
      <c r="FN136" s="13">
        <v>-0.14000000000000001</v>
      </c>
      <c r="FO136" s="13">
        <v>-0.12</v>
      </c>
      <c r="FP136" s="13">
        <v>-0.19</v>
      </c>
      <c r="FQ136" s="13">
        <v>0</v>
      </c>
      <c r="FR136" s="13">
        <v>0.29499999999999998</v>
      </c>
      <c r="FS136" s="13">
        <v>-0.17</v>
      </c>
      <c r="FT136" s="13">
        <v>0.40500000000000003</v>
      </c>
      <c r="FU136" s="13">
        <v>0.1825</v>
      </c>
      <c r="FV136" s="13">
        <v>0.28749999999999998</v>
      </c>
      <c r="FW136" s="13">
        <v>1.4999999999999999E-2</v>
      </c>
      <c r="FX136" s="13">
        <v>1.4999999999999999E-2</v>
      </c>
      <c r="FY136" s="13">
        <v>-4.3999999999999997E-2</v>
      </c>
      <c r="FZ136" s="13">
        <v>-4.3999999999999997E-2</v>
      </c>
      <c r="GA136" s="13">
        <v>-4.3999999999999997E-2</v>
      </c>
      <c r="GB136" s="13">
        <v>-0.59499999999999997</v>
      </c>
      <c r="GC136" s="13">
        <v>-6.25E-2</v>
      </c>
    </row>
    <row r="137" spans="4:185" x14ac:dyDescent="0.2"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71"/>
      <c r="AA137" s="11"/>
      <c r="AB137" s="11"/>
      <c r="AC137" s="11"/>
      <c r="AD137" s="11"/>
      <c r="AE137" s="11"/>
      <c r="DQ137" s="13">
        <v>5.0000000000000001E-3</v>
      </c>
      <c r="DR137" s="12">
        <v>40695</v>
      </c>
      <c r="DS137" s="13">
        <v>3.0920000000000001</v>
      </c>
      <c r="DT137" s="13">
        <v>5.0000000000000001E-3</v>
      </c>
      <c r="DU137" s="13">
        <v>0.155</v>
      </c>
      <c r="DW137" s="13">
        <v>0.183</v>
      </c>
      <c r="DX137" s="13">
        <v>0.27800000000000002</v>
      </c>
      <c r="DZ137" s="13">
        <v>0.14000000000000001</v>
      </c>
      <c r="EA137" s="13">
        <v>-0.19500000000000001</v>
      </c>
      <c r="EB137" s="13">
        <v>-0.19500000000000001</v>
      </c>
      <c r="EC137" s="13">
        <v>-0.2</v>
      </c>
      <c r="ED137" s="13">
        <v>-6.4000000000000001E-2</v>
      </c>
      <c r="EE137" s="13">
        <v>-4.9000000000000002E-2</v>
      </c>
      <c r="EF137" s="13">
        <v>-0.215</v>
      </c>
      <c r="EG137" s="13">
        <v>-0.15</v>
      </c>
      <c r="EH137" s="13">
        <v>-0.12</v>
      </c>
      <c r="EI137" s="13">
        <v>-0.19</v>
      </c>
      <c r="EJ137" s="13">
        <v>0</v>
      </c>
      <c r="EK137" s="13">
        <v>0.29499999999999998</v>
      </c>
      <c r="EL137" s="13">
        <v>-0.17</v>
      </c>
      <c r="EM137" s="13">
        <v>0.39500000000000002</v>
      </c>
      <c r="EN137" s="13">
        <v>0.1825</v>
      </c>
      <c r="EO137" s="13">
        <v>0.28749999999999998</v>
      </c>
      <c r="EP137" s="13">
        <v>0.02</v>
      </c>
      <c r="EQ137" s="13">
        <v>0.02</v>
      </c>
      <c r="ER137" s="13">
        <v>-4.3999999999999997E-2</v>
      </c>
      <c r="ES137" s="13">
        <v>-4.3999999999999997E-2</v>
      </c>
      <c r="ET137" s="13">
        <v>-4.3999999999999997E-2</v>
      </c>
      <c r="EU137" s="13">
        <v>-0.59499999999999997</v>
      </c>
      <c r="EV137" s="13">
        <v>-6.25E-2</v>
      </c>
      <c r="EW137" s="13">
        <v>0.15</v>
      </c>
      <c r="EY137" s="12">
        <v>40695</v>
      </c>
      <c r="EZ137" s="13">
        <v>3.0670000000000002</v>
      </c>
      <c r="FA137" s="13">
        <v>5.0000000000000001E-3</v>
      </c>
      <c r="FB137" s="13">
        <v>0.155</v>
      </c>
      <c r="FD137" s="13">
        <v>0.183</v>
      </c>
      <c r="FE137" s="13">
        <v>0.27800000000000002</v>
      </c>
      <c r="FG137" s="13">
        <v>0.14000000000000001</v>
      </c>
      <c r="FH137" s="13">
        <v>-0.19500000000000001</v>
      </c>
      <c r="FI137" s="13">
        <v>-0.19500000000000001</v>
      </c>
      <c r="FJ137" s="13">
        <v>-0.2</v>
      </c>
      <c r="FK137" s="13">
        <v>-6.4000000000000001E-2</v>
      </c>
      <c r="FL137" s="13">
        <v>-4.9000000000000002E-2</v>
      </c>
      <c r="FM137" s="13">
        <v>-0.215</v>
      </c>
      <c r="FN137" s="13">
        <v>-0.15</v>
      </c>
      <c r="FO137" s="13">
        <v>-0.12</v>
      </c>
      <c r="FP137" s="13">
        <v>-0.19</v>
      </c>
      <c r="FQ137" s="13">
        <v>0</v>
      </c>
      <c r="FR137" s="13">
        <v>0.29499999999999998</v>
      </c>
      <c r="FS137" s="13">
        <v>-0.17</v>
      </c>
      <c r="FT137" s="13">
        <v>0.39500000000000002</v>
      </c>
      <c r="FU137" s="13">
        <v>0.1825</v>
      </c>
      <c r="FV137" s="13">
        <v>0.28749999999999998</v>
      </c>
      <c r="FW137" s="13">
        <v>0.02</v>
      </c>
      <c r="FX137" s="13">
        <v>0.02</v>
      </c>
      <c r="FY137" s="13">
        <v>-4.3999999999999997E-2</v>
      </c>
      <c r="FZ137" s="13">
        <v>-4.3999999999999997E-2</v>
      </c>
      <c r="GA137" s="13">
        <v>-4.3999999999999997E-2</v>
      </c>
      <c r="GB137" s="13">
        <v>-0.59499999999999997</v>
      </c>
      <c r="GC137" s="13">
        <v>-6.25E-2</v>
      </c>
    </row>
    <row r="138" spans="4:185" x14ac:dyDescent="0.2"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71"/>
      <c r="AA138" s="11"/>
      <c r="AB138" s="11"/>
      <c r="AC138" s="11"/>
      <c r="AD138" s="11"/>
      <c r="AE138" s="11"/>
      <c r="DQ138" s="13">
        <v>5.0000000000000001E-3</v>
      </c>
      <c r="DR138" s="12">
        <v>40725</v>
      </c>
      <c r="DS138" s="13">
        <v>3.1139999999999999</v>
      </c>
      <c r="DT138" s="13">
        <v>5.0000000000000001E-3</v>
      </c>
      <c r="DU138" s="13">
        <v>0.155</v>
      </c>
      <c r="DW138" s="13">
        <v>0.17299999999999999</v>
      </c>
      <c r="DX138" s="13">
        <v>0.26800000000000002</v>
      </c>
      <c r="DZ138" s="13">
        <v>0.14000000000000001</v>
      </c>
      <c r="EA138" s="13">
        <v>-0.19500000000000001</v>
      </c>
      <c r="EB138" s="13">
        <v>-0.19500000000000001</v>
      </c>
      <c r="EC138" s="13">
        <v>-0.2</v>
      </c>
      <c r="ED138" s="13">
        <v>-6.4000000000000001E-2</v>
      </c>
      <c r="EE138" s="13">
        <v>-4.9000000000000002E-2</v>
      </c>
      <c r="EF138" s="13">
        <v>-0.215</v>
      </c>
      <c r="EG138" s="13">
        <v>-0.15</v>
      </c>
      <c r="EH138" s="13">
        <v>-0.12</v>
      </c>
      <c r="EI138" s="13">
        <v>-0.19</v>
      </c>
      <c r="EJ138" s="13">
        <v>0</v>
      </c>
      <c r="EK138" s="13">
        <v>0.29499999999999998</v>
      </c>
      <c r="EL138" s="13">
        <v>-0.17</v>
      </c>
      <c r="EM138" s="13">
        <v>0.43</v>
      </c>
      <c r="EN138" s="13">
        <v>0.1825</v>
      </c>
      <c r="EO138" s="13">
        <v>0.3</v>
      </c>
      <c r="EP138" s="13">
        <v>2.2499999999999999E-2</v>
      </c>
      <c r="EQ138" s="13">
        <v>2.2499999999999999E-2</v>
      </c>
      <c r="ER138" s="13">
        <v>-4.3999999999999997E-2</v>
      </c>
      <c r="ES138" s="13">
        <v>-4.3999999999999997E-2</v>
      </c>
      <c r="ET138" s="13">
        <v>-4.3999999999999997E-2</v>
      </c>
      <c r="EU138" s="13">
        <v>-0.59499999999999997</v>
      </c>
      <c r="EV138" s="13">
        <v>-6.25E-2</v>
      </c>
      <c r="EW138" s="13">
        <v>0.15</v>
      </c>
      <c r="EY138" s="12">
        <v>40725</v>
      </c>
      <c r="EZ138" s="13">
        <v>3.089</v>
      </c>
      <c r="FA138" s="13">
        <v>5.0000000000000001E-3</v>
      </c>
      <c r="FB138" s="13">
        <v>0.155</v>
      </c>
      <c r="FD138" s="13">
        <v>0.17299999999999999</v>
      </c>
      <c r="FE138" s="13">
        <v>0.26800000000000002</v>
      </c>
      <c r="FG138" s="13">
        <v>0.14000000000000001</v>
      </c>
      <c r="FH138" s="13">
        <v>-0.19500000000000001</v>
      </c>
      <c r="FI138" s="13">
        <v>-0.19500000000000001</v>
      </c>
      <c r="FJ138" s="13">
        <v>-0.2</v>
      </c>
      <c r="FK138" s="13">
        <v>-6.4000000000000001E-2</v>
      </c>
      <c r="FL138" s="13">
        <v>-4.9000000000000002E-2</v>
      </c>
      <c r="FM138" s="13">
        <v>-0.215</v>
      </c>
      <c r="FN138" s="13">
        <v>-0.15</v>
      </c>
      <c r="FO138" s="13">
        <v>-0.12</v>
      </c>
      <c r="FP138" s="13">
        <v>-0.19</v>
      </c>
      <c r="FQ138" s="13">
        <v>0</v>
      </c>
      <c r="FR138" s="13">
        <v>0.29499999999999998</v>
      </c>
      <c r="FS138" s="13">
        <v>-0.17</v>
      </c>
      <c r="FT138" s="13">
        <v>0.43</v>
      </c>
      <c r="FU138" s="13">
        <v>0.1825</v>
      </c>
      <c r="FV138" s="13">
        <v>0.3</v>
      </c>
      <c r="FW138" s="13">
        <v>2.2499999999999999E-2</v>
      </c>
      <c r="FX138" s="13">
        <v>2.2499999999999999E-2</v>
      </c>
      <c r="FY138" s="13">
        <v>-4.3999999999999997E-2</v>
      </c>
      <c r="FZ138" s="13">
        <v>-4.3999999999999997E-2</v>
      </c>
      <c r="GA138" s="13">
        <v>-4.3999999999999997E-2</v>
      </c>
      <c r="GB138" s="13">
        <v>-0.59499999999999997</v>
      </c>
      <c r="GC138" s="13">
        <v>-6.25E-2</v>
      </c>
    </row>
    <row r="139" spans="4:185" x14ac:dyDescent="0.2"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71"/>
      <c r="AA139" s="11"/>
      <c r="AB139" s="11"/>
      <c r="AC139" s="11"/>
      <c r="AD139" s="11"/>
      <c r="AE139" s="11"/>
      <c r="DQ139" s="13">
        <v>5.0000000000000001E-3</v>
      </c>
      <c r="DR139" s="12">
        <v>40756</v>
      </c>
      <c r="DS139" s="13">
        <v>3.1349999999999998</v>
      </c>
      <c r="DT139" s="13">
        <v>5.0000000000000001E-3</v>
      </c>
      <c r="DU139" s="13">
        <v>0.155</v>
      </c>
      <c r="DW139" s="13">
        <v>0.17</v>
      </c>
      <c r="DX139" s="13">
        <v>0.26500000000000001</v>
      </c>
      <c r="DZ139" s="13">
        <v>0.14000000000000001</v>
      </c>
      <c r="EA139" s="13">
        <v>-0.19500000000000001</v>
      </c>
      <c r="EB139" s="13">
        <v>-0.19500000000000001</v>
      </c>
      <c r="EC139" s="13">
        <v>-0.2</v>
      </c>
      <c r="ED139" s="13">
        <v>-6.4000000000000001E-2</v>
      </c>
      <c r="EE139" s="13">
        <v>-4.9000000000000002E-2</v>
      </c>
      <c r="EF139" s="13">
        <v>-0.215</v>
      </c>
      <c r="EG139" s="13">
        <v>-0.15</v>
      </c>
      <c r="EH139" s="13">
        <v>-0.12</v>
      </c>
      <c r="EI139" s="13">
        <v>-0.19</v>
      </c>
      <c r="EJ139" s="13">
        <v>0</v>
      </c>
      <c r="EK139" s="13">
        <v>0.29499999999999998</v>
      </c>
      <c r="EL139" s="13">
        <v>-0.17</v>
      </c>
      <c r="EM139" s="13">
        <v>0.495</v>
      </c>
      <c r="EN139" s="13">
        <v>0.1825</v>
      </c>
      <c r="EO139" s="13">
        <v>0.3</v>
      </c>
      <c r="EP139" s="13">
        <v>2.5000000000000001E-2</v>
      </c>
      <c r="EQ139" s="13">
        <v>2.5000000000000001E-2</v>
      </c>
      <c r="ER139" s="13">
        <v>-4.3999999999999997E-2</v>
      </c>
      <c r="ES139" s="13">
        <v>-4.3999999999999997E-2</v>
      </c>
      <c r="ET139" s="13">
        <v>-4.3999999999999997E-2</v>
      </c>
      <c r="EU139" s="13">
        <v>-0.59499999999999997</v>
      </c>
      <c r="EV139" s="13">
        <v>-6.25E-2</v>
      </c>
      <c r="EW139" s="13">
        <v>0.15</v>
      </c>
      <c r="EY139" s="12">
        <v>40756</v>
      </c>
      <c r="EZ139" s="13">
        <v>3.11</v>
      </c>
      <c r="FA139" s="13">
        <v>5.0000000000000001E-3</v>
      </c>
      <c r="FB139" s="13">
        <v>0.155</v>
      </c>
      <c r="FD139" s="13">
        <v>0.17</v>
      </c>
      <c r="FE139" s="13">
        <v>0.26500000000000001</v>
      </c>
      <c r="FG139" s="13">
        <v>0.14000000000000001</v>
      </c>
      <c r="FH139" s="13">
        <v>-0.19500000000000001</v>
      </c>
      <c r="FI139" s="13">
        <v>-0.19500000000000001</v>
      </c>
      <c r="FJ139" s="13">
        <v>-0.2</v>
      </c>
      <c r="FK139" s="13">
        <v>-6.4000000000000001E-2</v>
      </c>
      <c r="FL139" s="13">
        <v>-4.9000000000000002E-2</v>
      </c>
      <c r="FM139" s="13">
        <v>-0.215</v>
      </c>
      <c r="FN139" s="13">
        <v>-0.15</v>
      </c>
      <c r="FO139" s="13">
        <v>-0.12</v>
      </c>
      <c r="FP139" s="13">
        <v>-0.19</v>
      </c>
      <c r="FQ139" s="13">
        <v>0</v>
      </c>
      <c r="FR139" s="13">
        <v>0.29499999999999998</v>
      </c>
      <c r="FS139" s="13">
        <v>-0.17</v>
      </c>
      <c r="FT139" s="13">
        <v>0.495</v>
      </c>
      <c r="FU139" s="13">
        <v>0.1825</v>
      </c>
      <c r="FV139" s="13">
        <v>0.3</v>
      </c>
      <c r="FW139" s="13">
        <v>2.5000000000000001E-2</v>
      </c>
      <c r="FX139" s="13">
        <v>2.5000000000000001E-2</v>
      </c>
      <c r="FY139" s="13">
        <v>-4.3999999999999997E-2</v>
      </c>
      <c r="FZ139" s="13">
        <v>-4.3999999999999997E-2</v>
      </c>
      <c r="GA139" s="13">
        <v>-4.3999999999999997E-2</v>
      </c>
      <c r="GB139" s="13">
        <v>-0.59499999999999997</v>
      </c>
      <c r="GC139" s="13">
        <v>-6.25E-2</v>
      </c>
    </row>
    <row r="140" spans="4:185" x14ac:dyDescent="0.2"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71"/>
      <c r="AA140" s="11"/>
      <c r="AB140" s="11"/>
      <c r="AC140" s="11"/>
      <c r="AD140" s="11"/>
      <c r="AE140" s="11"/>
      <c r="DQ140" s="13">
        <v>5.0000000000000001E-3</v>
      </c>
      <c r="DR140" s="12">
        <v>40787</v>
      </c>
      <c r="DS140" s="13">
        <v>3.11</v>
      </c>
      <c r="DT140" s="13">
        <v>5.0000000000000001E-3</v>
      </c>
      <c r="DU140" s="13">
        <v>0.155</v>
      </c>
      <c r="DW140" s="13">
        <v>0.16800000000000001</v>
      </c>
      <c r="DX140" s="13">
        <v>0.26300000000000001</v>
      </c>
      <c r="DZ140" s="13">
        <v>0.14000000000000001</v>
      </c>
      <c r="EA140" s="13">
        <v>-0.19500000000000001</v>
      </c>
      <c r="EB140" s="13">
        <v>-0.19500000000000001</v>
      </c>
      <c r="EC140" s="13">
        <v>-0.2</v>
      </c>
      <c r="ED140" s="13">
        <v>-6.4000000000000001E-2</v>
      </c>
      <c r="EE140" s="13">
        <v>-4.9000000000000002E-2</v>
      </c>
      <c r="EF140" s="13">
        <v>-0.20499999999999999</v>
      </c>
      <c r="EG140" s="13">
        <v>-0.14000000000000001</v>
      </c>
      <c r="EH140" s="13">
        <v>-0.12</v>
      </c>
      <c r="EI140" s="13">
        <v>-0.19</v>
      </c>
      <c r="EJ140" s="13">
        <v>0</v>
      </c>
      <c r="EK140" s="13">
        <v>0.29499999999999998</v>
      </c>
      <c r="EL140" s="13">
        <v>-0.17</v>
      </c>
      <c r="EM140" s="13">
        <v>0.39500000000000002</v>
      </c>
      <c r="EN140" s="13">
        <v>0.1825</v>
      </c>
      <c r="EO140" s="13">
        <v>0.28999999999999998</v>
      </c>
      <c r="EP140" s="13">
        <v>1.7500000000000002E-2</v>
      </c>
      <c r="EQ140" s="13">
        <v>1.7500000000000002E-2</v>
      </c>
      <c r="ER140" s="13">
        <v>-4.3999999999999997E-2</v>
      </c>
      <c r="ES140" s="13">
        <v>-4.3999999999999997E-2</v>
      </c>
      <c r="ET140" s="13">
        <v>-4.3999999999999997E-2</v>
      </c>
      <c r="EU140" s="13">
        <v>-0.59499999999999997</v>
      </c>
      <c r="EV140" s="13">
        <v>-6.25E-2</v>
      </c>
      <c r="EW140" s="13">
        <v>0.15</v>
      </c>
      <c r="EY140" s="12">
        <v>40787</v>
      </c>
      <c r="EZ140" s="13">
        <v>3.085</v>
      </c>
      <c r="FA140" s="13">
        <v>5.0000000000000001E-3</v>
      </c>
      <c r="FB140" s="13">
        <v>0.155</v>
      </c>
      <c r="FD140" s="13">
        <v>0.16800000000000001</v>
      </c>
      <c r="FE140" s="13">
        <v>0.26300000000000001</v>
      </c>
      <c r="FG140" s="13">
        <v>0.14000000000000001</v>
      </c>
      <c r="FH140" s="13">
        <v>-0.19500000000000001</v>
      </c>
      <c r="FI140" s="13">
        <v>-0.19500000000000001</v>
      </c>
      <c r="FJ140" s="13">
        <v>-0.2</v>
      </c>
      <c r="FK140" s="13">
        <v>-6.4000000000000001E-2</v>
      </c>
      <c r="FL140" s="13">
        <v>-4.9000000000000002E-2</v>
      </c>
      <c r="FM140" s="13">
        <v>-0.20499999999999999</v>
      </c>
      <c r="FN140" s="13">
        <v>-0.14000000000000001</v>
      </c>
      <c r="FO140" s="13">
        <v>-0.12</v>
      </c>
      <c r="FP140" s="13">
        <v>-0.19</v>
      </c>
      <c r="FQ140" s="13">
        <v>0</v>
      </c>
      <c r="FR140" s="13">
        <v>0.29499999999999998</v>
      </c>
      <c r="FS140" s="13">
        <v>-0.17</v>
      </c>
      <c r="FT140" s="13">
        <v>0.39500000000000002</v>
      </c>
      <c r="FU140" s="13">
        <v>0.1825</v>
      </c>
      <c r="FV140" s="13">
        <v>0.28999999999999998</v>
      </c>
      <c r="FW140" s="13">
        <v>1.7500000000000002E-2</v>
      </c>
      <c r="FX140" s="13">
        <v>1.7500000000000002E-2</v>
      </c>
      <c r="FY140" s="13">
        <v>-4.3999999999999997E-2</v>
      </c>
      <c r="FZ140" s="13">
        <v>-4.3999999999999997E-2</v>
      </c>
      <c r="GA140" s="13">
        <v>-4.3999999999999997E-2</v>
      </c>
      <c r="GB140" s="13">
        <v>-0.59499999999999997</v>
      </c>
      <c r="GC140" s="13">
        <v>-6.25E-2</v>
      </c>
    </row>
    <row r="141" spans="4:185" x14ac:dyDescent="0.2"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71"/>
      <c r="AA141" s="11"/>
      <c r="AB141" s="11"/>
      <c r="AC141" s="11"/>
      <c r="AD141" s="11"/>
      <c r="AE141" s="11"/>
      <c r="DQ141" s="13">
        <v>5.0000000000000001E-3</v>
      </c>
      <c r="DR141" s="12">
        <v>40817</v>
      </c>
      <c r="DS141" s="13">
        <v>3.117</v>
      </c>
      <c r="DT141" s="13">
        <v>5.0000000000000001E-3</v>
      </c>
      <c r="DU141" s="13">
        <v>0.155</v>
      </c>
      <c r="DW141" s="13">
        <v>0.183</v>
      </c>
      <c r="DX141" s="13">
        <v>0.27800000000000002</v>
      </c>
      <c r="DZ141" s="13">
        <v>0.14000000000000001</v>
      </c>
      <c r="EA141" s="13">
        <v>-0.19500000000000001</v>
      </c>
      <c r="EB141" s="13">
        <v>-0.19500000000000001</v>
      </c>
      <c r="EC141" s="13">
        <v>-0.2</v>
      </c>
      <c r="ED141" s="13">
        <v>-6.4000000000000001E-2</v>
      </c>
      <c r="EE141" s="13">
        <v>-4.9000000000000002E-2</v>
      </c>
      <c r="EF141" s="13">
        <v>-0.19</v>
      </c>
      <c r="EG141" s="13">
        <v>-0.125</v>
      </c>
      <c r="EH141" s="13">
        <v>-0.12</v>
      </c>
      <c r="EI141" s="13">
        <v>-0.19</v>
      </c>
      <c r="EJ141" s="13">
        <v>0</v>
      </c>
      <c r="EK141" s="13">
        <v>0.29499999999999998</v>
      </c>
      <c r="EL141" s="13">
        <v>-0.17</v>
      </c>
      <c r="EM141" s="13">
        <v>0.46100000000000002</v>
      </c>
      <c r="EN141" s="13">
        <v>0.1875</v>
      </c>
      <c r="EO141" s="13">
        <v>0.36249999999999999</v>
      </c>
      <c r="EP141" s="13">
        <v>7.4999999999999997E-3</v>
      </c>
      <c r="EQ141" s="13">
        <v>7.4999999999999997E-3</v>
      </c>
      <c r="ER141" s="13">
        <v>-4.3999999999999997E-2</v>
      </c>
      <c r="ES141" s="13">
        <v>-4.3999999999999997E-2</v>
      </c>
      <c r="ET141" s="13">
        <v>-4.3999999999999997E-2</v>
      </c>
      <c r="EU141" s="13">
        <v>-0.59499999999999997</v>
      </c>
      <c r="EV141" s="13">
        <v>-6.25E-2</v>
      </c>
      <c r="EW141" s="13">
        <v>0.15</v>
      </c>
      <c r="EY141" s="12">
        <v>40817</v>
      </c>
      <c r="EZ141" s="13">
        <v>3.0920000000000001</v>
      </c>
      <c r="FA141" s="13">
        <v>5.0000000000000001E-3</v>
      </c>
      <c r="FB141" s="13">
        <v>0.155</v>
      </c>
      <c r="FD141" s="13">
        <v>0.183</v>
      </c>
      <c r="FE141" s="13">
        <v>0.27800000000000002</v>
      </c>
      <c r="FG141" s="13">
        <v>0.14000000000000001</v>
      </c>
      <c r="FH141" s="13">
        <v>-0.19500000000000001</v>
      </c>
      <c r="FI141" s="13">
        <v>-0.19500000000000001</v>
      </c>
      <c r="FJ141" s="13">
        <v>-0.2</v>
      </c>
      <c r="FK141" s="13">
        <v>-6.4000000000000001E-2</v>
      </c>
      <c r="FL141" s="13">
        <v>-4.9000000000000002E-2</v>
      </c>
      <c r="FM141" s="13">
        <v>-0.19</v>
      </c>
      <c r="FN141" s="13">
        <v>-0.125</v>
      </c>
      <c r="FO141" s="13">
        <v>-0.12</v>
      </c>
      <c r="FP141" s="13">
        <v>-0.19</v>
      </c>
      <c r="FQ141" s="13">
        <v>0</v>
      </c>
      <c r="FR141" s="13">
        <v>0.29499999999999998</v>
      </c>
      <c r="FS141" s="13">
        <v>-0.17</v>
      </c>
      <c r="FT141" s="13">
        <v>0.46100000000000002</v>
      </c>
      <c r="FU141" s="13">
        <v>0.1875</v>
      </c>
      <c r="FV141" s="13">
        <v>0.36249999999999999</v>
      </c>
      <c r="FW141" s="13">
        <v>7.4999999999999997E-3</v>
      </c>
      <c r="FX141" s="13">
        <v>7.4999999999999997E-3</v>
      </c>
      <c r="FY141" s="13">
        <v>-4.3999999999999997E-2</v>
      </c>
      <c r="FZ141" s="13">
        <v>-4.3999999999999997E-2</v>
      </c>
      <c r="GA141" s="13">
        <v>-4.3999999999999997E-2</v>
      </c>
      <c r="GB141" s="13">
        <v>-0.59499999999999997</v>
      </c>
      <c r="GC141" s="13">
        <v>-6.25E-2</v>
      </c>
    </row>
    <row r="142" spans="4:185" x14ac:dyDescent="0.2"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71"/>
      <c r="AA142" s="11"/>
      <c r="AB142" s="11"/>
      <c r="AC142" s="11"/>
      <c r="AD142" s="11"/>
      <c r="AE142" s="11"/>
      <c r="DQ142" s="13">
        <v>5.0000000000000001E-3</v>
      </c>
      <c r="DR142" s="12">
        <v>40848</v>
      </c>
      <c r="DS142" s="13">
        <v>3.169</v>
      </c>
      <c r="DT142" s="13">
        <v>5.0000000000000001E-3</v>
      </c>
      <c r="DU142" s="13">
        <v>0.155</v>
      </c>
      <c r="DW142" s="13">
        <v>0.245</v>
      </c>
      <c r="DX142" s="13">
        <v>0.34</v>
      </c>
      <c r="DZ142" s="13">
        <v>0.26500000000000001</v>
      </c>
      <c r="EA142" s="13">
        <v>-0.19</v>
      </c>
      <c r="EB142" s="13">
        <v>-0.19</v>
      </c>
      <c r="EC142" s="13">
        <v>-0.19500000000000001</v>
      </c>
      <c r="ED142" s="13">
        <v>-7.85E-2</v>
      </c>
      <c r="EE142" s="13">
        <v>-6.3500000000000001E-2</v>
      </c>
      <c r="EF142" s="13">
        <v>-0.1525</v>
      </c>
      <c r="EG142" s="13">
        <v>-8.7499999999999994E-2</v>
      </c>
      <c r="EH142" s="13">
        <v>-0.13250000000000001</v>
      </c>
      <c r="EI142" s="13">
        <v>-0.19</v>
      </c>
      <c r="EJ142" s="13">
        <v>0</v>
      </c>
      <c r="EK142" s="13">
        <v>0.12</v>
      </c>
      <c r="EL142" s="13">
        <v>-0.17</v>
      </c>
      <c r="EM142" s="13">
        <v>0.76749999999999996</v>
      </c>
      <c r="EN142" s="13">
        <v>0.27</v>
      </c>
      <c r="EO142" s="13">
        <v>0.46500000000000002</v>
      </c>
      <c r="EP142" s="13">
        <v>-3.2500000000000001E-2</v>
      </c>
      <c r="EQ142" s="13">
        <v>-3.2500000000000001E-2</v>
      </c>
      <c r="ER142" s="13">
        <v>-4.3499999999999997E-2</v>
      </c>
      <c r="ES142" s="13">
        <v>-4.3499999999999997E-2</v>
      </c>
      <c r="ET142" s="13">
        <v>-4.3499999999999997E-2</v>
      </c>
      <c r="EU142" s="13">
        <v>-0.59499999999999997</v>
      </c>
      <c r="EV142" s="13">
        <v>-6.5000000000000002E-2</v>
      </c>
      <c r="EW142" s="13">
        <v>0.15</v>
      </c>
      <c r="EY142" s="12">
        <v>40848</v>
      </c>
      <c r="EZ142" s="13">
        <v>3.1440000000000001</v>
      </c>
      <c r="FA142" s="13">
        <v>5.0000000000000001E-3</v>
      </c>
      <c r="FB142" s="13">
        <v>0.155</v>
      </c>
      <c r="FD142" s="13">
        <v>0.245</v>
      </c>
      <c r="FE142" s="13">
        <v>0.34</v>
      </c>
      <c r="FG142" s="13">
        <v>0.26500000000000001</v>
      </c>
      <c r="FH142" s="13">
        <v>-0.19</v>
      </c>
      <c r="FI142" s="13">
        <v>-0.19</v>
      </c>
      <c r="FJ142" s="13">
        <v>-0.19500000000000001</v>
      </c>
      <c r="FK142" s="13">
        <v>-7.85E-2</v>
      </c>
      <c r="FL142" s="13">
        <v>-6.3500000000000001E-2</v>
      </c>
      <c r="FM142" s="13">
        <v>-0.1525</v>
      </c>
      <c r="FN142" s="13">
        <v>-8.7499999999999994E-2</v>
      </c>
      <c r="FO142" s="13">
        <v>-0.13250000000000001</v>
      </c>
      <c r="FP142" s="13">
        <v>-0.19</v>
      </c>
      <c r="FQ142" s="13">
        <v>0</v>
      </c>
      <c r="FR142" s="13">
        <v>0.12</v>
      </c>
      <c r="FS142" s="13">
        <v>-0.17</v>
      </c>
      <c r="FT142" s="13">
        <v>0.76749999999999996</v>
      </c>
      <c r="FU142" s="13">
        <v>0.27</v>
      </c>
      <c r="FV142" s="13">
        <v>0.46500000000000002</v>
      </c>
      <c r="FW142" s="13">
        <v>-3.2500000000000001E-2</v>
      </c>
      <c r="FX142" s="13">
        <v>-3.2500000000000001E-2</v>
      </c>
      <c r="FY142" s="13">
        <v>-4.3499999999999997E-2</v>
      </c>
      <c r="FZ142" s="13">
        <v>-4.3499999999999997E-2</v>
      </c>
      <c r="GA142" s="13">
        <v>-4.3499999999999997E-2</v>
      </c>
      <c r="GB142" s="13">
        <v>-0.59499999999999997</v>
      </c>
      <c r="GC142" s="13">
        <v>-6.5000000000000002E-2</v>
      </c>
    </row>
    <row r="143" spans="4:185" x14ac:dyDescent="0.2"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71"/>
      <c r="AA143" s="11"/>
      <c r="AB143" s="11"/>
      <c r="AC143" s="11"/>
      <c r="AD143" s="11"/>
      <c r="AE143" s="11"/>
      <c r="DQ143" s="13">
        <v>5.0000000000000001E-3</v>
      </c>
      <c r="DR143" s="12">
        <v>40878</v>
      </c>
      <c r="DS143" s="13">
        <v>3.2309999999999999</v>
      </c>
      <c r="DT143" s="13">
        <v>5.0000000000000001E-3</v>
      </c>
      <c r="DU143" s="13">
        <v>0.155</v>
      </c>
      <c r="DW143" s="13">
        <v>0.28499999999999998</v>
      </c>
      <c r="DX143" s="13">
        <v>0.38</v>
      </c>
      <c r="DZ143" s="13">
        <v>0.23499999999999999</v>
      </c>
      <c r="EA143" s="13">
        <v>-0.19750000000000001</v>
      </c>
      <c r="EB143" s="13">
        <v>-0.19750000000000001</v>
      </c>
      <c r="EC143" s="13">
        <v>-0.20250000000000001</v>
      </c>
      <c r="ED143" s="13">
        <v>-7.85E-2</v>
      </c>
      <c r="EE143" s="13">
        <v>-6.3500000000000001E-2</v>
      </c>
      <c r="EF143" s="13">
        <v>-0.14499999999999999</v>
      </c>
      <c r="EG143" s="13">
        <v>-0.08</v>
      </c>
      <c r="EH143" s="13">
        <v>-0.1275</v>
      </c>
      <c r="EI143" s="13">
        <v>-0.19</v>
      </c>
      <c r="EJ143" s="13">
        <v>0</v>
      </c>
      <c r="EK143" s="13">
        <v>0.12</v>
      </c>
      <c r="EL143" s="13">
        <v>-0.17</v>
      </c>
      <c r="EM143" s="13">
        <v>1.19</v>
      </c>
      <c r="EN143" s="13">
        <v>0.30499999999999999</v>
      </c>
      <c r="EO143" s="13">
        <v>0.8</v>
      </c>
      <c r="EP143" s="13">
        <v>-5.5E-2</v>
      </c>
      <c r="EQ143" s="13">
        <v>-5.5E-2</v>
      </c>
      <c r="ER143" s="13">
        <v>-4.3499999999999997E-2</v>
      </c>
      <c r="ES143" s="13">
        <v>-4.3499999999999997E-2</v>
      </c>
      <c r="ET143" s="13">
        <v>-4.3499999999999997E-2</v>
      </c>
      <c r="EU143" s="13">
        <v>-0.59499999999999997</v>
      </c>
      <c r="EV143" s="13">
        <v>-6.5000000000000002E-2</v>
      </c>
      <c r="EW143" s="13">
        <v>0.15</v>
      </c>
      <c r="EY143" s="12">
        <v>40878</v>
      </c>
      <c r="EZ143" s="13">
        <v>3.206</v>
      </c>
      <c r="FA143" s="13">
        <v>5.0000000000000001E-3</v>
      </c>
      <c r="FB143" s="13">
        <v>0.155</v>
      </c>
      <c r="FD143" s="13">
        <v>0.28499999999999998</v>
      </c>
      <c r="FE143" s="13">
        <v>0.38</v>
      </c>
      <c r="FG143" s="13">
        <v>0.23499999999999999</v>
      </c>
      <c r="FH143" s="13">
        <v>-0.19750000000000001</v>
      </c>
      <c r="FI143" s="13">
        <v>-0.19750000000000001</v>
      </c>
      <c r="FJ143" s="13">
        <v>-0.20250000000000001</v>
      </c>
      <c r="FK143" s="13">
        <v>-7.85E-2</v>
      </c>
      <c r="FL143" s="13">
        <v>-6.3500000000000001E-2</v>
      </c>
      <c r="FM143" s="13">
        <v>-0.14499999999999999</v>
      </c>
      <c r="FN143" s="13">
        <v>-0.08</v>
      </c>
      <c r="FO143" s="13">
        <v>-0.1275</v>
      </c>
      <c r="FP143" s="13">
        <v>-0.19</v>
      </c>
      <c r="FQ143" s="13">
        <v>0</v>
      </c>
      <c r="FR143" s="13">
        <v>0.12</v>
      </c>
      <c r="FS143" s="13">
        <v>-0.17</v>
      </c>
      <c r="FT143" s="13">
        <v>1.19</v>
      </c>
      <c r="FU143" s="13">
        <v>0.30499999999999999</v>
      </c>
      <c r="FV143" s="13">
        <v>0.8</v>
      </c>
      <c r="FW143" s="13">
        <v>-5.5E-2</v>
      </c>
      <c r="FX143" s="13">
        <v>-5.5E-2</v>
      </c>
      <c r="FY143" s="13">
        <v>-4.3499999999999997E-2</v>
      </c>
      <c r="FZ143" s="13">
        <v>-4.3499999999999997E-2</v>
      </c>
      <c r="GA143" s="13">
        <v>-4.3499999999999997E-2</v>
      </c>
      <c r="GB143" s="13">
        <v>-0.59499999999999997</v>
      </c>
      <c r="GC143" s="13">
        <v>-6.5000000000000002E-2</v>
      </c>
    </row>
    <row r="144" spans="4:185" x14ac:dyDescent="0.2"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71"/>
      <c r="AA144" s="11"/>
      <c r="AB144" s="11"/>
      <c r="AC144" s="11"/>
      <c r="AD144" s="11"/>
      <c r="AE144" s="11"/>
      <c r="DQ144" s="13">
        <v>5.0000000000000001E-3</v>
      </c>
      <c r="DR144" s="12">
        <v>40909</v>
      </c>
      <c r="DS144" s="13">
        <v>3.54</v>
      </c>
      <c r="DT144" s="13">
        <v>5.0000000000000001E-3</v>
      </c>
      <c r="DU144" s="13">
        <v>0.155</v>
      </c>
      <c r="DW144" s="13">
        <v>0.29499999999999998</v>
      </c>
      <c r="DX144" s="13">
        <v>0.39</v>
      </c>
      <c r="DZ144" s="13">
        <v>0.27</v>
      </c>
      <c r="EA144" s="13">
        <v>-0.2</v>
      </c>
      <c r="EB144" s="13">
        <v>-0.2</v>
      </c>
      <c r="EC144" s="13">
        <v>-0.20499999999999999</v>
      </c>
      <c r="ED144" s="13">
        <v>-7.85E-2</v>
      </c>
      <c r="EE144" s="13">
        <v>-6.3500000000000001E-2</v>
      </c>
      <c r="EF144" s="13">
        <v>-0.13</v>
      </c>
      <c r="EG144" s="13">
        <v>-6.5000000000000002E-2</v>
      </c>
      <c r="EH144" s="13">
        <v>-0.1275</v>
      </c>
      <c r="EI144" s="13">
        <v>-0.19</v>
      </c>
      <c r="EJ144" s="13">
        <v>0</v>
      </c>
      <c r="EK144" s="13">
        <v>0.12</v>
      </c>
      <c r="EL144" s="13">
        <v>-0.17</v>
      </c>
      <c r="EM144" s="13">
        <v>1.5249999999999999</v>
      </c>
      <c r="EN144" s="13">
        <v>0.30499999999999999</v>
      </c>
      <c r="EO144" s="13">
        <v>0.97499999999999998</v>
      </c>
      <c r="EP144" s="13">
        <v>-5.7500000000000002E-2</v>
      </c>
      <c r="EQ144" s="13">
        <v>-5.7500000000000002E-2</v>
      </c>
      <c r="ER144" s="13">
        <v>-4.3499999999999997E-2</v>
      </c>
      <c r="ES144" s="13">
        <v>-4.3499999999999997E-2</v>
      </c>
      <c r="ET144" s="13">
        <v>-4.3499999999999997E-2</v>
      </c>
      <c r="EU144" s="13">
        <v>-0.59499999999999997</v>
      </c>
      <c r="EV144" s="13">
        <v>-6.5000000000000002E-2</v>
      </c>
      <c r="EW144" s="13">
        <v>0.15</v>
      </c>
      <c r="EY144" s="12">
        <v>40909</v>
      </c>
      <c r="EZ144" s="13">
        <v>3.5150000000000001</v>
      </c>
      <c r="FA144" s="13">
        <v>5.0000000000000001E-3</v>
      </c>
      <c r="FB144" s="13">
        <v>0.155</v>
      </c>
      <c r="FD144" s="13">
        <v>0.29499999999999998</v>
      </c>
      <c r="FE144" s="13">
        <v>0.39</v>
      </c>
      <c r="FG144" s="13">
        <v>0.27</v>
      </c>
      <c r="FH144" s="13">
        <v>-0.2</v>
      </c>
      <c r="FI144" s="13">
        <v>-0.2</v>
      </c>
      <c r="FJ144" s="13">
        <v>-0.20499999999999999</v>
      </c>
      <c r="FK144" s="13">
        <v>-7.85E-2</v>
      </c>
      <c r="FL144" s="13">
        <v>-6.3500000000000001E-2</v>
      </c>
      <c r="FM144" s="13">
        <v>-0.13</v>
      </c>
      <c r="FN144" s="13">
        <v>-6.5000000000000002E-2</v>
      </c>
      <c r="FO144" s="13">
        <v>-0.1275</v>
      </c>
      <c r="FP144" s="13">
        <v>-0.19</v>
      </c>
      <c r="FQ144" s="13">
        <v>0</v>
      </c>
      <c r="FR144" s="13">
        <v>0.12</v>
      </c>
      <c r="FS144" s="13">
        <v>-0.17</v>
      </c>
      <c r="FT144" s="13">
        <v>1.5249999999999999</v>
      </c>
      <c r="FU144" s="13">
        <v>0.30499999999999999</v>
      </c>
      <c r="FV144" s="13">
        <v>0.97499999999999998</v>
      </c>
      <c r="FW144" s="13">
        <v>-5.7500000000000002E-2</v>
      </c>
      <c r="FX144" s="13">
        <v>-5.7500000000000002E-2</v>
      </c>
      <c r="FY144" s="13">
        <v>-4.3499999999999997E-2</v>
      </c>
      <c r="FZ144" s="13">
        <v>-4.3499999999999997E-2</v>
      </c>
      <c r="GA144" s="13">
        <v>-4.3499999999999997E-2</v>
      </c>
      <c r="GB144" s="13">
        <v>-0.59499999999999997</v>
      </c>
      <c r="GC144" s="13">
        <v>-6.5000000000000002E-2</v>
      </c>
    </row>
    <row r="145" spans="4:185" x14ac:dyDescent="0.2"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71"/>
      <c r="AA145" s="11"/>
      <c r="AB145" s="11"/>
      <c r="AC145" s="11"/>
      <c r="AD145" s="11"/>
      <c r="AE145" s="11"/>
      <c r="DQ145" s="13">
        <v>5.0000000000000001E-3</v>
      </c>
      <c r="DR145" s="12">
        <v>40940</v>
      </c>
      <c r="DS145" s="13">
        <v>3.4340000000000002</v>
      </c>
      <c r="DT145" s="13">
        <v>5.0000000000000001E-3</v>
      </c>
      <c r="DU145" s="13">
        <v>0.155</v>
      </c>
      <c r="DW145" s="13">
        <v>0.27</v>
      </c>
      <c r="DX145" s="13">
        <v>0.36499999999999999</v>
      </c>
      <c r="DZ145" s="13">
        <v>0.32</v>
      </c>
      <c r="EA145" s="13">
        <v>-0.20250000000000001</v>
      </c>
      <c r="EB145" s="13">
        <v>-0.20250000000000001</v>
      </c>
      <c r="EC145" s="13">
        <v>-0.20749999999999999</v>
      </c>
      <c r="ED145" s="13">
        <v>-7.85E-2</v>
      </c>
      <c r="EE145" s="13">
        <v>-6.3500000000000001E-2</v>
      </c>
      <c r="EF145" s="13">
        <v>-0.13</v>
      </c>
      <c r="EG145" s="13">
        <v>-6.5000000000000002E-2</v>
      </c>
      <c r="EH145" s="13">
        <v>-0.1275</v>
      </c>
      <c r="EI145" s="13">
        <v>-0.19</v>
      </c>
      <c r="EJ145" s="13">
        <v>0</v>
      </c>
      <c r="EK145" s="13">
        <v>0.12</v>
      </c>
      <c r="EL145" s="13">
        <v>-0.17</v>
      </c>
      <c r="EM145" s="13">
        <v>1.4550000000000001</v>
      </c>
      <c r="EN145" s="13">
        <v>0.30499999999999999</v>
      </c>
      <c r="EO145" s="13">
        <v>0.97499999999999998</v>
      </c>
      <c r="EP145" s="13">
        <v>-0.04</v>
      </c>
      <c r="EQ145" s="13">
        <v>-0.04</v>
      </c>
      <c r="ER145" s="13">
        <v>-4.3499999999999997E-2</v>
      </c>
      <c r="ES145" s="13">
        <v>-4.3499999999999997E-2</v>
      </c>
      <c r="ET145" s="13">
        <v>-4.3499999999999997E-2</v>
      </c>
      <c r="EU145" s="13">
        <v>-0.59499999999999997</v>
      </c>
      <c r="EV145" s="13">
        <v>-6.5000000000000002E-2</v>
      </c>
      <c r="EW145" s="13">
        <v>0.15</v>
      </c>
      <c r="EY145" s="12">
        <v>40940</v>
      </c>
      <c r="EZ145" s="13">
        <v>3.4089999999999998</v>
      </c>
      <c r="FA145" s="13">
        <v>5.0000000000000001E-3</v>
      </c>
      <c r="FB145" s="13">
        <v>0.155</v>
      </c>
      <c r="FD145" s="13">
        <v>0.27</v>
      </c>
      <c r="FE145" s="13">
        <v>0.36499999999999999</v>
      </c>
      <c r="FG145" s="13">
        <v>0.32</v>
      </c>
      <c r="FH145" s="13">
        <v>-0.20250000000000001</v>
      </c>
      <c r="FI145" s="13">
        <v>-0.20250000000000001</v>
      </c>
      <c r="FJ145" s="13">
        <v>-0.20749999999999999</v>
      </c>
      <c r="FK145" s="13">
        <v>-7.85E-2</v>
      </c>
      <c r="FL145" s="13">
        <v>-6.3500000000000001E-2</v>
      </c>
      <c r="FM145" s="13">
        <v>-0.13</v>
      </c>
      <c r="FN145" s="13">
        <v>-6.5000000000000002E-2</v>
      </c>
      <c r="FO145" s="13">
        <v>-0.1275</v>
      </c>
      <c r="FP145" s="13">
        <v>-0.19</v>
      </c>
      <c r="FQ145" s="13">
        <v>0</v>
      </c>
      <c r="FR145" s="13">
        <v>0.12</v>
      </c>
      <c r="FS145" s="13">
        <v>-0.17</v>
      </c>
      <c r="FT145" s="13">
        <v>1.4550000000000001</v>
      </c>
      <c r="FU145" s="13">
        <v>0.30499999999999999</v>
      </c>
      <c r="FV145" s="13">
        <v>0.97499999999999998</v>
      </c>
      <c r="FW145" s="13">
        <v>-0.04</v>
      </c>
      <c r="FX145" s="13">
        <v>-0.04</v>
      </c>
      <c r="FY145" s="13">
        <v>-4.3499999999999997E-2</v>
      </c>
      <c r="FZ145" s="13">
        <v>-4.3499999999999997E-2</v>
      </c>
      <c r="GA145" s="13">
        <v>-4.3499999999999997E-2</v>
      </c>
      <c r="GB145" s="13">
        <v>-0.59499999999999997</v>
      </c>
      <c r="GC145" s="13">
        <v>-6.5000000000000002E-2</v>
      </c>
    </row>
    <row r="146" spans="4:185" x14ac:dyDescent="0.2"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71"/>
      <c r="AA146" s="11"/>
      <c r="AB146" s="11"/>
      <c r="AC146" s="11"/>
      <c r="AD146" s="11"/>
      <c r="AE146" s="11"/>
      <c r="DQ146" s="13">
        <v>5.0000000000000001E-3</v>
      </c>
      <c r="DR146" s="12">
        <v>40969</v>
      </c>
      <c r="DS146" s="13">
        <v>3.2909999999999999</v>
      </c>
      <c r="DT146" s="13">
        <v>5.0000000000000001E-3</v>
      </c>
      <c r="DU146" s="13">
        <v>0.15</v>
      </c>
      <c r="DW146" s="13">
        <v>0.26800000000000002</v>
      </c>
      <c r="DX146" s="13">
        <v>0.36299999999999999</v>
      </c>
      <c r="DZ146" s="13">
        <v>0.31</v>
      </c>
      <c r="EA146" s="13">
        <v>-0.20499999999999999</v>
      </c>
      <c r="EB146" s="13">
        <v>-0.20499999999999999</v>
      </c>
      <c r="EC146" s="13">
        <v>-0.21</v>
      </c>
      <c r="ED146" s="13">
        <v>-7.85E-2</v>
      </c>
      <c r="EE146" s="13">
        <v>-6.3500000000000001E-2</v>
      </c>
      <c r="EF146" s="13">
        <v>-0.13</v>
      </c>
      <c r="EG146" s="13">
        <v>-6.5000000000000002E-2</v>
      </c>
      <c r="EH146" s="13">
        <v>-0.13250000000000001</v>
      </c>
      <c r="EI146" s="13">
        <v>-0.19</v>
      </c>
      <c r="EJ146" s="13">
        <v>0</v>
      </c>
      <c r="EK146" s="13">
        <v>0.12</v>
      </c>
      <c r="EL146" s="13">
        <v>-0.17</v>
      </c>
      <c r="EM146" s="13">
        <v>0.83499999999999996</v>
      </c>
      <c r="EN146" s="13">
        <v>0.26500000000000001</v>
      </c>
      <c r="EO146" s="13">
        <v>0.60750000000000004</v>
      </c>
      <c r="EP146" s="13">
        <v>-2.75E-2</v>
      </c>
      <c r="EQ146" s="13">
        <v>-2.75E-2</v>
      </c>
      <c r="ER146" s="13">
        <v>-4.3499999999999997E-2</v>
      </c>
      <c r="ES146" s="13">
        <v>-4.3499999999999997E-2</v>
      </c>
      <c r="ET146" s="13">
        <v>-4.3499999999999997E-2</v>
      </c>
      <c r="EU146" s="13">
        <v>-0.59499999999999997</v>
      </c>
      <c r="EV146" s="13">
        <v>-6.5000000000000002E-2</v>
      </c>
      <c r="EW146" s="13">
        <v>0.15</v>
      </c>
      <c r="EY146" s="12">
        <v>40969</v>
      </c>
      <c r="EZ146" s="13">
        <v>3.266</v>
      </c>
      <c r="FA146" s="13">
        <v>5.0000000000000001E-3</v>
      </c>
      <c r="FB146" s="13">
        <v>0.15</v>
      </c>
      <c r="FD146" s="13">
        <v>0.26800000000000002</v>
      </c>
      <c r="FE146" s="13">
        <v>0.36299999999999999</v>
      </c>
      <c r="FG146" s="13">
        <v>0.31</v>
      </c>
      <c r="FH146" s="13">
        <v>-0.20499999999999999</v>
      </c>
      <c r="FI146" s="13">
        <v>-0.20499999999999999</v>
      </c>
      <c r="FJ146" s="13">
        <v>-0.21</v>
      </c>
      <c r="FK146" s="13">
        <v>-7.85E-2</v>
      </c>
      <c r="FL146" s="13">
        <v>-6.3500000000000001E-2</v>
      </c>
      <c r="FM146" s="13">
        <v>-0.13</v>
      </c>
      <c r="FN146" s="13">
        <v>-6.5000000000000002E-2</v>
      </c>
      <c r="FO146" s="13">
        <v>-0.13250000000000001</v>
      </c>
      <c r="FP146" s="13">
        <v>-0.19</v>
      </c>
      <c r="FQ146" s="13">
        <v>0</v>
      </c>
      <c r="FR146" s="13">
        <v>0.12</v>
      </c>
      <c r="FS146" s="13">
        <v>-0.17</v>
      </c>
      <c r="FT146" s="13">
        <v>0.83499999999999996</v>
      </c>
      <c r="FU146" s="13">
        <v>0.26500000000000001</v>
      </c>
      <c r="FV146" s="13">
        <v>0.60750000000000004</v>
      </c>
      <c r="FW146" s="13">
        <v>-2.75E-2</v>
      </c>
      <c r="FX146" s="13">
        <v>-2.75E-2</v>
      </c>
      <c r="FY146" s="13">
        <v>-4.3499999999999997E-2</v>
      </c>
      <c r="FZ146" s="13">
        <v>-4.3499999999999997E-2</v>
      </c>
      <c r="GA146" s="13">
        <v>-4.3499999999999997E-2</v>
      </c>
      <c r="GB146" s="13">
        <v>-0.59499999999999997</v>
      </c>
      <c r="GC146" s="13">
        <v>-6.5000000000000002E-2</v>
      </c>
    </row>
    <row r="147" spans="4:185" x14ac:dyDescent="0.2"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71"/>
      <c r="AA147" s="11"/>
      <c r="AB147" s="11"/>
      <c r="AC147" s="11"/>
      <c r="AD147" s="11"/>
      <c r="AE147" s="11"/>
      <c r="DQ147" s="13">
        <v>5.0000000000000001E-3</v>
      </c>
      <c r="DR147" s="12">
        <v>41000</v>
      </c>
      <c r="DS147" s="13">
        <v>3.14</v>
      </c>
      <c r="DT147" s="13">
        <v>5.0000000000000001E-3</v>
      </c>
      <c r="DU147" s="13">
        <v>0.15</v>
      </c>
      <c r="DW147" s="13">
        <v>0.17299999999999999</v>
      </c>
      <c r="DX147" s="13">
        <v>0.26800000000000002</v>
      </c>
      <c r="DZ147" s="13">
        <v>0.14000000000000001</v>
      </c>
      <c r="EA147" s="13">
        <v>-0.19500000000000001</v>
      </c>
      <c r="EB147" s="13">
        <v>-0.19500000000000001</v>
      </c>
      <c r="EC147" s="13">
        <v>-0.2</v>
      </c>
      <c r="ED147" s="13">
        <v>-6.0999999999999999E-2</v>
      </c>
      <c r="EE147" s="13">
        <v>-4.5999999999999999E-2</v>
      </c>
      <c r="EF147" s="13">
        <v>-0.17499999999999999</v>
      </c>
      <c r="EG147" s="13">
        <v>-0.11</v>
      </c>
      <c r="EH147" s="13">
        <v>-0.12</v>
      </c>
      <c r="EI147" s="13">
        <v>-0.19</v>
      </c>
      <c r="EJ147" s="13">
        <v>0</v>
      </c>
      <c r="EK147" s="13">
        <v>0.29499999999999998</v>
      </c>
      <c r="EL147" s="13">
        <v>-0.17</v>
      </c>
      <c r="EM147" s="13">
        <v>0.45</v>
      </c>
      <c r="EN147" s="13">
        <v>0.19500000000000001</v>
      </c>
      <c r="EO147" s="13">
        <v>0.35499999999999998</v>
      </c>
      <c r="EP147" s="13">
        <v>1.4999999999999999E-2</v>
      </c>
      <c r="EQ147" s="13">
        <v>1.4999999999999999E-2</v>
      </c>
      <c r="ER147" s="13">
        <v>-4.1000000000000002E-2</v>
      </c>
      <c r="ES147" s="13">
        <v>-4.1000000000000002E-2</v>
      </c>
      <c r="ET147" s="13">
        <v>-4.1000000000000002E-2</v>
      </c>
      <c r="EU147" s="13">
        <v>-0.59499999999999997</v>
      </c>
      <c r="EV147" s="13">
        <v>-6.25E-2</v>
      </c>
      <c r="EW147" s="13">
        <v>0.15</v>
      </c>
      <c r="EY147" s="12">
        <v>41000</v>
      </c>
      <c r="EZ147" s="13">
        <v>3.1150000000000002</v>
      </c>
      <c r="FA147" s="13">
        <v>5.0000000000000001E-3</v>
      </c>
      <c r="FB147" s="13">
        <v>0.15</v>
      </c>
      <c r="FD147" s="13">
        <v>0.17299999999999999</v>
      </c>
      <c r="FE147" s="13">
        <v>0.26800000000000002</v>
      </c>
      <c r="FG147" s="13">
        <v>0.14000000000000001</v>
      </c>
      <c r="FH147" s="13">
        <v>-0.19500000000000001</v>
      </c>
      <c r="FI147" s="13">
        <v>-0.19500000000000001</v>
      </c>
      <c r="FJ147" s="13">
        <v>-0.2</v>
      </c>
      <c r="FK147" s="13">
        <v>-6.0999999999999999E-2</v>
      </c>
      <c r="FL147" s="13">
        <v>-4.5999999999999999E-2</v>
      </c>
      <c r="FM147" s="13">
        <v>-0.17499999999999999</v>
      </c>
      <c r="FN147" s="13">
        <v>-0.11</v>
      </c>
      <c r="FO147" s="13">
        <v>-0.12</v>
      </c>
      <c r="FP147" s="13">
        <v>-0.19</v>
      </c>
      <c r="FQ147" s="13">
        <v>0</v>
      </c>
      <c r="FR147" s="13">
        <v>0.29499999999999998</v>
      </c>
      <c r="FS147" s="13">
        <v>-0.17</v>
      </c>
      <c r="FT147" s="13">
        <v>0.45</v>
      </c>
      <c r="FU147" s="13">
        <v>0.19500000000000001</v>
      </c>
      <c r="FV147" s="13">
        <v>0.35499999999999998</v>
      </c>
      <c r="FW147" s="13">
        <v>1.4999999999999999E-2</v>
      </c>
      <c r="FX147" s="13">
        <v>1.4999999999999999E-2</v>
      </c>
      <c r="FY147" s="13">
        <v>-4.1000000000000002E-2</v>
      </c>
      <c r="FZ147" s="13">
        <v>-4.1000000000000002E-2</v>
      </c>
      <c r="GA147" s="13">
        <v>-4.1000000000000002E-2</v>
      </c>
      <c r="GB147" s="13">
        <v>-0.59499999999999997</v>
      </c>
      <c r="GC147" s="13">
        <v>-6.25E-2</v>
      </c>
    </row>
    <row r="148" spans="4:185" x14ac:dyDescent="0.2"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71"/>
      <c r="AA148" s="11"/>
      <c r="AB148" s="11"/>
      <c r="AC148" s="11"/>
      <c r="AD148" s="11"/>
      <c r="AE148" s="11"/>
      <c r="DQ148" s="13">
        <v>5.0000000000000001E-3</v>
      </c>
      <c r="DR148" s="12">
        <v>41030</v>
      </c>
      <c r="DS148" s="13">
        <v>3.137</v>
      </c>
      <c r="DT148" s="13">
        <v>5.0000000000000001E-3</v>
      </c>
      <c r="DU148" s="13">
        <v>0.15</v>
      </c>
      <c r="DW148" s="13">
        <v>0.183</v>
      </c>
      <c r="DX148" s="13">
        <v>0.27800000000000002</v>
      </c>
      <c r="DZ148" s="13">
        <v>0.14000000000000001</v>
      </c>
      <c r="EA148" s="13">
        <v>-0.19500000000000001</v>
      </c>
      <c r="EB148" s="13">
        <v>-0.19500000000000001</v>
      </c>
      <c r="EC148" s="13">
        <v>-0.2</v>
      </c>
      <c r="ED148" s="13">
        <v>-6.0999999999999999E-2</v>
      </c>
      <c r="EE148" s="13">
        <v>-4.5999999999999999E-2</v>
      </c>
      <c r="EF148" s="13">
        <v>-0.20499999999999999</v>
      </c>
      <c r="EG148" s="13">
        <v>-0.125</v>
      </c>
      <c r="EH148" s="13">
        <v>-0.12</v>
      </c>
      <c r="EI148" s="13">
        <v>-0.19</v>
      </c>
      <c r="EJ148" s="13">
        <v>0</v>
      </c>
      <c r="EK148" s="13">
        <v>0.29499999999999998</v>
      </c>
      <c r="EL148" s="13">
        <v>-0.17</v>
      </c>
      <c r="EM148" s="13">
        <v>0.40500000000000003</v>
      </c>
      <c r="EN148" s="13">
        <v>0.1825</v>
      </c>
      <c r="EO148" s="13">
        <v>0.28749999999999998</v>
      </c>
      <c r="EP148" s="13">
        <v>1.4999999999999999E-2</v>
      </c>
      <c r="EQ148" s="13">
        <v>1.4999999999999999E-2</v>
      </c>
      <c r="ER148" s="13">
        <v>-4.1000000000000002E-2</v>
      </c>
      <c r="ES148" s="13">
        <v>-4.1000000000000002E-2</v>
      </c>
      <c r="ET148" s="13">
        <v>-4.1000000000000002E-2</v>
      </c>
      <c r="EU148" s="13">
        <v>-0.59499999999999997</v>
      </c>
      <c r="EV148" s="13">
        <v>-6.25E-2</v>
      </c>
      <c r="EW148" s="13">
        <v>0.15</v>
      </c>
      <c r="EY148" s="12">
        <v>41030</v>
      </c>
      <c r="EZ148" s="13">
        <v>3.1120000000000001</v>
      </c>
      <c r="FA148" s="13">
        <v>5.0000000000000001E-3</v>
      </c>
      <c r="FB148" s="13">
        <v>0.15</v>
      </c>
      <c r="FD148" s="13">
        <v>0.183</v>
      </c>
      <c r="FE148" s="13">
        <v>0.27800000000000002</v>
      </c>
      <c r="FG148" s="13">
        <v>0.14000000000000001</v>
      </c>
      <c r="FH148" s="13">
        <v>-0.19500000000000001</v>
      </c>
      <c r="FI148" s="13">
        <v>-0.19500000000000001</v>
      </c>
      <c r="FJ148" s="13">
        <v>-0.2</v>
      </c>
      <c r="FK148" s="13">
        <v>-6.0999999999999999E-2</v>
      </c>
      <c r="FL148" s="13">
        <v>-4.5999999999999999E-2</v>
      </c>
      <c r="FM148" s="13">
        <v>-0.20499999999999999</v>
      </c>
      <c r="FN148" s="13">
        <v>-0.125</v>
      </c>
      <c r="FO148" s="13">
        <v>-0.12</v>
      </c>
      <c r="FP148" s="13">
        <v>-0.19</v>
      </c>
      <c r="FQ148" s="13">
        <v>0</v>
      </c>
      <c r="FR148" s="13">
        <v>0.29499999999999998</v>
      </c>
      <c r="FS148" s="13">
        <v>-0.17</v>
      </c>
      <c r="FT148" s="13">
        <v>0.40500000000000003</v>
      </c>
      <c r="FU148" s="13">
        <v>0.1825</v>
      </c>
      <c r="FV148" s="13">
        <v>0.28749999999999998</v>
      </c>
      <c r="FW148" s="13">
        <v>1.4999999999999999E-2</v>
      </c>
      <c r="FX148" s="13">
        <v>1.4999999999999999E-2</v>
      </c>
      <c r="FY148" s="13">
        <v>-4.1000000000000002E-2</v>
      </c>
      <c r="FZ148" s="13">
        <v>-4.1000000000000002E-2</v>
      </c>
      <c r="GA148" s="13">
        <v>-4.1000000000000002E-2</v>
      </c>
      <c r="GB148" s="13">
        <v>-0.59499999999999997</v>
      </c>
      <c r="GC148" s="13">
        <v>-6.25E-2</v>
      </c>
    </row>
    <row r="149" spans="4:185" x14ac:dyDescent="0.2"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71"/>
      <c r="AA149" s="11"/>
      <c r="AB149" s="11"/>
      <c r="AC149" s="11"/>
      <c r="AD149" s="11"/>
      <c r="AE149" s="11"/>
      <c r="DQ149" s="13">
        <v>5.0000000000000001E-3</v>
      </c>
      <c r="DR149" s="12">
        <v>41061</v>
      </c>
      <c r="DS149" s="13">
        <v>3.1659999999999999</v>
      </c>
      <c r="DT149" s="13">
        <v>5.0000000000000001E-3</v>
      </c>
      <c r="DU149" s="13">
        <v>0.15</v>
      </c>
      <c r="DW149" s="13">
        <v>0.17799999999999999</v>
      </c>
      <c r="DX149" s="13">
        <v>0.27300000000000002</v>
      </c>
      <c r="DZ149" s="13">
        <v>0.14000000000000001</v>
      </c>
      <c r="EA149" s="13">
        <v>-0.19500000000000001</v>
      </c>
      <c r="EB149" s="13">
        <v>-0.19500000000000001</v>
      </c>
      <c r="EC149" s="13">
        <v>-0.2</v>
      </c>
      <c r="ED149" s="13">
        <v>-6.0999999999999999E-2</v>
      </c>
      <c r="EE149" s="13">
        <v>-4.5999999999999999E-2</v>
      </c>
      <c r="EF149" s="13">
        <v>-0.215</v>
      </c>
      <c r="EG149" s="13">
        <v>-0.13500000000000001</v>
      </c>
      <c r="EH149" s="13">
        <v>-0.12</v>
      </c>
      <c r="EI149" s="13">
        <v>-0.19</v>
      </c>
      <c r="EJ149" s="13">
        <v>0</v>
      </c>
      <c r="EK149" s="13">
        <v>0.29499999999999998</v>
      </c>
      <c r="EL149" s="13">
        <v>-0.17</v>
      </c>
      <c r="EM149" s="13">
        <v>0.39500000000000002</v>
      </c>
      <c r="EN149" s="13">
        <v>0.1825</v>
      </c>
      <c r="EO149" s="13">
        <v>0.28749999999999998</v>
      </c>
      <c r="EP149" s="13">
        <v>0.02</v>
      </c>
      <c r="EQ149" s="13">
        <v>0.02</v>
      </c>
      <c r="ER149" s="13">
        <v>-4.1000000000000002E-2</v>
      </c>
      <c r="ES149" s="13">
        <v>-4.1000000000000002E-2</v>
      </c>
      <c r="ET149" s="13">
        <v>-4.1000000000000002E-2</v>
      </c>
      <c r="EU149" s="13">
        <v>-0.59499999999999997</v>
      </c>
      <c r="EV149" s="13">
        <v>-6.25E-2</v>
      </c>
      <c r="EW149" s="13">
        <v>0.15</v>
      </c>
      <c r="EY149" s="12">
        <v>41061</v>
      </c>
      <c r="EZ149" s="13">
        <v>3.141</v>
      </c>
      <c r="FA149" s="13">
        <v>5.0000000000000001E-3</v>
      </c>
      <c r="FB149" s="13">
        <v>0.15</v>
      </c>
      <c r="FD149" s="13">
        <v>0.17799999999999999</v>
      </c>
      <c r="FE149" s="13">
        <v>0.27300000000000002</v>
      </c>
      <c r="FG149" s="13">
        <v>0.14000000000000001</v>
      </c>
      <c r="FH149" s="13">
        <v>-0.19500000000000001</v>
      </c>
      <c r="FI149" s="13">
        <v>-0.19500000000000001</v>
      </c>
      <c r="FJ149" s="13">
        <v>-0.2</v>
      </c>
      <c r="FK149" s="13">
        <v>-6.0999999999999999E-2</v>
      </c>
      <c r="FL149" s="13">
        <v>-4.5999999999999999E-2</v>
      </c>
      <c r="FM149" s="13">
        <v>-0.215</v>
      </c>
      <c r="FN149" s="13">
        <v>-0.13500000000000001</v>
      </c>
      <c r="FO149" s="13">
        <v>-0.12</v>
      </c>
      <c r="FP149" s="13">
        <v>-0.19</v>
      </c>
      <c r="FQ149" s="13">
        <v>0</v>
      </c>
      <c r="FR149" s="13">
        <v>0.29499999999999998</v>
      </c>
      <c r="FS149" s="13">
        <v>-0.17</v>
      </c>
      <c r="FT149" s="13">
        <v>0.39500000000000002</v>
      </c>
      <c r="FU149" s="13">
        <v>0.1825</v>
      </c>
      <c r="FV149" s="13">
        <v>0.28749999999999998</v>
      </c>
      <c r="FW149" s="13">
        <v>0.02</v>
      </c>
      <c r="FX149" s="13">
        <v>0.02</v>
      </c>
      <c r="FY149" s="13">
        <v>-4.1000000000000002E-2</v>
      </c>
      <c r="FZ149" s="13">
        <v>-4.1000000000000002E-2</v>
      </c>
      <c r="GA149" s="13">
        <v>-4.1000000000000002E-2</v>
      </c>
      <c r="GB149" s="13">
        <v>-0.59499999999999997</v>
      </c>
      <c r="GC149" s="13">
        <v>-6.25E-2</v>
      </c>
    </row>
    <row r="150" spans="4:185" x14ac:dyDescent="0.2"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71"/>
      <c r="AA150" s="11"/>
      <c r="AB150" s="11"/>
      <c r="AC150" s="11"/>
      <c r="AD150" s="11"/>
      <c r="AE150" s="11"/>
      <c r="DQ150" s="13">
        <v>5.0000000000000001E-3</v>
      </c>
      <c r="DR150" s="12">
        <v>41091</v>
      </c>
      <c r="DS150" s="13">
        <v>3.1880000000000002</v>
      </c>
      <c r="DT150" s="13">
        <v>5.0000000000000001E-3</v>
      </c>
      <c r="DU150" s="13">
        <v>0.15</v>
      </c>
      <c r="DW150" s="13">
        <v>0.16800000000000001</v>
      </c>
      <c r="DX150" s="13">
        <v>0.26300000000000001</v>
      </c>
      <c r="DZ150" s="13">
        <v>0.14000000000000001</v>
      </c>
      <c r="EA150" s="13">
        <v>-0.19500000000000001</v>
      </c>
      <c r="EB150" s="13">
        <v>-0.19500000000000001</v>
      </c>
      <c r="EC150" s="13">
        <v>-0.2</v>
      </c>
      <c r="ED150" s="13">
        <v>-6.0999999999999999E-2</v>
      </c>
      <c r="EE150" s="13">
        <v>-4.5999999999999999E-2</v>
      </c>
      <c r="EF150" s="13">
        <v>-0.215</v>
      </c>
      <c r="EG150" s="13">
        <v>-0.13500000000000001</v>
      </c>
      <c r="EH150" s="13">
        <v>-0.12</v>
      </c>
      <c r="EI150" s="13">
        <v>-0.19</v>
      </c>
      <c r="EJ150" s="13">
        <v>0</v>
      </c>
      <c r="EK150" s="13">
        <v>0.29499999999999998</v>
      </c>
      <c r="EL150" s="13">
        <v>-0.17</v>
      </c>
      <c r="EM150" s="13">
        <v>0.43</v>
      </c>
      <c r="EN150" s="13">
        <v>0.1825</v>
      </c>
      <c r="EO150" s="13">
        <v>0.3</v>
      </c>
      <c r="EP150" s="13">
        <v>2.2499999999999999E-2</v>
      </c>
      <c r="EQ150" s="13">
        <v>2.2499999999999999E-2</v>
      </c>
      <c r="ER150" s="13">
        <v>-4.1000000000000002E-2</v>
      </c>
      <c r="ES150" s="13">
        <v>-4.1000000000000002E-2</v>
      </c>
      <c r="ET150" s="13">
        <v>-4.1000000000000002E-2</v>
      </c>
      <c r="EU150" s="13">
        <v>-0.59499999999999997</v>
      </c>
      <c r="EV150" s="13">
        <v>-6.25E-2</v>
      </c>
      <c r="EW150" s="13">
        <v>0.15</v>
      </c>
      <c r="EY150" s="12">
        <v>41091</v>
      </c>
      <c r="EZ150" s="13">
        <v>3.1629999999999998</v>
      </c>
      <c r="FA150" s="13">
        <v>5.0000000000000001E-3</v>
      </c>
      <c r="FB150" s="13">
        <v>0.15</v>
      </c>
      <c r="FD150" s="13">
        <v>0.16800000000000001</v>
      </c>
      <c r="FE150" s="13">
        <v>0.26300000000000001</v>
      </c>
      <c r="FG150" s="13">
        <v>0.14000000000000001</v>
      </c>
      <c r="FH150" s="13">
        <v>-0.19500000000000001</v>
      </c>
      <c r="FI150" s="13">
        <v>-0.19500000000000001</v>
      </c>
      <c r="FJ150" s="13">
        <v>-0.2</v>
      </c>
      <c r="FK150" s="13">
        <v>-6.0999999999999999E-2</v>
      </c>
      <c r="FL150" s="13">
        <v>-4.5999999999999999E-2</v>
      </c>
      <c r="FM150" s="13">
        <v>-0.215</v>
      </c>
      <c r="FN150" s="13">
        <v>-0.13500000000000001</v>
      </c>
      <c r="FO150" s="13">
        <v>-0.12</v>
      </c>
      <c r="FP150" s="13">
        <v>-0.19</v>
      </c>
      <c r="FQ150" s="13">
        <v>0</v>
      </c>
      <c r="FR150" s="13">
        <v>0.29499999999999998</v>
      </c>
      <c r="FS150" s="13">
        <v>-0.17</v>
      </c>
      <c r="FT150" s="13">
        <v>0.43</v>
      </c>
      <c r="FU150" s="13">
        <v>0.1825</v>
      </c>
      <c r="FV150" s="13">
        <v>0.3</v>
      </c>
      <c r="FW150" s="13">
        <v>2.2499999999999999E-2</v>
      </c>
      <c r="FX150" s="13">
        <v>2.2499999999999999E-2</v>
      </c>
      <c r="FY150" s="13">
        <v>-4.1000000000000002E-2</v>
      </c>
      <c r="FZ150" s="13">
        <v>-4.1000000000000002E-2</v>
      </c>
      <c r="GA150" s="13">
        <v>-4.1000000000000002E-2</v>
      </c>
      <c r="GB150" s="13">
        <v>-0.59499999999999997</v>
      </c>
      <c r="GC150" s="13">
        <v>-6.25E-2</v>
      </c>
    </row>
    <row r="151" spans="4:185" x14ac:dyDescent="0.2"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71"/>
      <c r="AA151" s="11"/>
      <c r="AB151" s="11"/>
      <c r="AC151" s="11"/>
      <c r="AD151" s="11"/>
      <c r="AE151" s="11"/>
      <c r="DQ151" s="13">
        <v>5.0000000000000001E-3</v>
      </c>
      <c r="DR151" s="12">
        <v>41122</v>
      </c>
      <c r="DS151" s="13">
        <v>3.2090000000000001</v>
      </c>
      <c r="DT151" s="13">
        <v>5.0000000000000001E-3</v>
      </c>
      <c r="DU151" s="13">
        <v>0.15</v>
      </c>
      <c r="DW151" s="13">
        <v>0.16500000000000001</v>
      </c>
      <c r="DX151" s="13">
        <v>0.26</v>
      </c>
      <c r="DZ151" s="13">
        <v>0.14000000000000001</v>
      </c>
      <c r="EA151" s="13">
        <v>-0.19500000000000001</v>
      </c>
      <c r="EB151" s="13">
        <v>-0.19500000000000001</v>
      </c>
      <c r="EC151" s="13">
        <v>-0.2</v>
      </c>
      <c r="ED151" s="13">
        <v>-6.0999999999999999E-2</v>
      </c>
      <c r="EE151" s="13">
        <v>-4.5999999999999999E-2</v>
      </c>
      <c r="EF151" s="13">
        <v>-0.215</v>
      </c>
      <c r="EG151" s="13">
        <v>-0.13500000000000001</v>
      </c>
      <c r="EH151" s="13">
        <v>-0.12</v>
      </c>
      <c r="EI151" s="13">
        <v>-0.19</v>
      </c>
      <c r="EJ151" s="13">
        <v>0</v>
      </c>
      <c r="EK151" s="13">
        <v>0.29499999999999998</v>
      </c>
      <c r="EL151" s="13">
        <v>-0.17</v>
      </c>
      <c r="EM151" s="13">
        <v>0.495</v>
      </c>
      <c r="EN151" s="13">
        <v>0.1825</v>
      </c>
      <c r="EO151" s="13">
        <v>0.3</v>
      </c>
      <c r="EP151" s="13">
        <v>2.5000000000000001E-2</v>
      </c>
      <c r="EQ151" s="13">
        <v>2.5000000000000001E-2</v>
      </c>
      <c r="ER151" s="13">
        <v>-4.1000000000000002E-2</v>
      </c>
      <c r="ES151" s="13">
        <v>-4.1000000000000002E-2</v>
      </c>
      <c r="ET151" s="13">
        <v>-4.1000000000000002E-2</v>
      </c>
      <c r="EU151" s="13">
        <v>-0.59499999999999997</v>
      </c>
      <c r="EV151" s="13">
        <v>-6.25E-2</v>
      </c>
      <c r="EW151" s="13">
        <v>0.15</v>
      </c>
      <c r="EY151" s="12">
        <v>41122</v>
      </c>
      <c r="EZ151" s="13">
        <v>3.1840000000000002</v>
      </c>
      <c r="FA151" s="13">
        <v>5.0000000000000001E-3</v>
      </c>
      <c r="FB151" s="13">
        <v>0.15</v>
      </c>
      <c r="FD151" s="13">
        <v>0.16500000000000001</v>
      </c>
      <c r="FE151" s="13">
        <v>0.26</v>
      </c>
      <c r="FG151" s="13">
        <v>0.14000000000000001</v>
      </c>
      <c r="FH151" s="13">
        <v>-0.19500000000000001</v>
      </c>
      <c r="FI151" s="13">
        <v>-0.19500000000000001</v>
      </c>
      <c r="FJ151" s="13">
        <v>-0.2</v>
      </c>
      <c r="FK151" s="13">
        <v>-6.0999999999999999E-2</v>
      </c>
      <c r="FL151" s="13">
        <v>-4.5999999999999999E-2</v>
      </c>
      <c r="FM151" s="13">
        <v>-0.215</v>
      </c>
      <c r="FN151" s="13">
        <v>-0.13500000000000001</v>
      </c>
      <c r="FO151" s="13">
        <v>-0.12</v>
      </c>
      <c r="FP151" s="13">
        <v>-0.19</v>
      </c>
      <c r="FQ151" s="13">
        <v>0</v>
      </c>
      <c r="FR151" s="13">
        <v>0.29499999999999998</v>
      </c>
      <c r="FS151" s="13">
        <v>-0.17</v>
      </c>
      <c r="FT151" s="13">
        <v>0.495</v>
      </c>
      <c r="FU151" s="13">
        <v>0.1825</v>
      </c>
      <c r="FV151" s="13">
        <v>0.3</v>
      </c>
      <c r="FW151" s="13">
        <v>2.5000000000000001E-2</v>
      </c>
      <c r="FX151" s="13">
        <v>2.5000000000000001E-2</v>
      </c>
      <c r="FY151" s="13">
        <v>-4.1000000000000002E-2</v>
      </c>
      <c r="FZ151" s="13">
        <v>-4.1000000000000002E-2</v>
      </c>
      <c r="GA151" s="13">
        <v>-4.1000000000000002E-2</v>
      </c>
      <c r="GB151" s="13">
        <v>-0.59499999999999997</v>
      </c>
      <c r="GC151" s="13">
        <v>-6.25E-2</v>
      </c>
    </row>
    <row r="152" spans="4:185" x14ac:dyDescent="0.2"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71"/>
      <c r="AA152" s="11"/>
      <c r="AB152" s="11"/>
      <c r="AC152" s="11"/>
      <c r="AD152" s="11"/>
      <c r="AE152" s="11"/>
      <c r="DQ152" s="13">
        <v>5.0000000000000001E-3</v>
      </c>
      <c r="DR152" s="12">
        <v>41153</v>
      </c>
      <c r="DS152" s="13">
        <v>3.1829999999999998</v>
      </c>
      <c r="DT152" s="13">
        <v>5.0000000000000001E-3</v>
      </c>
      <c r="DU152" s="13">
        <v>0.15</v>
      </c>
      <c r="DW152" s="13">
        <v>0.16300000000000001</v>
      </c>
      <c r="DX152" s="13">
        <v>0.25800000000000001</v>
      </c>
      <c r="DZ152" s="13">
        <v>0.14000000000000001</v>
      </c>
      <c r="EA152" s="13">
        <v>-0.19500000000000001</v>
      </c>
      <c r="EB152" s="13">
        <v>-0.19500000000000001</v>
      </c>
      <c r="EC152" s="13">
        <v>-0.2</v>
      </c>
      <c r="ED152" s="13">
        <v>-6.0999999999999999E-2</v>
      </c>
      <c r="EE152" s="13">
        <v>-4.5999999999999999E-2</v>
      </c>
      <c r="EF152" s="13">
        <v>-0.20499999999999999</v>
      </c>
      <c r="EG152" s="13">
        <v>-0.125</v>
      </c>
      <c r="EH152" s="13">
        <v>-0.12</v>
      </c>
      <c r="EI152" s="13">
        <v>-0.19</v>
      </c>
      <c r="EJ152" s="13">
        <v>0</v>
      </c>
      <c r="EK152" s="13">
        <v>0.29499999999999998</v>
      </c>
      <c r="EL152" s="13">
        <v>-0.17</v>
      </c>
      <c r="EM152" s="13">
        <v>0.39500000000000002</v>
      </c>
      <c r="EN152" s="13">
        <v>0.1825</v>
      </c>
      <c r="EO152" s="13">
        <v>0.28999999999999998</v>
      </c>
      <c r="EP152" s="13">
        <v>1.7500000000000002E-2</v>
      </c>
      <c r="EQ152" s="13">
        <v>1.7500000000000002E-2</v>
      </c>
      <c r="ER152" s="13">
        <v>-4.1000000000000002E-2</v>
      </c>
      <c r="ES152" s="13">
        <v>-4.1000000000000002E-2</v>
      </c>
      <c r="ET152" s="13">
        <v>-4.1000000000000002E-2</v>
      </c>
      <c r="EU152" s="13">
        <v>-0.59499999999999997</v>
      </c>
      <c r="EV152" s="13">
        <v>-6.25E-2</v>
      </c>
      <c r="EW152" s="13">
        <v>0.15</v>
      </c>
      <c r="EY152" s="12">
        <v>41153</v>
      </c>
      <c r="EZ152" s="13">
        <v>3.1579999999999999</v>
      </c>
      <c r="FA152" s="13">
        <v>5.0000000000000001E-3</v>
      </c>
      <c r="FB152" s="13">
        <v>0.15</v>
      </c>
      <c r="FD152" s="13">
        <v>0.16300000000000001</v>
      </c>
      <c r="FE152" s="13">
        <v>0.25800000000000001</v>
      </c>
      <c r="FG152" s="13">
        <v>0.14000000000000001</v>
      </c>
      <c r="FH152" s="13">
        <v>-0.19500000000000001</v>
      </c>
      <c r="FI152" s="13">
        <v>-0.19500000000000001</v>
      </c>
      <c r="FJ152" s="13">
        <v>-0.2</v>
      </c>
      <c r="FK152" s="13">
        <v>-6.0999999999999999E-2</v>
      </c>
      <c r="FL152" s="13">
        <v>-4.5999999999999999E-2</v>
      </c>
      <c r="FM152" s="13">
        <v>-0.20499999999999999</v>
      </c>
      <c r="FN152" s="13">
        <v>-0.125</v>
      </c>
      <c r="FO152" s="13">
        <v>-0.12</v>
      </c>
      <c r="FP152" s="13">
        <v>-0.19</v>
      </c>
      <c r="FQ152" s="13">
        <v>0</v>
      </c>
      <c r="FR152" s="13">
        <v>0.29499999999999998</v>
      </c>
      <c r="FS152" s="13">
        <v>-0.17</v>
      </c>
      <c r="FT152" s="13">
        <v>0.39500000000000002</v>
      </c>
      <c r="FU152" s="13">
        <v>0.1825</v>
      </c>
      <c r="FV152" s="13">
        <v>0.28999999999999998</v>
      </c>
      <c r="FW152" s="13">
        <v>1.7500000000000002E-2</v>
      </c>
      <c r="FX152" s="13">
        <v>1.7500000000000002E-2</v>
      </c>
      <c r="FY152" s="13">
        <v>-4.1000000000000002E-2</v>
      </c>
      <c r="FZ152" s="13">
        <v>-4.1000000000000002E-2</v>
      </c>
      <c r="GA152" s="13">
        <v>-4.1000000000000002E-2</v>
      </c>
      <c r="GB152" s="13">
        <v>-0.59499999999999997</v>
      </c>
      <c r="GC152" s="13">
        <v>-6.25E-2</v>
      </c>
    </row>
    <row r="153" spans="4:185" x14ac:dyDescent="0.2"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71"/>
      <c r="AA153" s="11"/>
      <c r="AB153" s="11"/>
      <c r="AC153" s="11"/>
      <c r="AD153" s="11"/>
      <c r="AE153" s="11"/>
      <c r="DQ153" s="13">
        <v>5.0000000000000001E-3</v>
      </c>
      <c r="DR153" s="12">
        <v>41183</v>
      </c>
      <c r="DS153" s="13">
        <v>3.1890000000000001</v>
      </c>
      <c r="DT153" s="13">
        <v>5.0000000000000001E-3</v>
      </c>
      <c r="DU153" s="13">
        <v>0.15</v>
      </c>
      <c r="DW153" s="13">
        <v>0.17799999999999999</v>
      </c>
      <c r="DX153" s="13">
        <v>0.27300000000000002</v>
      </c>
      <c r="DZ153" s="13">
        <v>0.14000000000000001</v>
      </c>
      <c r="EA153" s="13">
        <v>-0.19500000000000001</v>
      </c>
      <c r="EB153" s="13">
        <v>-0.19500000000000001</v>
      </c>
      <c r="EC153" s="13">
        <v>-0.2</v>
      </c>
      <c r="ED153" s="13">
        <v>-6.0999999999999999E-2</v>
      </c>
      <c r="EE153" s="13">
        <v>-4.5999999999999999E-2</v>
      </c>
      <c r="EF153" s="13">
        <v>-0.19</v>
      </c>
      <c r="EG153" s="13">
        <v>-0.11</v>
      </c>
      <c r="EH153" s="13">
        <v>-0.12</v>
      </c>
      <c r="EI153" s="13">
        <v>-0.19</v>
      </c>
      <c r="EJ153" s="13">
        <v>0</v>
      </c>
      <c r="EK153" s="13">
        <v>0.29499999999999998</v>
      </c>
      <c r="EL153" s="13">
        <v>-0.17</v>
      </c>
      <c r="EM153" s="13">
        <v>0.46100000000000002</v>
      </c>
      <c r="EN153" s="13">
        <v>0.1875</v>
      </c>
      <c r="EO153" s="13">
        <v>0.36249999999999999</v>
      </c>
      <c r="EP153" s="13">
        <v>7.4999999999999997E-3</v>
      </c>
      <c r="EQ153" s="13">
        <v>7.4999999999999997E-3</v>
      </c>
      <c r="ER153" s="13">
        <v>-4.1000000000000002E-2</v>
      </c>
      <c r="ES153" s="13">
        <v>-4.1000000000000002E-2</v>
      </c>
      <c r="ET153" s="13">
        <v>-4.1000000000000002E-2</v>
      </c>
      <c r="EU153" s="13">
        <v>-0.59499999999999997</v>
      </c>
      <c r="EV153" s="13">
        <v>-6.25E-2</v>
      </c>
      <c r="EW153" s="13">
        <v>0.15</v>
      </c>
      <c r="EY153" s="12">
        <v>41183</v>
      </c>
      <c r="EZ153" s="13">
        <v>3.1640000000000001</v>
      </c>
      <c r="FA153" s="13">
        <v>5.0000000000000001E-3</v>
      </c>
      <c r="FB153" s="13">
        <v>0.15</v>
      </c>
      <c r="FD153" s="13">
        <v>0.17799999999999999</v>
      </c>
      <c r="FE153" s="13">
        <v>0.27300000000000002</v>
      </c>
      <c r="FG153" s="13">
        <v>0.14000000000000001</v>
      </c>
      <c r="FH153" s="13">
        <v>-0.19500000000000001</v>
      </c>
      <c r="FI153" s="13">
        <v>-0.19500000000000001</v>
      </c>
      <c r="FJ153" s="13">
        <v>-0.2</v>
      </c>
      <c r="FK153" s="13">
        <v>-6.0999999999999999E-2</v>
      </c>
      <c r="FL153" s="13">
        <v>-4.5999999999999999E-2</v>
      </c>
      <c r="FM153" s="13">
        <v>-0.19</v>
      </c>
      <c r="FN153" s="13">
        <v>-0.11</v>
      </c>
      <c r="FO153" s="13">
        <v>-0.12</v>
      </c>
      <c r="FP153" s="13">
        <v>-0.19</v>
      </c>
      <c r="FQ153" s="13">
        <v>0</v>
      </c>
      <c r="FR153" s="13">
        <v>0.29499999999999998</v>
      </c>
      <c r="FS153" s="13">
        <v>-0.17</v>
      </c>
      <c r="FT153" s="13">
        <v>0.46100000000000002</v>
      </c>
      <c r="FU153" s="13">
        <v>0.1875</v>
      </c>
      <c r="FV153" s="13">
        <v>0.36249999999999999</v>
      </c>
      <c r="FW153" s="13">
        <v>7.4999999999999997E-3</v>
      </c>
      <c r="FX153" s="13">
        <v>7.4999999999999997E-3</v>
      </c>
      <c r="FY153" s="13">
        <v>-4.1000000000000002E-2</v>
      </c>
      <c r="FZ153" s="13">
        <v>-4.1000000000000002E-2</v>
      </c>
      <c r="GA153" s="13">
        <v>-4.1000000000000002E-2</v>
      </c>
      <c r="GB153" s="13">
        <v>-0.59499999999999997</v>
      </c>
      <c r="GC153" s="13">
        <v>-6.25E-2</v>
      </c>
    </row>
    <row r="154" spans="4:185" x14ac:dyDescent="0.2"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71"/>
      <c r="AA154" s="11"/>
      <c r="AB154" s="11"/>
      <c r="AC154" s="11"/>
      <c r="AD154" s="11"/>
      <c r="AE154" s="11"/>
      <c r="DQ154" s="13">
        <v>5.0000000000000001E-3</v>
      </c>
      <c r="DR154" s="12">
        <v>41214</v>
      </c>
      <c r="DS154" s="13">
        <v>3.2360000000000002</v>
      </c>
      <c r="DT154" s="13">
        <v>5.0000000000000001E-3</v>
      </c>
      <c r="DU154" s="13">
        <v>0.15</v>
      </c>
      <c r="DW154" s="13">
        <v>0.24</v>
      </c>
      <c r="DX154" s="13">
        <v>0.33500000000000002</v>
      </c>
      <c r="DZ154" s="13">
        <v>0.26500000000000001</v>
      </c>
      <c r="EA154" s="13">
        <v>-0.19</v>
      </c>
      <c r="EB154" s="13">
        <v>-0.19</v>
      </c>
      <c r="EC154" s="13">
        <v>-0.19500000000000001</v>
      </c>
      <c r="ED154" s="13">
        <v>-7.5499999999999998E-2</v>
      </c>
      <c r="EE154" s="13">
        <v>-6.0499999999999998E-2</v>
      </c>
      <c r="EF154" s="13">
        <v>-0.1525</v>
      </c>
      <c r="EG154" s="13">
        <v>-7.2499999999999995E-2</v>
      </c>
      <c r="EH154" s="13">
        <v>-0.13250000000000001</v>
      </c>
      <c r="EI154" s="13">
        <v>-0.19</v>
      </c>
      <c r="EJ154" s="13">
        <v>0</v>
      </c>
      <c r="EK154" s="13">
        <v>0.12</v>
      </c>
      <c r="EL154" s="13">
        <v>-0.17</v>
      </c>
      <c r="EM154" s="13">
        <v>0.76749999999999996</v>
      </c>
      <c r="EN154" s="13">
        <v>0.27</v>
      </c>
      <c r="EO154" s="13">
        <v>0.46500000000000002</v>
      </c>
      <c r="EP154" s="13">
        <v>-3.2500000000000001E-2</v>
      </c>
      <c r="EQ154" s="13">
        <v>-3.2500000000000001E-2</v>
      </c>
      <c r="ER154" s="13">
        <v>-4.0500000000000001E-2</v>
      </c>
      <c r="ES154" s="13">
        <v>-4.0500000000000001E-2</v>
      </c>
      <c r="ET154" s="13">
        <v>-4.0500000000000001E-2</v>
      </c>
      <c r="EU154" s="13">
        <v>-0.59499999999999997</v>
      </c>
      <c r="EV154" s="13">
        <v>-6.5000000000000002E-2</v>
      </c>
      <c r="EW154" s="13">
        <v>0.15</v>
      </c>
      <c r="EY154" s="12">
        <v>41214</v>
      </c>
      <c r="EZ154" s="13">
        <v>3.2109999999999999</v>
      </c>
      <c r="FA154" s="13">
        <v>5.0000000000000001E-3</v>
      </c>
      <c r="FB154" s="13">
        <v>0.15</v>
      </c>
      <c r="FD154" s="13">
        <v>0.24</v>
      </c>
      <c r="FE154" s="13">
        <v>0.33500000000000002</v>
      </c>
      <c r="FG154" s="13">
        <v>0.26500000000000001</v>
      </c>
      <c r="FH154" s="13">
        <v>-0.19</v>
      </c>
      <c r="FI154" s="13">
        <v>-0.19</v>
      </c>
      <c r="FJ154" s="13">
        <v>-0.19500000000000001</v>
      </c>
      <c r="FK154" s="13">
        <v>-7.5499999999999998E-2</v>
      </c>
      <c r="FL154" s="13">
        <v>-6.0499999999999998E-2</v>
      </c>
      <c r="FM154" s="13">
        <v>-0.1525</v>
      </c>
      <c r="FN154" s="13">
        <v>-7.2499999999999995E-2</v>
      </c>
      <c r="FO154" s="13">
        <v>-0.13250000000000001</v>
      </c>
      <c r="FP154" s="13">
        <v>-0.19</v>
      </c>
      <c r="FQ154" s="13">
        <v>0</v>
      </c>
      <c r="FR154" s="13">
        <v>0.12</v>
      </c>
      <c r="FS154" s="13">
        <v>-0.17</v>
      </c>
      <c r="FT154" s="13">
        <v>0.76749999999999996</v>
      </c>
      <c r="FU154" s="13">
        <v>0.27</v>
      </c>
      <c r="FV154" s="13">
        <v>0.46500000000000002</v>
      </c>
      <c r="FW154" s="13">
        <v>-3.2500000000000001E-2</v>
      </c>
      <c r="FX154" s="13">
        <v>-3.2500000000000001E-2</v>
      </c>
      <c r="FY154" s="13">
        <v>-4.0500000000000001E-2</v>
      </c>
      <c r="FZ154" s="13">
        <v>-4.0500000000000001E-2</v>
      </c>
      <c r="GA154" s="13">
        <v>-4.0500000000000001E-2</v>
      </c>
      <c r="GB154" s="13">
        <v>-0.59499999999999997</v>
      </c>
      <c r="GC154" s="13">
        <v>-6.5000000000000002E-2</v>
      </c>
    </row>
    <row r="155" spans="4:185" x14ac:dyDescent="0.2"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71"/>
      <c r="AA155" s="11"/>
      <c r="AB155" s="11"/>
      <c r="AC155" s="11"/>
      <c r="AD155" s="11"/>
      <c r="AE155" s="11"/>
      <c r="DQ155" s="13">
        <v>5.0000000000000001E-3</v>
      </c>
      <c r="DR155" s="12">
        <v>41244</v>
      </c>
      <c r="DS155" s="13">
        <v>3.2949999999999999</v>
      </c>
      <c r="DT155" s="13">
        <v>5.0000000000000001E-3</v>
      </c>
      <c r="DU155" s="13">
        <v>0.15</v>
      </c>
      <c r="DW155" s="13">
        <v>0.28000000000000003</v>
      </c>
      <c r="DX155" s="13">
        <v>0.375</v>
      </c>
      <c r="DZ155" s="13">
        <v>0.23499999999999999</v>
      </c>
      <c r="EA155" s="13">
        <v>-0.19750000000000001</v>
      </c>
      <c r="EB155" s="13">
        <v>-0.19750000000000001</v>
      </c>
      <c r="EC155" s="13">
        <v>-0.20250000000000001</v>
      </c>
      <c r="ED155" s="13">
        <v>-7.5499999999999998E-2</v>
      </c>
      <c r="EE155" s="13">
        <v>-6.0499999999999998E-2</v>
      </c>
      <c r="EF155" s="13">
        <v>-0.14499999999999999</v>
      </c>
      <c r="EG155" s="13">
        <v>-6.5000000000000002E-2</v>
      </c>
      <c r="EH155" s="13">
        <v>-0.1275</v>
      </c>
      <c r="EI155" s="13">
        <v>-0.19</v>
      </c>
      <c r="EJ155" s="13">
        <v>0</v>
      </c>
      <c r="EK155" s="13">
        <v>0.12</v>
      </c>
      <c r="EL155" s="13">
        <v>-0.17</v>
      </c>
      <c r="EM155" s="13">
        <v>1.19</v>
      </c>
      <c r="EN155" s="13">
        <v>0.30499999999999999</v>
      </c>
      <c r="EO155" s="13">
        <v>0.8</v>
      </c>
      <c r="EP155" s="13">
        <v>-5.5E-2</v>
      </c>
      <c r="EQ155" s="13">
        <v>-5.5E-2</v>
      </c>
      <c r="ER155" s="13">
        <v>-4.0500000000000001E-2</v>
      </c>
      <c r="ES155" s="13">
        <v>-4.0500000000000001E-2</v>
      </c>
      <c r="ET155" s="13">
        <v>-4.0500000000000001E-2</v>
      </c>
      <c r="EU155" s="13">
        <v>-0.59499999999999997</v>
      </c>
      <c r="EV155" s="13">
        <v>-6.5000000000000002E-2</v>
      </c>
      <c r="EW155" s="13">
        <v>0.15</v>
      </c>
      <c r="EY155" s="12">
        <v>41244</v>
      </c>
      <c r="EZ155" s="13">
        <v>3.27</v>
      </c>
      <c r="FA155" s="13">
        <v>5.0000000000000001E-3</v>
      </c>
      <c r="FB155" s="13">
        <v>0.15</v>
      </c>
      <c r="FD155" s="13">
        <v>0.28000000000000003</v>
      </c>
      <c r="FE155" s="13">
        <v>0.375</v>
      </c>
      <c r="FG155" s="13">
        <v>0.23499999999999999</v>
      </c>
      <c r="FH155" s="13">
        <v>-0.19750000000000001</v>
      </c>
      <c r="FI155" s="13">
        <v>-0.19750000000000001</v>
      </c>
      <c r="FJ155" s="13">
        <v>-0.20250000000000001</v>
      </c>
      <c r="FK155" s="13">
        <v>-7.5499999999999998E-2</v>
      </c>
      <c r="FL155" s="13">
        <v>-6.0499999999999998E-2</v>
      </c>
      <c r="FM155" s="13">
        <v>-0.14499999999999999</v>
      </c>
      <c r="FN155" s="13">
        <v>-6.5000000000000002E-2</v>
      </c>
      <c r="FO155" s="13">
        <v>-0.1275</v>
      </c>
      <c r="FP155" s="13">
        <v>-0.19</v>
      </c>
      <c r="FQ155" s="13">
        <v>0</v>
      </c>
      <c r="FR155" s="13">
        <v>0.12</v>
      </c>
      <c r="FS155" s="13">
        <v>-0.17</v>
      </c>
      <c r="FT155" s="13">
        <v>1.19</v>
      </c>
      <c r="FU155" s="13">
        <v>0.30499999999999999</v>
      </c>
      <c r="FV155" s="13">
        <v>0.8</v>
      </c>
      <c r="FW155" s="13">
        <v>-5.5E-2</v>
      </c>
      <c r="FX155" s="13">
        <v>-5.5E-2</v>
      </c>
      <c r="FY155" s="13">
        <v>-4.0500000000000001E-2</v>
      </c>
      <c r="FZ155" s="13">
        <v>-4.0500000000000001E-2</v>
      </c>
      <c r="GA155" s="13">
        <v>-4.0500000000000001E-2</v>
      </c>
      <c r="GB155" s="13">
        <v>-0.59499999999999997</v>
      </c>
      <c r="GC155" s="13">
        <v>-6.5000000000000002E-2</v>
      </c>
    </row>
    <row r="156" spans="4:185" x14ac:dyDescent="0.2"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71"/>
      <c r="AA156" s="11"/>
      <c r="AB156" s="11"/>
      <c r="AC156" s="11"/>
      <c r="AD156" s="11"/>
      <c r="AE156" s="11"/>
      <c r="DQ156" s="13">
        <v>5.0000000000000001E-3</v>
      </c>
      <c r="DR156" s="12">
        <v>41275</v>
      </c>
      <c r="DS156" s="13">
        <v>3.6070000000000002</v>
      </c>
      <c r="DT156" s="13">
        <v>5.0000000000000001E-3</v>
      </c>
      <c r="DU156" s="13">
        <v>0.15</v>
      </c>
      <c r="DW156" s="13">
        <v>0.28999999999999998</v>
      </c>
      <c r="DX156" s="13">
        <v>0.38500000000000001</v>
      </c>
      <c r="DZ156" s="13">
        <v>0.27</v>
      </c>
      <c r="EA156" s="13">
        <v>-0.2</v>
      </c>
      <c r="EB156" s="13">
        <v>-0.2</v>
      </c>
      <c r="EC156" s="13">
        <v>-0.20499999999999999</v>
      </c>
      <c r="ED156" s="13">
        <v>-7.5499999999999998E-2</v>
      </c>
      <c r="EE156" s="13">
        <v>-6.0499999999999998E-2</v>
      </c>
      <c r="EF156" s="13">
        <v>-0.13</v>
      </c>
      <c r="EG156" s="13">
        <v>-0.05</v>
      </c>
      <c r="EH156" s="13">
        <v>-0.1275</v>
      </c>
      <c r="EI156" s="13">
        <v>-0.19</v>
      </c>
      <c r="EJ156" s="13">
        <v>0</v>
      </c>
      <c r="EK156" s="13">
        <v>0.12</v>
      </c>
      <c r="EL156" s="13">
        <v>-0.17</v>
      </c>
      <c r="EM156" s="13">
        <v>1.5249999999999999</v>
      </c>
      <c r="EN156" s="13">
        <v>0.30499999999999999</v>
      </c>
      <c r="EO156" s="13">
        <v>0.97499999999999998</v>
      </c>
      <c r="EP156" s="13">
        <v>-5.7500000000000002E-2</v>
      </c>
      <c r="EQ156" s="13">
        <v>-5.7500000000000002E-2</v>
      </c>
      <c r="ER156" s="13">
        <v>-4.0500000000000001E-2</v>
      </c>
      <c r="ES156" s="13">
        <v>-4.0500000000000001E-2</v>
      </c>
      <c r="ET156" s="13">
        <v>-4.0500000000000001E-2</v>
      </c>
      <c r="EU156" s="13">
        <v>-0.59499999999999997</v>
      </c>
      <c r="EV156" s="13">
        <v>-6.5000000000000002E-2</v>
      </c>
      <c r="EW156" s="13">
        <v>0.15</v>
      </c>
      <c r="EY156" s="12">
        <v>41275</v>
      </c>
      <c r="EZ156" s="13">
        <v>3.5819999999999999</v>
      </c>
      <c r="FA156" s="13">
        <v>5.0000000000000001E-3</v>
      </c>
      <c r="FB156" s="13">
        <v>0.15</v>
      </c>
      <c r="FD156" s="13">
        <v>0.28999999999999998</v>
      </c>
      <c r="FE156" s="13">
        <v>0.38500000000000001</v>
      </c>
      <c r="FG156" s="13">
        <v>0.27</v>
      </c>
      <c r="FH156" s="13">
        <v>-0.2</v>
      </c>
      <c r="FI156" s="13">
        <v>-0.2</v>
      </c>
      <c r="FJ156" s="13">
        <v>-0.20499999999999999</v>
      </c>
      <c r="FK156" s="13">
        <v>-7.5499999999999998E-2</v>
      </c>
      <c r="FL156" s="13">
        <v>-6.0499999999999998E-2</v>
      </c>
      <c r="FM156" s="13">
        <v>-0.13</v>
      </c>
      <c r="FN156" s="13">
        <v>-0.05</v>
      </c>
      <c r="FO156" s="13">
        <v>-0.1275</v>
      </c>
      <c r="FP156" s="13">
        <v>-0.19</v>
      </c>
      <c r="FQ156" s="13">
        <v>0</v>
      </c>
      <c r="FR156" s="13">
        <v>0.12</v>
      </c>
      <c r="FS156" s="13">
        <v>-0.17</v>
      </c>
      <c r="FT156" s="13">
        <v>1.5249999999999999</v>
      </c>
      <c r="FU156" s="13">
        <v>0.30499999999999999</v>
      </c>
      <c r="FV156" s="13">
        <v>0.97499999999999998</v>
      </c>
      <c r="FW156" s="13">
        <v>-5.7500000000000002E-2</v>
      </c>
      <c r="FX156" s="13">
        <v>-5.7500000000000002E-2</v>
      </c>
      <c r="FY156" s="13">
        <v>-4.0500000000000001E-2</v>
      </c>
      <c r="FZ156" s="13">
        <v>-4.0500000000000001E-2</v>
      </c>
      <c r="GA156" s="13">
        <v>-4.0500000000000001E-2</v>
      </c>
      <c r="GB156" s="13">
        <v>-0.59499999999999997</v>
      </c>
      <c r="GC156" s="13">
        <v>-6.5000000000000002E-2</v>
      </c>
    </row>
    <row r="157" spans="4:185" x14ac:dyDescent="0.2"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71"/>
      <c r="AA157" s="11"/>
      <c r="AB157" s="11"/>
      <c r="AC157" s="11"/>
      <c r="AD157" s="11"/>
      <c r="AE157" s="11"/>
      <c r="DQ157" s="13">
        <v>5.0000000000000001E-3</v>
      </c>
      <c r="DR157" s="12">
        <v>41306</v>
      </c>
      <c r="DS157" s="13">
        <v>3.5049999999999999</v>
      </c>
      <c r="DT157" s="13">
        <v>5.0000000000000001E-3</v>
      </c>
      <c r="DU157" s="13">
        <v>0.15</v>
      </c>
      <c r="DW157" s="13">
        <v>0.26500000000000001</v>
      </c>
      <c r="DX157" s="13">
        <v>0.36</v>
      </c>
      <c r="DZ157" s="13">
        <v>0.32</v>
      </c>
      <c r="EA157" s="13">
        <v>-0.20250000000000001</v>
      </c>
      <c r="EB157" s="13">
        <v>-0.20250000000000001</v>
      </c>
      <c r="EC157" s="13">
        <v>-0.20749999999999999</v>
      </c>
      <c r="ED157" s="13">
        <v>-7.5499999999999998E-2</v>
      </c>
      <c r="EE157" s="13">
        <v>-6.0499999999999998E-2</v>
      </c>
      <c r="EF157" s="13">
        <v>-0.13</v>
      </c>
      <c r="EG157" s="13">
        <v>-0.05</v>
      </c>
      <c r="EH157" s="13">
        <v>-0.1275</v>
      </c>
      <c r="EI157" s="13">
        <v>-0.19</v>
      </c>
      <c r="EJ157" s="13">
        <v>0</v>
      </c>
      <c r="EK157" s="13">
        <v>0.12</v>
      </c>
      <c r="EL157" s="13">
        <v>-0.17</v>
      </c>
      <c r="EM157" s="13">
        <v>1.4550000000000001</v>
      </c>
      <c r="EN157" s="13">
        <v>0.30499999999999999</v>
      </c>
      <c r="EO157" s="13">
        <v>0.97499999999999998</v>
      </c>
      <c r="EP157" s="13">
        <v>-0.04</v>
      </c>
      <c r="EQ157" s="13">
        <v>-0.04</v>
      </c>
      <c r="ER157" s="13">
        <v>-4.0500000000000001E-2</v>
      </c>
      <c r="ES157" s="13">
        <v>-4.0500000000000001E-2</v>
      </c>
      <c r="ET157" s="13">
        <v>-4.0500000000000001E-2</v>
      </c>
      <c r="EU157" s="13">
        <v>-0.59499999999999997</v>
      </c>
      <c r="EV157" s="13">
        <v>-6.5000000000000002E-2</v>
      </c>
      <c r="EW157" s="13">
        <v>0.15</v>
      </c>
      <c r="EY157" s="12">
        <v>41306</v>
      </c>
      <c r="EZ157" s="13">
        <v>3.48</v>
      </c>
      <c r="FA157" s="13">
        <v>5.0000000000000001E-3</v>
      </c>
      <c r="FB157" s="13">
        <v>0.15</v>
      </c>
      <c r="FD157" s="13">
        <v>0.26500000000000001</v>
      </c>
      <c r="FE157" s="13">
        <v>0.36</v>
      </c>
      <c r="FG157" s="13">
        <v>0.32</v>
      </c>
      <c r="FH157" s="13">
        <v>-0.20250000000000001</v>
      </c>
      <c r="FI157" s="13">
        <v>-0.20250000000000001</v>
      </c>
      <c r="FJ157" s="13">
        <v>-0.20749999999999999</v>
      </c>
      <c r="FK157" s="13">
        <v>-7.5499999999999998E-2</v>
      </c>
      <c r="FL157" s="13">
        <v>-6.0499999999999998E-2</v>
      </c>
      <c r="FM157" s="13">
        <v>-0.13</v>
      </c>
      <c r="FN157" s="13">
        <v>-0.05</v>
      </c>
      <c r="FO157" s="13">
        <v>-0.1275</v>
      </c>
      <c r="FP157" s="13">
        <v>-0.19</v>
      </c>
      <c r="FQ157" s="13">
        <v>0</v>
      </c>
      <c r="FR157" s="13">
        <v>0.12</v>
      </c>
      <c r="FS157" s="13">
        <v>-0.17</v>
      </c>
      <c r="FT157" s="13">
        <v>1.4550000000000001</v>
      </c>
      <c r="FU157" s="13">
        <v>0.30499999999999999</v>
      </c>
      <c r="FV157" s="13">
        <v>0.97499999999999998</v>
      </c>
      <c r="FW157" s="13">
        <v>-0.04</v>
      </c>
      <c r="FX157" s="13">
        <v>-0.04</v>
      </c>
      <c r="FY157" s="13">
        <v>-4.0500000000000001E-2</v>
      </c>
      <c r="FZ157" s="13">
        <v>-4.0500000000000001E-2</v>
      </c>
      <c r="GA157" s="13">
        <v>-4.0500000000000001E-2</v>
      </c>
      <c r="GB157" s="13">
        <v>-0.59499999999999997</v>
      </c>
      <c r="GC157" s="13">
        <v>-6.5000000000000002E-2</v>
      </c>
    </row>
    <row r="158" spans="4:185" x14ac:dyDescent="0.2"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71"/>
      <c r="AA158" s="11"/>
      <c r="AB158" s="11"/>
      <c r="AC158" s="11"/>
      <c r="AD158" s="11"/>
      <c r="AE158" s="11"/>
      <c r="DQ158" s="13">
        <v>5.0000000000000001E-3</v>
      </c>
      <c r="DR158" s="12">
        <v>41334</v>
      </c>
      <c r="DS158" s="13">
        <v>3.3650000000000002</v>
      </c>
      <c r="DT158" s="13">
        <v>5.0000000000000001E-3</v>
      </c>
      <c r="DU158" s="13">
        <v>0.15</v>
      </c>
      <c r="DW158" s="13">
        <v>0.26300000000000001</v>
      </c>
      <c r="DX158" s="13">
        <v>0.35799999999999998</v>
      </c>
      <c r="DZ158" s="13">
        <v>0.31</v>
      </c>
      <c r="EA158" s="13">
        <v>-0.20499999999999999</v>
      </c>
      <c r="EB158" s="13">
        <v>-0.20499999999999999</v>
      </c>
      <c r="EC158" s="13">
        <v>-0.21</v>
      </c>
      <c r="ED158" s="13">
        <v>-7.5499999999999998E-2</v>
      </c>
      <c r="EE158" s="13">
        <v>-6.0499999999999998E-2</v>
      </c>
      <c r="EF158" s="13">
        <v>-0.13</v>
      </c>
      <c r="EG158" s="13">
        <v>-0.05</v>
      </c>
      <c r="EH158" s="13">
        <v>-0.13250000000000001</v>
      </c>
      <c r="EI158" s="13">
        <v>-0.19</v>
      </c>
      <c r="EJ158" s="13">
        <v>0</v>
      </c>
      <c r="EK158" s="13">
        <v>0.12</v>
      </c>
      <c r="EL158" s="13">
        <v>-0.17</v>
      </c>
      <c r="EM158" s="13">
        <v>0.83499999999999996</v>
      </c>
      <c r="EN158" s="13">
        <v>0.26500000000000001</v>
      </c>
      <c r="EO158" s="13">
        <v>0.60750000000000004</v>
      </c>
      <c r="EP158" s="13">
        <v>-2.75E-2</v>
      </c>
      <c r="EQ158" s="13">
        <v>-2.75E-2</v>
      </c>
      <c r="ER158" s="13">
        <v>-4.0500000000000001E-2</v>
      </c>
      <c r="ES158" s="13">
        <v>-4.0500000000000001E-2</v>
      </c>
      <c r="ET158" s="13">
        <v>-4.0500000000000001E-2</v>
      </c>
      <c r="EU158" s="13">
        <v>-0.59499999999999997</v>
      </c>
      <c r="EV158" s="13">
        <v>-6.5000000000000002E-2</v>
      </c>
      <c r="EW158" s="13">
        <v>0.15</v>
      </c>
      <c r="EY158" s="12">
        <v>41334</v>
      </c>
      <c r="EZ158" s="13">
        <v>3.34</v>
      </c>
      <c r="FA158" s="13">
        <v>5.0000000000000001E-3</v>
      </c>
      <c r="FB158" s="13">
        <v>0.15</v>
      </c>
      <c r="FD158" s="13">
        <v>0.26300000000000001</v>
      </c>
      <c r="FE158" s="13">
        <v>0.35799999999999998</v>
      </c>
      <c r="FG158" s="13">
        <v>0.31</v>
      </c>
      <c r="FH158" s="13">
        <v>-0.20499999999999999</v>
      </c>
      <c r="FI158" s="13">
        <v>-0.20499999999999999</v>
      </c>
      <c r="FJ158" s="13">
        <v>-0.21</v>
      </c>
      <c r="FK158" s="13">
        <v>-7.5499999999999998E-2</v>
      </c>
      <c r="FL158" s="13">
        <v>-6.0499999999999998E-2</v>
      </c>
      <c r="FM158" s="13">
        <v>-0.13</v>
      </c>
      <c r="FN158" s="13">
        <v>-0.05</v>
      </c>
      <c r="FO158" s="13">
        <v>-0.13250000000000001</v>
      </c>
      <c r="FP158" s="13">
        <v>-0.19</v>
      </c>
      <c r="FQ158" s="13">
        <v>0</v>
      </c>
      <c r="FR158" s="13">
        <v>0.12</v>
      </c>
      <c r="FS158" s="13">
        <v>-0.17</v>
      </c>
      <c r="FT158" s="13">
        <v>0.83499999999999996</v>
      </c>
      <c r="FU158" s="13">
        <v>0.26500000000000001</v>
      </c>
      <c r="FV158" s="13">
        <v>0.60750000000000004</v>
      </c>
      <c r="FW158" s="13">
        <v>-2.75E-2</v>
      </c>
      <c r="FX158" s="13">
        <v>-2.75E-2</v>
      </c>
      <c r="FY158" s="13">
        <v>-4.0500000000000001E-2</v>
      </c>
      <c r="FZ158" s="13">
        <v>-4.0500000000000001E-2</v>
      </c>
      <c r="GA158" s="13">
        <v>-4.0500000000000001E-2</v>
      </c>
      <c r="GB158" s="13">
        <v>-0.59499999999999997</v>
      </c>
      <c r="GC158" s="13">
        <v>-6.5000000000000002E-2</v>
      </c>
    </row>
    <row r="159" spans="4:185" x14ac:dyDescent="0.2"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71"/>
      <c r="AA159" s="11"/>
      <c r="AB159" s="11"/>
      <c r="AC159" s="11"/>
      <c r="AD159" s="11"/>
      <c r="AE159" s="11"/>
      <c r="DQ159" s="13">
        <v>5.0000000000000001E-3</v>
      </c>
      <c r="DR159" s="12">
        <v>41365</v>
      </c>
      <c r="DS159" s="13">
        <v>3.2170000000000001</v>
      </c>
      <c r="DT159" s="13">
        <v>5.0000000000000001E-3</v>
      </c>
      <c r="DU159" s="13">
        <v>0.15</v>
      </c>
      <c r="DW159" s="13">
        <v>0.16800000000000001</v>
      </c>
      <c r="DX159" s="13">
        <v>0.26300000000000001</v>
      </c>
      <c r="DZ159" s="13">
        <v>0.14000000000000001</v>
      </c>
      <c r="EA159" s="13">
        <v>-0.19500000000000001</v>
      </c>
      <c r="EB159" s="13">
        <v>-0.19500000000000001</v>
      </c>
      <c r="EC159" s="13">
        <v>-0.2</v>
      </c>
      <c r="ED159" s="13">
        <v>-5.8000000000000003E-2</v>
      </c>
      <c r="EE159" s="13">
        <v>-4.2999999999999997E-2</v>
      </c>
      <c r="EF159" s="13">
        <v>-0.17499999999999999</v>
      </c>
      <c r="EG159" s="13">
        <v>-9.5000000000000001E-2</v>
      </c>
      <c r="EH159" s="13">
        <v>-0.12</v>
      </c>
      <c r="EI159" s="13">
        <v>-0.19</v>
      </c>
      <c r="EJ159" s="13">
        <v>0</v>
      </c>
      <c r="EK159" s="13">
        <v>0.29499999999999998</v>
      </c>
      <c r="EL159" s="13">
        <v>-0.17</v>
      </c>
      <c r="EM159" s="13">
        <v>0.45</v>
      </c>
      <c r="EN159" s="13">
        <v>0.19500000000000001</v>
      </c>
      <c r="EO159" s="13">
        <v>0.35499999999999998</v>
      </c>
      <c r="EP159" s="13">
        <v>1.4999999999999999E-2</v>
      </c>
      <c r="EQ159" s="13">
        <v>1.4999999999999999E-2</v>
      </c>
      <c r="ER159" s="13">
        <v>-3.7999999999999999E-2</v>
      </c>
      <c r="ES159" s="13">
        <v>-3.7999999999999999E-2</v>
      </c>
      <c r="ET159" s="13">
        <v>-3.7999999999999999E-2</v>
      </c>
      <c r="EU159" s="13">
        <v>-0.59499999999999997</v>
      </c>
      <c r="EV159" s="13">
        <v>-6.25E-2</v>
      </c>
      <c r="EW159" s="13">
        <v>0.15</v>
      </c>
      <c r="EY159" s="12">
        <v>41365</v>
      </c>
      <c r="EZ159" s="13">
        <v>3.1920000000000002</v>
      </c>
      <c r="FA159" s="13">
        <v>5.0000000000000001E-3</v>
      </c>
      <c r="FB159" s="13">
        <v>0.15</v>
      </c>
      <c r="FD159" s="13">
        <v>0.16800000000000001</v>
      </c>
      <c r="FE159" s="13">
        <v>0.26300000000000001</v>
      </c>
      <c r="FG159" s="13">
        <v>0.14000000000000001</v>
      </c>
      <c r="FH159" s="13">
        <v>-0.19500000000000001</v>
      </c>
      <c r="FI159" s="13">
        <v>-0.19500000000000001</v>
      </c>
      <c r="FJ159" s="13">
        <v>-0.2</v>
      </c>
      <c r="FK159" s="13">
        <v>-5.8000000000000003E-2</v>
      </c>
      <c r="FL159" s="13">
        <v>-4.2999999999999997E-2</v>
      </c>
      <c r="FM159" s="13">
        <v>-0.17499999999999999</v>
      </c>
      <c r="FN159" s="13">
        <v>-9.5000000000000001E-2</v>
      </c>
      <c r="FO159" s="13">
        <v>-0.12</v>
      </c>
      <c r="FP159" s="13">
        <v>-0.19</v>
      </c>
      <c r="FQ159" s="13">
        <v>0</v>
      </c>
      <c r="FR159" s="13">
        <v>0.29499999999999998</v>
      </c>
      <c r="FS159" s="13">
        <v>-0.17</v>
      </c>
      <c r="FT159" s="13">
        <v>0.45</v>
      </c>
      <c r="FU159" s="13">
        <v>0.19500000000000001</v>
      </c>
      <c r="FV159" s="13">
        <v>0.35499999999999998</v>
      </c>
      <c r="FW159" s="13">
        <v>1.4999999999999999E-2</v>
      </c>
      <c r="FX159" s="13">
        <v>1.4999999999999999E-2</v>
      </c>
      <c r="FY159" s="13">
        <v>-3.7999999999999999E-2</v>
      </c>
      <c r="FZ159" s="13">
        <v>-3.7999999999999999E-2</v>
      </c>
      <c r="GA159" s="13">
        <v>-3.7999999999999999E-2</v>
      </c>
      <c r="GB159" s="13">
        <v>-0.59499999999999997</v>
      </c>
      <c r="GC159" s="13">
        <v>-6.25E-2</v>
      </c>
    </row>
    <row r="160" spans="4:185" x14ac:dyDescent="0.2"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71"/>
      <c r="AA160" s="11"/>
      <c r="AB160" s="11"/>
      <c r="AC160" s="11"/>
      <c r="AD160" s="11"/>
      <c r="AE160" s="11"/>
      <c r="DQ160" s="13">
        <v>5.0000000000000001E-3</v>
      </c>
      <c r="DR160" s="12">
        <v>41395</v>
      </c>
      <c r="DS160" s="13">
        <v>3.2149999999999999</v>
      </c>
      <c r="DT160" s="13">
        <v>5.0000000000000001E-3</v>
      </c>
      <c r="DU160" s="13">
        <v>0.15</v>
      </c>
      <c r="DW160" s="13">
        <v>0.17799999999999999</v>
      </c>
      <c r="DX160" s="13">
        <v>0.27300000000000002</v>
      </c>
      <c r="DZ160" s="13">
        <v>0.14000000000000001</v>
      </c>
      <c r="EA160" s="13">
        <v>-0.19500000000000001</v>
      </c>
      <c r="EB160" s="13">
        <v>-0.19500000000000001</v>
      </c>
      <c r="EC160" s="13">
        <v>-0.2</v>
      </c>
      <c r="ED160" s="13">
        <v>-5.8000000000000003E-2</v>
      </c>
      <c r="EE160" s="13">
        <v>-4.2999999999999997E-2</v>
      </c>
      <c r="EF160" s="13">
        <v>-0.20499999999999999</v>
      </c>
      <c r="EG160" s="13">
        <v>-0.11</v>
      </c>
      <c r="EH160" s="13">
        <v>-0.12</v>
      </c>
      <c r="EI160" s="13">
        <v>-0.19</v>
      </c>
      <c r="EJ160" s="13">
        <v>0</v>
      </c>
      <c r="EK160" s="13">
        <v>0.29499999999999998</v>
      </c>
      <c r="EL160" s="13">
        <v>-0.17</v>
      </c>
      <c r="EM160" s="13">
        <v>0.40500000000000003</v>
      </c>
      <c r="EN160" s="13">
        <v>0.1825</v>
      </c>
      <c r="EO160" s="13">
        <v>0.28749999999999998</v>
      </c>
      <c r="EP160" s="13">
        <v>1.4999999999999999E-2</v>
      </c>
      <c r="EQ160" s="13">
        <v>1.4999999999999999E-2</v>
      </c>
      <c r="ER160" s="13">
        <v>-3.7999999999999999E-2</v>
      </c>
      <c r="ES160" s="13">
        <v>-3.7999999999999999E-2</v>
      </c>
      <c r="ET160" s="13">
        <v>-3.7999999999999999E-2</v>
      </c>
      <c r="EU160" s="13">
        <v>-0.59499999999999997</v>
      </c>
      <c r="EV160" s="13">
        <v>-6.25E-2</v>
      </c>
      <c r="EW160" s="13">
        <v>0.15</v>
      </c>
      <c r="EY160" s="12">
        <v>41395</v>
      </c>
      <c r="EZ160" s="13">
        <v>3.19</v>
      </c>
      <c r="FA160" s="13">
        <v>5.0000000000000001E-3</v>
      </c>
      <c r="FB160" s="13">
        <v>0.15</v>
      </c>
      <c r="FD160" s="13">
        <v>0.17799999999999999</v>
      </c>
      <c r="FE160" s="13">
        <v>0.27300000000000002</v>
      </c>
      <c r="FG160" s="13">
        <v>0.14000000000000001</v>
      </c>
      <c r="FH160" s="13">
        <v>-0.19500000000000001</v>
      </c>
      <c r="FI160" s="13">
        <v>-0.19500000000000001</v>
      </c>
      <c r="FJ160" s="13">
        <v>-0.2</v>
      </c>
      <c r="FK160" s="13">
        <v>-5.8000000000000003E-2</v>
      </c>
      <c r="FL160" s="13">
        <v>-4.2999999999999997E-2</v>
      </c>
      <c r="FM160" s="13">
        <v>-0.20499999999999999</v>
      </c>
      <c r="FN160" s="13">
        <v>-0.11</v>
      </c>
      <c r="FO160" s="13">
        <v>-0.12</v>
      </c>
      <c r="FP160" s="13">
        <v>-0.19</v>
      </c>
      <c r="FQ160" s="13">
        <v>0</v>
      </c>
      <c r="FR160" s="13">
        <v>0.29499999999999998</v>
      </c>
      <c r="FS160" s="13">
        <v>-0.17</v>
      </c>
      <c r="FT160" s="13">
        <v>0.40500000000000003</v>
      </c>
      <c r="FU160" s="13">
        <v>0.1825</v>
      </c>
      <c r="FV160" s="13">
        <v>0.28749999999999998</v>
      </c>
      <c r="FW160" s="13">
        <v>1.4999999999999999E-2</v>
      </c>
      <c r="FX160" s="13">
        <v>1.4999999999999999E-2</v>
      </c>
      <c r="FY160" s="13">
        <v>-3.7999999999999999E-2</v>
      </c>
      <c r="FZ160" s="13">
        <v>-3.7999999999999999E-2</v>
      </c>
      <c r="GA160" s="13">
        <v>-3.7999999999999999E-2</v>
      </c>
      <c r="GB160" s="13">
        <v>-0.59499999999999997</v>
      </c>
      <c r="GC160" s="13">
        <v>-6.25E-2</v>
      </c>
    </row>
    <row r="161" spans="4:185" x14ac:dyDescent="0.2"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71"/>
      <c r="AA161" s="11"/>
      <c r="AB161" s="11"/>
      <c r="AC161" s="11"/>
      <c r="AD161" s="11"/>
      <c r="AE161" s="11"/>
      <c r="DQ161" s="13">
        <v>5.0000000000000001E-3</v>
      </c>
      <c r="DR161" s="12">
        <v>41426</v>
      </c>
      <c r="DS161" s="13">
        <v>3.2450000000000001</v>
      </c>
      <c r="DT161" s="13">
        <v>5.0000000000000001E-3</v>
      </c>
      <c r="DU161" s="13">
        <v>0.15</v>
      </c>
      <c r="DW161" s="13">
        <v>0.17299999999999999</v>
      </c>
      <c r="DX161" s="13">
        <v>0.26800000000000002</v>
      </c>
      <c r="DZ161" s="13">
        <v>0.14000000000000001</v>
      </c>
      <c r="EA161" s="13">
        <v>-0.19500000000000001</v>
      </c>
      <c r="EB161" s="13">
        <v>-0.19500000000000001</v>
      </c>
      <c r="EC161" s="13">
        <v>-0.2</v>
      </c>
      <c r="ED161" s="13">
        <v>-5.8000000000000003E-2</v>
      </c>
      <c r="EE161" s="13">
        <v>-4.2999999999999997E-2</v>
      </c>
      <c r="EF161" s="13">
        <v>-0.215</v>
      </c>
      <c r="EG161" s="13">
        <v>-0.12</v>
      </c>
      <c r="EH161" s="13">
        <v>-0.12</v>
      </c>
      <c r="EI161" s="13">
        <v>-0.19</v>
      </c>
      <c r="EJ161" s="13">
        <v>0</v>
      </c>
      <c r="EK161" s="13">
        <v>0.29499999999999998</v>
      </c>
      <c r="EL161" s="13">
        <v>-0.17</v>
      </c>
      <c r="EM161" s="13">
        <v>0.39500000000000002</v>
      </c>
      <c r="EN161" s="13">
        <v>0.1825</v>
      </c>
      <c r="EO161" s="13">
        <v>0.28749999999999998</v>
      </c>
      <c r="EP161" s="13">
        <v>0.02</v>
      </c>
      <c r="EQ161" s="13">
        <v>0.02</v>
      </c>
      <c r="ER161" s="13">
        <v>-3.7999999999999999E-2</v>
      </c>
      <c r="ES161" s="13">
        <v>-3.7999999999999999E-2</v>
      </c>
      <c r="ET161" s="13">
        <v>-3.7999999999999999E-2</v>
      </c>
      <c r="EU161" s="13">
        <v>-0.59499999999999997</v>
      </c>
      <c r="EV161" s="13">
        <v>-6.25E-2</v>
      </c>
      <c r="EW161" s="13">
        <v>0.15</v>
      </c>
      <c r="EY161" s="12">
        <v>41426</v>
      </c>
      <c r="EZ161" s="13">
        <v>3.22</v>
      </c>
      <c r="FA161" s="13">
        <v>5.0000000000000001E-3</v>
      </c>
      <c r="FB161" s="13">
        <v>0.15</v>
      </c>
      <c r="FD161" s="13">
        <v>0.17299999999999999</v>
      </c>
      <c r="FE161" s="13">
        <v>0.26800000000000002</v>
      </c>
      <c r="FG161" s="13">
        <v>0.14000000000000001</v>
      </c>
      <c r="FH161" s="13">
        <v>-0.19500000000000001</v>
      </c>
      <c r="FI161" s="13">
        <v>-0.19500000000000001</v>
      </c>
      <c r="FJ161" s="13">
        <v>-0.2</v>
      </c>
      <c r="FK161" s="13">
        <v>-5.8000000000000003E-2</v>
      </c>
      <c r="FL161" s="13">
        <v>-4.2999999999999997E-2</v>
      </c>
      <c r="FM161" s="13">
        <v>-0.215</v>
      </c>
      <c r="FN161" s="13">
        <v>-0.12</v>
      </c>
      <c r="FO161" s="13">
        <v>-0.12</v>
      </c>
      <c r="FP161" s="13">
        <v>-0.19</v>
      </c>
      <c r="FQ161" s="13">
        <v>0</v>
      </c>
      <c r="FR161" s="13">
        <v>0.29499999999999998</v>
      </c>
      <c r="FS161" s="13">
        <v>-0.17</v>
      </c>
      <c r="FT161" s="13">
        <v>0.39500000000000002</v>
      </c>
      <c r="FU161" s="13">
        <v>0.1825</v>
      </c>
      <c r="FV161" s="13">
        <v>0.28749999999999998</v>
      </c>
      <c r="FW161" s="13">
        <v>0.02</v>
      </c>
      <c r="FX161" s="13">
        <v>0.02</v>
      </c>
      <c r="FY161" s="13">
        <v>-3.7999999999999999E-2</v>
      </c>
      <c r="FZ161" s="13">
        <v>-3.7999999999999999E-2</v>
      </c>
      <c r="GA161" s="13">
        <v>-3.7999999999999999E-2</v>
      </c>
      <c r="GB161" s="13">
        <v>-0.59499999999999997</v>
      </c>
      <c r="GC161" s="13">
        <v>-6.25E-2</v>
      </c>
    </row>
    <row r="162" spans="4:185" x14ac:dyDescent="0.2"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71"/>
      <c r="AA162" s="11"/>
      <c r="AB162" s="11"/>
      <c r="AC162" s="11"/>
      <c r="AD162" s="11"/>
      <c r="AE162" s="11"/>
      <c r="DQ162" s="13">
        <v>5.0000000000000001E-3</v>
      </c>
      <c r="DR162" s="12">
        <v>41456</v>
      </c>
      <c r="DS162" s="13">
        <v>3.2669999999999999</v>
      </c>
      <c r="DT162" s="13">
        <v>5.0000000000000001E-3</v>
      </c>
      <c r="DU162" s="13">
        <v>0.15</v>
      </c>
      <c r="DW162" s="13">
        <v>0.16300000000000001</v>
      </c>
      <c r="DX162" s="13">
        <v>0.25800000000000001</v>
      </c>
      <c r="DZ162" s="13">
        <v>0.14000000000000001</v>
      </c>
      <c r="EA162" s="13">
        <v>-0.19500000000000001</v>
      </c>
      <c r="EB162" s="13">
        <v>-0.19500000000000001</v>
      </c>
      <c r="EC162" s="13">
        <v>-0.2</v>
      </c>
      <c r="ED162" s="13">
        <v>-5.8000000000000003E-2</v>
      </c>
      <c r="EE162" s="13">
        <v>-4.2999999999999997E-2</v>
      </c>
      <c r="EF162" s="13">
        <v>-0.215</v>
      </c>
      <c r="EG162" s="13">
        <v>-0.12</v>
      </c>
      <c r="EH162" s="13">
        <v>-0.12</v>
      </c>
      <c r="EI162" s="13">
        <v>-0.19</v>
      </c>
      <c r="EJ162" s="13">
        <v>0</v>
      </c>
      <c r="EK162" s="13">
        <v>0.29499999999999998</v>
      </c>
      <c r="EL162" s="13">
        <v>-0.17</v>
      </c>
      <c r="EM162" s="13">
        <v>0.43</v>
      </c>
      <c r="EN162" s="13">
        <v>0.1825</v>
      </c>
      <c r="EO162" s="13">
        <v>0.3</v>
      </c>
      <c r="EP162" s="13">
        <v>2.2499999999999999E-2</v>
      </c>
      <c r="EQ162" s="13">
        <v>2.2499999999999999E-2</v>
      </c>
      <c r="ER162" s="13">
        <v>-3.7999999999999999E-2</v>
      </c>
      <c r="ES162" s="13">
        <v>-3.7999999999999999E-2</v>
      </c>
      <c r="ET162" s="13">
        <v>-3.7999999999999999E-2</v>
      </c>
      <c r="EU162" s="13">
        <v>-0.59499999999999997</v>
      </c>
      <c r="EV162" s="13">
        <v>-6.25E-2</v>
      </c>
      <c r="EW162" s="13">
        <v>0.15</v>
      </c>
      <c r="EY162" s="12">
        <v>41456</v>
      </c>
      <c r="EZ162" s="13">
        <v>3.242</v>
      </c>
      <c r="FA162" s="13">
        <v>5.0000000000000001E-3</v>
      </c>
      <c r="FB162" s="13">
        <v>0.15</v>
      </c>
      <c r="FD162" s="13">
        <v>0.16300000000000001</v>
      </c>
      <c r="FE162" s="13">
        <v>0.25800000000000001</v>
      </c>
      <c r="FG162" s="13">
        <v>0.14000000000000001</v>
      </c>
      <c r="FH162" s="13">
        <v>-0.19500000000000001</v>
      </c>
      <c r="FI162" s="13">
        <v>-0.19500000000000001</v>
      </c>
      <c r="FJ162" s="13">
        <v>-0.2</v>
      </c>
      <c r="FK162" s="13">
        <v>-5.8000000000000003E-2</v>
      </c>
      <c r="FL162" s="13">
        <v>-4.2999999999999997E-2</v>
      </c>
      <c r="FM162" s="13">
        <v>-0.215</v>
      </c>
      <c r="FN162" s="13">
        <v>-0.12</v>
      </c>
      <c r="FO162" s="13">
        <v>-0.12</v>
      </c>
      <c r="FP162" s="13">
        <v>-0.19</v>
      </c>
      <c r="FQ162" s="13">
        <v>0</v>
      </c>
      <c r="FR162" s="13">
        <v>0.29499999999999998</v>
      </c>
      <c r="FS162" s="13">
        <v>-0.17</v>
      </c>
      <c r="FT162" s="13">
        <v>0.43</v>
      </c>
      <c r="FU162" s="13">
        <v>0.1825</v>
      </c>
      <c r="FV162" s="13">
        <v>0.3</v>
      </c>
      <c r="FW162" s="13">
        <v>2.2499999999999999E-2</v>
      </c>
      <c r="FX162" s="13">
        <v>2.2499999999999999E-2</v>
      </c>
      <c r="FY162" s="13">
        <v>-3.7999999999999999E-2</v>
      </c>
      <c r="FZ162" s="13">
        <v>-3.7999999999999999E-2</v>
      </c>
      <c r="GA162" s="13">
        <v>-3.7999999999999999E-2</v>
      </c>
      <c r="GB162" s="13">
        <v>-0.59499999999999997</v>
      </c>
      <c r="GC162" s="13">
        <v>-6.25E-2</v>
      </c>
    </row>
    <row r="163" spans="4:185" x14ac:dyDescent="0.2"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71"/>
      <c r="AA163" s="11"/>
      <c r="AB163" s="11"/>
      <c r="AC163" s="11"/>
      <c r="AD163" s="11"/>
      <c r="AE163" s="11"/>
      <c r="DQ163" s="13">
        <v>5.0000000000000001E-3</v>
      </c>
      <c r="DR163" s="12">
        <v>41487</v>
      </c>
      <c r="DS163" s="13">
        <v>3.2879999999999998</v>
      </c>
      <c r="DT163" s="13">
        <v>5.0000000000000001E-3</v>
      </c>
      <c r="DU163" s="13">
        <v>0.15</v>
      </c>
      <c r="DW163" s="13">
        <v>0.16</v>
      </c>
      <c r="DX163" s="13">
        <v>0.255</v>
      </c>
      <c r="DZ163" s="13">
        <v>0.14000000000000001</v>
      </c>
      <c r="EA163" s="13">
        <v>-0.19500000000000001</v>
      </c>
      <c r="EB163" s="13">
        <v>-0.19500000000000001</v>
      </c>
      <c r="EC163" s="13">
        <v>-0.2</v>
      </c>
      <c r="ED163" s="13">
        <v>-5.8000000000000003E-2</v>
      </c>
      <c r="EE163" s="13">
        <v>-4.2999999999999997E-2</v>
      </c>
      <c r="EF163" s="13">
        <v>-0.215</v>
      </c>
      <c r="EG163" s="13">
        <v>-0.12</v>
      </c>
      <c r="EH163" s="13">
        <v>-0.12</v>
      </c>
      <c r="EI163" s="13">
        <v>-0.19</v>
      </c>
      <c r="EJ163" s="13">
        <v>0</v>
      </c>
      <c r="EK163" s="13">
        <v>0.29499999999999998</v>
      </c>
      <c r="EL163" s="13">
        <v>-0.17</v>
      </c>
      <c r="EM163" s="13">
        <v>0.495</v>
      </c>
      <c r="EN163" s="13">
        <v>0.1825</v>
      </c>
      <c r="EO163" s="13">
        <v>0.3</v>
      </c>
      <c r="EP163" s="13">
        <v>2.5000000000000001E-2</v>
      </c>
      <c r="EQ163" s="13">
        <v>2.5000000000000001E-2</v>
      </c>
      <c r="ER163" s="13">
        <v>-3.7999999999999999E-2</v>
      </c>
      <c r="ES163" s="13">
        <v>-3.7999999999999999E-2</v>
      </c>
      <c r="ET163" s="13">
        <v>-3.7999999999999999E-2</v>
      </c>
      <c r="EU163" s="13">
        <v>-0.59499999999999997</v>
      </c>
      <c r="EV163" s="13">
        <v>-6.25E-2</v>
      </c>
      <c r="EW163" s="13">
        <v>0.15</v>
      </c>
      <c r="EY163" s="12">
        <v>41487</v>
      </c>
      <c r="EZ163" s="13">
        <v>3.2629999999999999</v>
      </c>
      <c r="FA163" s="13">
        <v>5.0000000000000001E-3</v>
      </c>
      <c r="FB163" s="13">
        <v>0.15</v>
      </c>
      <c r="FD163" s="13">
        <v>0.16</v>
      </c>
      <c r="FE163" s="13">
        <v>0.255</v>
      </c>
      <c r="FG163" s="13">
        <v>0.14000000000000001</v>
      </c>
      <c r="FH163" s="13">
        <v>-0.19500000000000001</v>
      </c>
      <c r="FI163" s="13">
        <v>-0.19500000000000001</v>
      </c>
      <c r="FJ163" s="13">
        <v>-0.2</v>
      </c>
      <c r="FK163" s="13">
        <v>-5.8000000000000003E-2</v>
      </c>
      <c r="FL163" s="13">
        <v>-4.2999999999999997E-2</v>
      </c>
      <c r="FM163" s="13">
        <v>-0.215</v>
      </c>
      <c r="FN163" s="13">
        <v>-0.12</v>
      </c>
      <c r="FO163" s="13">
        <v>-0.12</v>
      </c>
      <c r="FP163" s="13">
        <v>-0.19</v>
      </c>
      <c r="FQ163" s="13">
        <v>0</v>
      </c>
      <c r="FR163" s="13">
        <v>0.29499999999999998</v>
      </c>
      <c r="FS163" s="13">
        <v>-0.17</v>
      </c>
      <c r="FT163" s="13">
        <v>0.495</v>
      </c>
      <c r="FU163" s="13">
        <v>0.1825</v>
      </c>
      <c r="FV163" s="13">
        <v>0.3</v>
      </c>
      <c r="FW163" s="13">
        <v>2.5000000000000001E-2</v>
      </c>
      <c r="FX163" s="13">
        <v>2.5000000000000001E-2</v>
      </c>
      <c r="FY163" s="13">
        <v>-3.7999999999999999E-2</v>
      </c>
      <c r="FZ163" s="13">
        <v>-3.7999999999999999E-2</v>
      </c>
      <c r="GA163" s="13">
        <v>-3.7999999999999999E-2</v>
      </c>
      <c r="GB163" s="13">
        <v>-0.59499999999999997</v>
      </c>
      <c r="GC163" s="13">
        <v>-6.25E-2</v>
      </c>
    </row>
    <row r="164" spans="4:185" x14ac:dyDescent="0.2"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71"/>
      <c r="AA164" s="11"/>
      <c r="AB164" s="11"/>
      <c r="AC164" s="11"/>
      <c r="AD164" s="11"/>
      <c r="AE164" s="11"/>
      <c r="DQ164" s="13">
        <v>5.0000000000000001E-3</v>
      </c>
      <c r="DR164" s="12">
        <v>41518</v>
      </c>
      <c r="DS164" s="13">
        <v>3.2610000000000001</v>
      </c>
      <c r="DT164" s="13">
        <v>5.0000000000000001E-3</v>
      </c>
      <c r="DU164" s="13">
        <v>0.15</v>
      </c>
      <c r="DW164" s="13">
        <v>0.158</v>
      </c>
      <c r="DX164" s="13">
        <v>0.253</v>
      </c>
      <c r="DZ164" s="13">
        <v>0.14000000000000001</v>
      </c>
      <c r="EA164" s="13">
        <v>-0.19500000000000001</v>
      </c>
      <c r="EB164" s="13">
        <v>-0.19500000000000001</v>
      </c>
      <c r="EC164" s="13">
        <v>-0.2</v>
      </c>
      <c r="ED164" s="13">
        <v>-5.8000000000000003E-2</v>
      </c>
      <c r="EE164" s="13">
        <v>-4.2999999999999997E-2</v>
      </c>
      <c r="EF164" s="13">
        <v>-0.20499999999999999</v>
      </c>
      <c r="EG164" s="13">
        <v>-0.11</v>
      </c>
      <c r="EH164" s="13">
        <v>-0.12</v>
      </c>
      <c r="EI164" s="13">
        <v>-0.19</v>
      </c>
      <c r="EJ164" s="13">
        <v>0</v>
      </c>
      <c r="EK164" s="13">
        <v>0.29499999999999998</v>
      </c>
      <c r="EL164" s="13">
        <v>-0.17</v>
      </c>
      <c r="EM164" s="13">
        <v>0.39500000000000002</v>
      </c>
      <c r="EN164" s="13">
        <v>0.1825</v>
      </c>
      <c r="EO164" s="13">
        <v>0.28999999999999998</v>
      </c>
      <c r="EP164" s="13">
        <v>1.7500000000000002E-2</v>
      </c>
      <c r="EQ164" s="13">
        <v>1.7500000000000002E-2</v>
      </c>
      <c r="ER164" s="13">
        <v>-3.7999999999999999E-2</v>
      </c>
      <c r="ES164" s="13">
        <v>-3.7999999999999999E-2</v>
      </c>
      <c r="ET164" s="13">
        <v>-3.7999999999999999E-2</v>
      </c>
      <c r="EU164" s="13">
        <v>-0.59499999999999997</v>
      </c>
      <c r="EV164" s="13">
        <v>-6.25E-2</v>
      </c>
      <c r="EW164" s="13">
        <v>0.15</v>
      </c>
      <c r="EY164" s="12">
        <v>41518</v>
      </c>
      <c r="EZ164" s="13">
        <v>3.2360000000000002</v>
      </c>
      <c r="FA164" s="13">
        <v>5.0000000000000001E-3</v>
      </c>
      <c r="FB164" s="13">
        <v>0.15</v>
      </c>
      <c r="FD164" s="13">
        <v>0.158</v>
      </c>
      <c r="FE164" s="13">
        <v>0.253</v>
      </c>
      <c r="FG164" s="13">
        <v>0.14000000000000001</v>
      </c>
      <c r="FH164" s="13">
        <v>-0.19500000000000001</v>
      </c>
      <c r="FI164" s="13">
        <v>-0.19500000000000001</v>
      </c>
      <c r="FJ164" s="13">
        <v>-0.2</v>
      </c>
      <c r="FK164" s="13">
        <v>-5.8000000000000003E-2</v>
      </c>
      <c r="FL164" s="13">
        <v>-4.2999999999999997E-2</v>
      </c>
      <c r="FM164" s="13">
        <v>-0.20499999999999999</v>
      </c>
      <c r="FN164" s="13">
        <v>-0.11</v>
      </c>
      <c r="FO164" s="13">
        <v>-0.12</v>
      </c>
      <c r="FP164" s="13">
        <v>-0.19</v>
      </c>
      <c r="FQ164" s="13">
        <v>0</v>
      </c>
      <c r="FR164" s="13">
        <v>0.29499999999999998</v>
      </c>
      <c r="FS164" s="13">
        <v>-0.17</v>
      </c>
      <c r="FT164" s="13">
        <v>0.39500000000000002</v>
      </c>
      <c r="FU164" s="13">
        <v>0.1825</v>
      </c>
      <c r="FV164" s="13">
        <v>0.28999999999999998</v>
      </c>
      <c r="FW164" s="13">
        <v>1.7500000000000002E-2</v>
      </c>
      <c r="FX164" s="13">
        <v>1.7500000000000002E-2</v>
      </c>
      <c r="FY164" s="13">
        <v>-3.7999999999999999E-2</v>
      </c>
      <c r="FZ164" s="13">
        <v>-3.7999999999999999E-2</v>
      </c>
      <c r="GA164" s="13">
        <v>-3.7999999999999999E-2</v>
      </c>
      <c r="GB164" s="13">
        <v>-0.59499999999999997</v>
      </c>
      <c r="GC164" s="13">
        <v>-6.25E-2</v>
      </c>
    </row>
    <row r="165" spans="4:185" x14ac:dyDescent="0.2"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71"/>
      <c r="AA165" s="11"/>
      <c r="AB165" s="11"/>
      <c r="AC165" s="11"/>
      <c r="AD165" s="11"/>
      <c r="AE165" s="11"/>
      <c r="DQ165" s="13">
        <v>5.0000000000000001E-3</v>
      </c>
      <c r="DR165" s="12">
        <v>41548</v>
      </c>
      <c r="DS165" s="13">
        <v>3.266</v>
      </c>
      <c r="DT165" s="13">
        <v>5.0000000000000001E-3</v>
      </c>
      <c r="DU165" s="13">
        <v>0.15</v>
      </c>
      <c r="DW165" s="13">
        <v>0.17299999999999999</v>
      </c>
      <c r="DX165" s="13">
        <v>0.26800000000000002</v>
      </c>
      <c r="DZ165" s="13">
        <v>0.14000000000000001</v>
      </c>
      <c r="EA165" s="13">
        <v>-0.19500000000000001</v>
      </c>
      <c r="EB165" s="13">
        <v>-0.19500000000000001</v>
      </c>
      <c r="EC165" s="13">
        <v>-0.2</v>
      </c>
      <c r="ED165" s="13">
        <v>-5.8000000000000003E-2</v>
      </c>
      <c r="EE165" s="13">
        <v>-4.2999999999999997E-2</v>
      </c>
      <c r="EF165" s="13">
        <v>-0.19</v>
      </c>
      <c r="EG165" s="13">
        <v>-9.5000000000000001E-2</v>
      </c>
      <c r="EH165" s="13">
        <v>-0.12</v>
      </c>
      <c r="EI165" s="13">
        <v>-0.19</v>
      </c>
      <c r="EJ165" s="13">
        <v>0</v>
      </c>
      <c r="EK165" s="13">
        <v>0.29499999999999998</v>
      </c>
      <c r="EL165" s="13">
        <v>-0.17</v>
      </c>
      <c r="EM165" s="13">
        <v>0.46100000000000002</v>
      </c>
      <c r="EN165" s="13">
        <v>0.1875</v>
      </c>
      <c r="EO165" s="13">
        <v>0.36249999999999999</v>
      </c>
      <c r="EP165" s="13">
        <v>7.4999999999999997E-3</v>
      </c>
      <c r="EQ165" s="13">
        <v>7.4999999999999997E-3</v>
      </c>
      <c r="ER165" s="13">
        <v>-3.7999999999999999E-2</v>
      </c>
      <c r="ES165" s="13">
        <v>-3.7999999999999999E-2</v>
      </c>
      <c r="ET165" s="13">
        <v>-3.7999999999999999E-2</v>
      </c>
      <c r="EU165" s="13">
        <v>-0.59499999999999997</v>
      </c>
      <c r="EV165" s="13">
        <v>-6.25E-2</v>
      </c>
      <c r="EW165" s="13">
        <v>0.15</v>
      </c>
      <c r="EY165" s="12">
        <v>41548</v>
      </c>
      <c r="EZ165" s="13">
        <v>3.2410000000000001</v>
      </c>
      <c r="FA165" s="13">
        <v>5.0000000000000001E-3</v>
      </c>
      <c r="FB165" s="13">
        <v>0.15</v>
      </c>
      <c r="FD165" s="13">
        <v>0.17299999999999999</v>
      </c>
      <c r="FE165" s="13">
        <v>0.26800000000000002</v>
      </c>
      <c r="FG165" s="13">
        <v>0.14000000000000001</v>
      </c>
      <c r="FH165" s="13">
        <v>-0.19500000000000001</v>
      </c>
      <c r="FI165" s="13">
        <v>-0.19500000000000001</v>
      </c>
      <c r="FJ165" s="13">
        <v>-0.2</v>
      </c>
      <c r="FK165" s="13">
        <v>-5.8000000000000003E-2</v>
      </c>
      <c r="FL165" s="13">
        <v>-4.2999999999999997E-2</v>
      </c>
      <c r="FM165" s="13">
        <v>-0.19</v>
      </c>
      <c r="FN165" s="13">
        <v>-9.5000000000000001E-2</v>
      </c>
      <c r="FO165" s="13">
        <v>-0.12</v>
      </c>
      <c r="FP165" s="13">
        <v>-0.19</v>
      </c>
      <c r="FQ165" s="13">
        <v>0</v>
      </c>
      <c r="FR165" s="13">
        <v>0.29499999999999998</v>
      </c>
      <c r="FS165" s="13">
        <v>-0.17</v>
      </c>
      <c r="FT165" s="13">
        <v>0.46100000000000002</v>
      </c>
      <c r="FU165" s="13">
        <v>0.1875</v>
      </c>
      <c r="FV165" s="13">
        <v>0.36249999999999999</v>
      </c>
      <c r="FW165" s="13">
        <v>7.4999999999999997E-3</v>
      </c>
      <c r="FX165" s="13">
        <v>7.4999999999999997E-3</v>
      </c>
      <c r="FY165" s="13">
        <v>-3.7999999999999999E-2</v>
      </c>
      <c r="FZ165" s="13">
        <v>-3.7999999999999999E-2</v>
      </c>
      <c r="GA165" s="13">
        <v>-3.7999999999999999E-2</v>
      </c>
      <c r="GB165" s="13">
        <v>-0.59499999999999997</v>
      </c>
      <c r="GC165" s="13">
        <v>-6.25E-2</v>
      </c>
    </row>
    <row r="166" spans="4:185" x14ac:dyDescent="0.2"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71"/>
      <c r="AA166" s="11"/>
      <c r="AB166" s="11"/>
      <c r="AC166" s="11"/>
      <c r="AD166" s="11"/>
      <c r="AE166" s="11"/>
      <c r="DQ166" s="13">
        <v>5.0000000000000001E-3</v>
      </c>
      <c r="DR166" s="12">
        <v>41579</v>
      </c>
      <c r="DS166" s="13">
        <v>3.3079999999999998</v>
      </c>
      <c r="DT166" s="13">
        <v>5.0000000000000001E-3</v>
      </c>
      <c r="DU166" s="13">
        <v>0.15</v>
      </c>
      <c r="DW166" s="13">
        <v>0.23499999999999999</v>
      </c>
      <c r="DX166" s="13">
        <v>0.33</v>
      </c>
      <c r="DZ166" s="13">
        <v>0.26500000000000001</v>
      </c>
      <c r="EA166" s="13">
        <v>-0.19</v>
      </c>
      <c r="EB166" s="13">
        <v>-0.19</v>
      </c>
      <c r="EC166" s="13">
        <v>-0.19500000000000001</v>
      </c>
      <c r="ED166" s="13">
        <v>-7.2499999999999995E-2</v>
      </c>
      <c r="EE166" s="13">
        <v>-5.7500000000000002E-2</v>
      </c>
      <c r="EF166" s="13">
        <v>-0.1525</v>
      </c>
      <c r="EG166" s="13">
        <v>-5.7500000000000002E-2</v>
      </c>
      <c r="EH166" s="13">
        <v>-0.13250000000000001</v>
      </c>
      <c r="EI166" s="13">
        <v>-0.19</v>
      </c>
      <c r="EJ166" s="13">
        <v>0</v>
      </c>
      <c r="EK166" s="13">
        <v>0.12</v>
      </c>
      <c r="EL166" s="13">
        <v>-0.17</v>
      </c>
      <c r="EM166" s="13">
        <v>0.76749999999999996</v>
      </c>
      <c r="EN166" s="13">
        <v>0.27</v>
      </c>
      <c r="EO166" s="13">
        <v>0.46500000000000002</v>
      </c>
      <c r="EP166" s="13">
        <v>-3.2500000000000001E-2</v>
      </c>
      <c r="EQ166" s="13">
        <v>-3.2500000000000001E-2</v>
      </c>
      <c r="ER166" s="13">
        <v>-3.7499999999999999E-2</v>
      </c>
      <c r="ES166" s="13">
        <v>-3.7499999999999999E-2</v>
      </c>
      <c r="ET166" s="13">
        <v>-3.7499999999999999E-2</v>
      </c>
      <c r="EU166" s="13">
        <v>-0.59499999999999997</v>
      </c>
      <c r="EV166" s="13">
        <v>-6.5000000000000002E-2</v>
      </c>
      <c r="EW166" s="13">
        <v>0.15</v>
      </c>
      <c r="EY166" s="12">
        <v>41579</v>
      </c>
      <c r="EZ166" s="13">
        <v>3.2829999999999999</v>
      </c>
      <c r="FA166" s="13">
        <v>5.0000000000000001E-3</v>
      </c>
      <c r="FB166" s="13">
        <v>0.15</v>
      </c>
      <c r="FD166" s="13">
        <v>0.23499999999999999</v>
      </c>
      <c r="FE166" s="13">
        <v>0.33</v>
      </c>
      <c r="FG166" s="13">
        <v>0.26500000000000001</v>
      </c>
      <c r="FH166" s="13">
        <v>-0.19</v>
      </c>
      <c r="FI166" s="13">
        <v>-0.19</v>
      </c>
      <c r="FJ166" s="13">
        <v>-0.19500000000000001</v>
      </c>
      <c r="FK166" s="13">
        <v>-7.2499999999999995E-2</v>
      </c>
      <c r="FL166" s="13">
        <v>-5.7500000000000002E-2</v>
      </c>
      <c r="FM166" s="13">
        <v>-0.1525</v>
      </c>
      <c r="FN166" s="13">
        <v>-5.7500000000000002E-2</v>
      </c>
      <c r="FO166" s="13">
        <v>-0.13250000000000001</v>
      </c>
      <c r="FP166" s="13">
        <v>-0.19</v>
      </c>
      <c r="FQ166" s="13">
        <v>0</v>
      </c>
      <c r="FR166" s="13">
        <v>0.12</v>
      </c>
      <c r="FS166" s="13">
        <v>-0.17</v>
      </c>
      <c r="FT166" s="13">
        <v>0.76749999999999996</v>
      </c>
      <c r="FU166" s="13">
        <v>0.27</v>
      </c>
      <c r="FV166" s="13">
        <v>0.46500000000000002</v>
      </c>
      <c r="FW166" s="13">
        <v>-3.2500000000000001E-2</v>
      </c>
      <c r="FX166" s="13">
        <v>-3.2500000000000001E-2</v>
      </c>
      <c r="FY166" s="13">
        <v>-3.7499999999999999E-2</v>
      </c>
      <c r="FZ166" s="13">
        <v>-3.7499999999999999E-2</v>
      </c>
      <c r="GA166" s="13">
        <v>-3.7499999999999999E-2</v>
      </c>
      <c r="GB166" s="13">
        <v>-0.59499999999999997</v>
      </c>
      <c r="GC166" s="13">
        <v>-6.5000000000000002E-2</v>
      </c>
    </row>
    <row r="167" spans="4:185" x14ac:dyDescent="0.2"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71"/>
      <c r="AA167" s="11"/>
      <c r="AB167" s="11"/>
      <c r="AC167" s="11"/>
      <c r="AD167" s="11"/>
      <c r="AE167" s="11"/>
      <c r="DQ167" s="13">
        <v>5.0000000000000001E-3</v>
      </c>
      <c r="DR167" s="12">
        <v>41609</v>
      </c>
      <c r="DS167" s="13">
        <v>3.3639999999999999</v>
      </c>
      <c r="DT167" s="13">
        <v>5.0000000000000001E-3</v>
      </c>
      <c r="DU167" s="13">
        <v>0.15</v>
      </c>
      <c r="DW167" s="13">
        <v>0.27500000000000002</v>
      </c>
      <c r="DX167" s="13">
        <v>0.37</v>
      </c>
      <c r="DZ167" s="13">
        <v>0.23499999999999999</v>
      </c>
      <c r="EA167" s="13">
        <v>-0.19750000000000001</v>
      </c>
      <c r="EB167" s="13">
        <v>-0.19750000000000001</v>
      </c>
      <c r="EC167" s="13">
        <v>-0.20250000000000001</v>
      </c>
      <c r="ED167" s="13">
        <v>-7.2499999999999995E-2</v>
      </c>
      <c r="EE167" s="13">
        <v>-5.7500000000000002E-2</v>
      </c>
      <c r="EF167" s="13">
        <v>-0.14499999999999999</v>
      </c>
      <c r="EG167" s="13">
        <v>-0.05</v>
      </c>
      <c r="EH167" s="13">
        <v>-0.1275</v>
      </c>
      <c r="EI167" s="13">
        <v>-0.19</v>
      </c>
      <c r="EJ167" s="13">
        <v>0</v>
      </c>
      <c r="EK167" s="13">
        <v>0.12</v>
      </c>
      <c r="EL167" s="13">
        <v>-0.17</v>
      </c>
      <c r="EM167" s="13">
        <v>1.19</v>
      </c>
      <c r="EN167" s="13">
        <v>0.30499999999999999</v>
      </c>
      <c r="EO167" s="13">
        <v>0.8</v>
      </c>
      <c r="EP167" s="13">
        <v>-5.5E-2</v>
      </c>
      <c r="EQ167" s="13">
        <v>-5.5E-2</v>
      </c>
      <c r="ER167" s="13">
        <v>-3.7499999999999999E-2</v>
      </c>
      <c r="ES167" s="13">
        <v>-3.7499999999999999E-2</v>
      </c>
      <c r="ET167" s="13">
        <v>-3.7499999999999999E-2</v>
      </c>
      <c r="EU167" s="13">
        <v>-0.59499999999999997</v>
      </c>
      <c r="EV167" s="13">
        <v>-6.5000000000000002E-2</v>
      </c>
      <c r="EW167" s="13">
        <v>0.15</v>
      </c>
      <c r="EY167" s="12">
        <v>41609</v>
      </c>
      <c r="EZ167" s="13">
        <v>3.339</v>
      </c>
      <c r="FA167" s="13">
        <v>5.0000000000000001E-3</v>
      </c>
      <c r="FB167" s="13">
        <v>0.15</v>
      </c>
      <c r="FD167" s="13">
        <v>0.27500000000000002</v>
      </c>
      <c r="FE167" s="13">
        <v>0.37</v>
      </c>
      <c r="FG167" s="13">
        <v>0.23499999999999999</v>
      </c>
      <c r="FH167" s="13">
        <v>-0.19750000000000001</v>
      </c>
      <c r="FI167" s="13">
        <v>-0.19750000000000001</v>
      </c>
      <c r="FJ167" s="13">
        <v>-0.20250000000000001</v>
      </c>
      <c r="FK167" s="13">
        <v>-7.2499999999999995E-2</v>
      </c>
      <c r="FL167" s="13">
        <v>-5.7500000000000002E-2</v>
      </c>
      <c r="FM167" s="13">
        <v>-0.14499999999999999</v>
      </c>
      <c r="FN167" s="13">
        <v>-0.05</v>
      </c>
      <c r="FO167" s="13">
        <v>-0.1275</v>
      </c>
      <c r="FP167" s="13">
        <v>-0.19</v>
      </c>
      <c r="FQ167" s="13">
        <v>0</v>
      </c>
      <c r="FR167" s="13">
        <v>0.12</v>
      </c>
      <c r="FS167" s="13">
        <v>-0.17</v>
      </c>
      <c r="FT167" s="13">
        <v>1.19</v>
      </c>
      <c r="FU167" s="13">
        <v>0.30499999999999999</v>
      </c>
      <c r="FV167" s="13">
        <v>0.8</v>
      </c>
      <c r="FW167" s="13">
        <v>-5.5E-2</v>
      </c>
      <c r="FX167" s="13">
        <v>-5.5E-2</v>
      </c>
      <c r="FY167" s="13">
        <v>-3.7499999999999999E-2</v>
      </c>
      <c r="FZ167" s="13">
        <v>-3.7499999999999999E-2</v>
      </c>
      <c r="GA167" s="13">
        <v>-3.7499999999999999E-2</v>
      </c>
      <c r="GB167" s="13">
        <v>-0.59499999999999997</v>
      </c>
      <c r="GC167" s="13">
        <v>-6.5000000000000002E-2</v>
      </c>
    </row>
    <row r="168" spans="4:185" x14ac:dyDescent="0.2"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71"/>
      <c r="AA168" s="11"/>
      <c r="AB168" s="11"/>
      <c r="AC168" s="11"/>
      <c r="AD168" s="11"/>
      <c r="AE168" s="11"/>
      <c r="DQ168" s="13">
        <v>5.0000000000000001E-3</v>
      </c>
      <c r="DR168" s="12">
        <v>41640</v>
      </c>
      <c r="DS168" s="13">
        <v>3.6789999999999998</v>
      </c>
      <c r="DT168" s="13">
        <v>5.0000000000000001E-3</v>
      </c>
      <c r="DU168" s="13">
        <v>0.15</v>
      </c>
      <c r="DW168" s="13">
        <v>0.28499999999999998</v>
      </c>
      <c r="DX168" s="13">
        <v>0.38</v>
      </c>
      <c r="DZ168" s="13">
        <v>0.27</v>
      </c>
      <c r="EA168" s="13">
        <v>-0.2</v>
      </c>
      <c r="EB168" s="13">
        <v>-0.2</v>
      </c>
      <c r="EC168" s="13">
        <v>-0.20499999999999999</v>
      </c>
      <c r="ED168" s="13">
        <v>-7.2499999999999995E-2</v>
      </c>
      <c r="EE168" s="13">
        <v>-5.7500000000000002E-2</v>
      </c>
      <c r="EF168" s="13">
        <v>-0.13</v>
      </c>
      <c r="EG168" s="13">
        <v>-3.5000000000000003E-2</v>
      </c>
      <c r="EH168" s="13">
        <v>-0.1275</v>
      </c>
      <c r="EI168" s="13">
        <v>-0.19</v>
      </c>
      <c r="EJ168" s="13">
        <v>0</v>
      </c>
      <c r="EK168" s="13">
        <v>0.12</v>
      </c>
      <c r="EL168" s="13">
        <v>-0.17</v>
      </c>
      <c r="EM168" s="13">
        <v>1.5249999999999999</v>
      </c>
      <c r="EN168" s="13">
        <v>0.30499999999999999</v>
      </c>
      <c r="EO168" s="13">
        <v>0.97499999999999998</v>
      </c>
      <c r="EP168" s="13">
        <v>-5.7500000000000002E-2</v>
      </c>
      <c r="EQ168" s="13">
        <v>-5.7500000000000002E-2</v>
      </c>
      <c r="ER168" s="13">
        <v>-3.7499999999999999E-2</v>
      </c>
      <c r="ES168" s="13">
        <v>-3.7499999999999999E-2</v>
      </c>
      <c r="ET168" s="13">
        <v>-3.7499999999999999E-2</v>
      </c>
      <c r="EU168" s="13">
        <v>-0.59499999999999997</v>
      </c>
      <c r="EV168" s="13">
        <v>-6.5000000000000002E-2</v>
      </c>
      <c r="EW168" s="13">
        <v>0.15</v>
      </c>
      <c r="EY168" s="12">
        <v>41640</v>
      </c>
      <c r="EZ168" s="13">
        <v>3.6539999999999999</v>
      </c>
      <c r="FA168" s="13">
        <v>5.0000000000000001E-3</v>
      </c>
      <c r="FB168" s="13">
        <v>0.15</v>
      </c>
      <c r="FD168" s="13">
        <v>0.28499999999999998</v>
      </c>
      <c r="FE168" s="13">
        <v>0.38</v>
      </c>
      <c r="FG168" s="13">
        <v>0.27</v>
      </c>
      <c r="FH168" s="13">
        <v>-0.2</v>
      </c>
      <c r="FI168" s="13">
        <v>-0.2</v>
      </c>
      <c r="FJ168" s="13">
        <v>-0.20499999999999999</v>
      </c>
      <c r="FK168" s="13">
        <v>-7.2499999999999995E-2</v>
      </c>
      <c r="FL168" s="13">
        <v>-5.7500000000000002E-2</v>
      </c>
      <c r="FM168" s="13">
        <v>-0.13</v>
      </c>
      <c r="FN168" s="13">
        <v>-3.5000000000000003E-2</v>
      </c>
      <c r="FO168" s="13">
        <v>-0.1275</v>
      </c>
      <c r="FP168" s="13">
        <v>-0.19</v>
      </c>
      <c r="FQ168" s="13">
        <v>0</v>
      </c>
      <c r="FR168" s="13">
        <v>0.12</v>
      </c>
      <c r="FS168" s="13">
        <v>-0.17</v>
      </c>
      <c r="FT168" s="13">
        <v>1.5249999999999999</v>
      </c>
      <c r="FU168" s="13">
        <v>0.30499999999999999</v>
      </c>
      <c r="FV168" s="13">
        <v>0.97499999999999998</v>
      </c>
      <c r="FW168" s="13">
        <v>-5.7500000000000002E-2</v>
      </c>
      <c r="FX168" s="13">
        <v>-5.7500000000000002E-2</v>
      </c>
      <c r="FY168" s="13">
        <v>-3.7499999999999999E-2</v>
      </c>
      <c r="FZ168" s="13">
        <v>-3.7499999999999999E-2</v>
      </c>
      <c r="GA168" s="13">
        <v>-3.7499999999999999E-2</v>
      </c>
      <c r="GB168" s="13">
        <v>-0.59499999999999997</v>
      </c>
      <c r="GC168" s="13">
        <v>-6.5000000000000002E-2</v>
      </c>
    </row>
    <row r="169" spans="4:185" x14ac:dyDescent="0.2"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71"/>
      <c r="AA169" s="11"/>
      <c r="AB169" s="11"/>
      <c r="AC169" s="11"/>
      <c r="AD169" s="11"/>
      <c r="AE169" s="11"/>
      <c r="DQ169" s="13">
        <v>5.0000000000000001E-3</v>
      </c>
      <c r="DR169" s="12">
        <v>41671</v>
      </c>
      <c r="DS169" s="13">
        <v>3.581</v>
      </c>
      <c r="DT169" s="13">
        <v>5.0000000000000001E-3</v>
      </c>
      <c r="DU169" s="13">
        <v>0.15</v>
      </c>
      <c r="DW169" s="13">
        <v>0.26</v>
      </c>
      <c r="DX169" s="13">
        <v>0.35499999999999998</v>
      </c>
      <c r="DZ169" s="13">
        <v>0.32</v>
      </c>
      <c r="EA169" s="13">
        <v>-0.20250000000000001</v>
      </c>
      <c r="EB169" s="13">
        <v>-0.20250000000000001</v>
      </c>
      <c r="EC169" s="13">
        <v>-0.20749999999999999</v>
      </c>
      <c r="ED169" s="13">
        <v>-7.2499999999999995E-2</v>
      </c>
      <c r="EE169" s="13">
        <v>-5.7500000000000002E-2</v>
      </c>
      <c r="EF169" s="13">
        <v>-0.13</v>
      </c>
      <c r="EG169" s="13">
        <v>-3.5000000000000003E-2</v>
      </c>
      <c r="EH169" s="13">
        <v>-0.1275</v>
      </c>
      <c r="EI169" s="13">
        <v>-0.19</v>
      </c>
      <c r="EJ169" s="13">
        <v>0</v>
      </c>
      <c r="EK169" s="13">
        <v>0.12</v>
      </c>
      <c r="EL169" s="13">
        <v>-0.17</v>
      </c>
      <c r="EM169" s="13">
        <v>1.4550000000000001</v>
      </c>
      <c r="EN169" s="13">
        <v>0.30499999999999999</v>
      </c>
      <c r="EO169" s="13">
        <v>0.97499999999999998</v>
      </c>
      <c r="EP169" s="13">
        <v>-0.04</v>
      </c>
      <c r="EQ169" s="13">
        <v>-0.04</v>
      </c>
      <c r="ER169" s="13">
        <v>-3.7499999999999999E-2</v>
      </c>
      <c r="ES169" s="13">
        <v>-3.7499999999999999E-2</v>
      </c>
      <c r="ET169" s="13">
        <v>-3.7499999999999999E-2</v>
      </c>
      <c r="EU169" s="13">
        <v>-0.59499999999999997</v>
      </c>
      <c r="EV169" s="13">
        <v>-6.5000000000000002E-2</v>
      </c>
      <c r="EW169" s="13">
        <v>0.15</v>
      </c>
      <c r="EY169" s="12">
        <v>41671</v>
      </c>
      <c r="EZ169" s="13">
        <v>3.556</v>
      </c>
      <c r="FA169" s="13">
        <v>5.0000000000000001E-3</v>
      </c>
      <c r="FB169" s="13">
        <v>0.15</v>
      </c>
      <c r="FD169" s="13">
        <v>0.26</v>
      </c>
      <c r="FE169" s="13">
        <v>0.35499999999999998</v>
      </c>
      <c r="FG169" s="13">
        <v>0.32</v>
      </c>
      <c r="FH169" s="13">
        <v>-0.20250000000000001</v>
      </c>
      <c r="FI169" s="13">
        <v>-0.20250000000000001</v>
      </c>
      <c r="FJ169" s="13">
        <v>-0.20749999999999999</v>
      </c>
      <c r="FK169" s="13">
        <v>-7.2499999999999995E-2</v>
      </c>
      <c r="FL169" s="13">
        <v>-5.7500000000000002E-2</v>
      </c>
      <c r="FM169" s="13">
        <v>-0.13</v>
      </c>
      <c r="FN169" s="13">
        <v>-3.5000000000000003E-2</v>
      </c>
      <c r="FO169" s="13">
        <v>-0.1275</v>
      </c>
      <c r="FP169" s="13">
        <v>-0.19</v>
      </c>
      <c r="FQ169" s="13">
        <v>0</v>
      </c>
      <c r="FR169" s="13">
        <v>0.12</v>
      </c>
      <c r="FS169" s="13">
        <v>-0.17</v>
      </c>
      <c r="FT169" s="13">
        <v>1.4550000000000001</v>
      </c>
      <c r="FU169" s="13">
        <v>0.30499999999999999</v>
      </c>
      <c r="FV169" s="13">
        <v>0.97499999999999998</v>
      </c>
      <c r="FW169" s="13">
        <v>-0.04</v>
      </c>
      <c r="FX169" s="13">
        <v>-0.04</v>
      </c>
      <c r="FY169" s="13">
        <v>-3.7499999999999999E-2</v>
      </c>
      <c r="FZ169" s="13">
        <v>-3.7499999999999999E-2</v>
      </c>
      <c r="GA169" s="13">
        <v>-3.7499999999999999E-2</v>
      </c>
      <c r="GB169" s="13">
        <v>-0.59499999999999997</v>
      </c>
      <c r="GC169" s="13">
        <v>-6.5000000000000002E-2</v>
      </c>
    </row>
    <row r="170" spans="4:185" x14ac:dyDescent="0.2"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71"/>
      <c r="AA170" s="11"/>
      <c r="AB170" s="11"/>
      <c r="AC170" s="11"/>
      <c r="AD170" s="11"/>
      <c r="AE170" s="11"/>
      <c r="DQ170" s="13">
        <v>5.0000000000000001E-3</v>
      </c>
      <c r="DR170" s="12">
        <v>41699</v>
      </c>
      <c r="DS170" s="13">
        <v>3.444</v>
      </c>
      <c r="DT170" s="13">
        <v>5.0000000000000001E-3</v>
      </c>
      <c r="DU170" s="13">
        <v>0.15</v>
      </c>
      <c r="DW170" s="13">
        <v>0.25800000000000001</v>
      </c>
      <c r="DX170" s="13">
        <v>0.35299999999999998</v>
      </c>
      <c r="DZ170" s="13">
        <v>0.31</v>
      </c>
      <c r="EA170" s="13">
        <v>-0.20499999999999999</v>
      </c>
      <c r="EB170" s="13">
        <v>-0.20499999999999999</v>
      </c>
      <c r="EC170" s="13">
        <v>-0.21</v>
      </c>
      <c r="ED170" s="13">
        <v>-7.2499999999999995E-2</v>
      </c>
      <c r="EE170" s="13">
        <v>-5.7500000000000002E-2</v>
      </c>
      <c r="EF170" s="13">
        <v>-0.13</v>
      </c>
      <c r="EG170" s="13">
        <v>-3.5000000000000003E-2</v>
      </c>
      <c r="EH170" s="13">
        <v>-0.13250000000000001</v>
      </c>
      <c r="EI170" s="13">
        <v>-0.19</v>
      </c>
      <c r="EJ170" s="13">
        <v>0</v>
      </c>
      <c r="EK170" s="13">
        <v>0.12</v>
      </c>
      <c r="EL170" s="13">
        <v>-0.17</v>
      </c>
      <c r="EM170" s="13">
        <v>0.83499999999999996</v>
      </c>
      <c r="EN170" s="13">
        <v>0.26500000000000001</v>
      </c>
      <c r="EO170" s="13">
        <v>0.60750000000000004</v>
      </c>
      <c r="EP170" s="13">
        <v>-2.75E-2</v>
      </c>
      <c r="EQ170" s="13">
        <v>-2.75E-2</v>
      </c>
      <c r="ER170" s="13">
        <v>-3.7499999999999999E-2</v>
      </c>
      <c r="ES170" s="13">
        <v>-3.7499999999999999E-2</v>
      </c>
      <c r="ET170" s="13">
        <v>-3.7499999999999999E-2</v>
      </c>
      <c r="EU170" s="13">
        <v>-0.59499999999999997</v>
      </c>
      <c r="EV170" s="13">
        <v>-6.5000000000000002E-2</v>
      </c>
      <c r="EW170" s="13">
        <v>0.15</v>
      </c>
      <c r="EY170" s="12">
        <v>41699</v>
      </c>
      <c r="EZ170" s="13">
        <v>3.419</v>
      </c>
      <c r="FA170" s="13">
        <v>5.0000000000000001E-3</v>
      </c>
      <c r="FB170" s="13">
        <v>0.15</v>
      </c>
      <c r="FD170" s="13">
        <v>0.25800000000000001</v>
      </c>
      <c r="FE170" s="13">
        <v>0.35299999999999998</v>
      </c>
      <c r="FG170" s="13">
        <v>0.31</v>
      </c>
      <c r="FH170" s="13">
        <v>-0.20499999999999999</v>
      </c>
      <c r="FI170" s="13">
        <v>-0.20499999999999999</v>
      </c>
      <c r="FJ170" s="13">
        <v>-0.21</v>
      </c>
      <c r="FK170" s="13">
        <v>-7.2499999999999995E-2</v>
      </c>
      <c r="FL170" s="13">
        <v>-5.7500000000000002E-2</v>
      </c>
      <c r="FM170" s="13">
        <v>-0.13</v>
      </c>
      <c r="FN170" s="13">
        <v>-3.5000000000000003E-2</v>
      </c>
      <c r="FO170" s="13">
        <v>-0.13250000000000001</v>
      </c>
      <c r="FP170" s="13">
        <v>-0.19</v>
      </c>
      <c r="FQ170" s="13">
        <v>0</v>
      </c>
      <c r="FR170" s="13">
        <v>0.12</v>
      </c>
      <c r="FS170" s="13">
        <v>-0.17</v>
      </c>
      <c r="FT170" s="13">
        <v>0.83499999999999996</v>
      </c>
      <c r="FU170" s="13">
        <v>0.26500000000000001</v>
      </c>
      <c r="FV170" s="13">
        <v>0.60750000000000004</v>
      </c>
      <c r="FW170" s="13">
        <v>-2.75E-2</v>
      </c>
      <c r="FX170" s="13">
        <v>-2.75E-2</v>
      </c>
      <c r="FY170" s="13">
        <v>-3.7499999999999999E-2</v>
      </c>
      <c r="FZ170" s="13">
        <v>-3.7499999999999999E-2</v>
      </c>
      <c r="GA170" s="13">
        <v>-3.7499999999999999E-2</v>
      </c>
      <c r="GB170" s="13">
        <v>-0.59499999999999997</v>
      </c>
      <c r="GC170" s="13">
        <v>-6.5000000000000002E-2</v>
      </c>
    </row>
    <row r="171" spans="4:185" x14ac:dyDescent="0.2"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71"/>
      <c r="AA171" s="11"/>
      <c r="AB171" s="11"/>
      <c r="AC171" s="11"/>
      <c r="AD171" s="11"/>
      <c r="AE171" s="11"/>
      <c r="DQ171" s="13">
        <v>5.0000000000000001E-3</v>
      </c>
      <c r="DR171" s="12">
        <v>41730</v>
      </c>
      <c r="DS171" s="13">
        <v>3.2989999999999999</v>
      </c>
      <c r="DT171" s="13">
        <v>5.0000000000000001E-3</v>
      </c>
      <c r="DU171" s="13">
        <v>0.15</v>
      </c>
      <c r="DW171" s="13">
        <v>0.16300000000000001</v>
      </c>
      <c r="DX171" s="13">
        <v>0.25800000000000001</v>
      </c>
      <c r="DZ171" s="13">
        <v>0.14000000000000001</v>
      </c>
      <c r="EA171" s="13">
        <v>-0.19500000000000001</v>
      </c>
      <c r="EB171" s="13">
        <v>-0.19500000000000001</v>
      </c>
      <c r="EC171" s="13">
        <v>-0.2</v>
      </c>
      <c r="ED171" s="13">
        <v>-5.5500000000000001E-2</v>
      </c>
      <c r="EE171" s="13">
        <v>-4.0500000000000001E-2</v>
      </c>
      <c r="EF171" s="13">
        <v>-0.17499999999999999</v>
      </c>
      <c r="EG171" s="13">
        <v>-0.08</v>
      </c>
      <c r="EH171" s="13">
        <v>-0.12</v>
      </c>
      <c r="EI171" s="13">
        <v>-0.19</v>
      </c>
      <c r="EJ171" s="13">
        <v>0</v>
      </c>
      <c r="EK171" s="13">
        <v>0.29499999999999998</v>
      </c>
      <c r="EL171" s="13">
        <v>-0.17</v>
      </c>
      <c r="EM171" s="13">
        <v>0.45</v>
      </c>
      <c r="EN171" s="13">
        <v>0.19500000000000001</v>
      </c>
      <c r="EO171" s="13">
        <v>0.35499999999999998</v>
      </c>
      <c r="EP171" s="13">
        <v>1.4999999999999999E-2</v>
      </c>
      <c r="EQ171" s="13">
        <v>1.4999999999999999E-2</v>
      </c>
      <c r="ER171" s="13">
        <v>-3.5000000000000003E-2</v>
      </c>
      <c r="ES171" s="13">
        <v>-0.03</v>
      </c>
      <c r="ET171" s="13">
        <v>-3.5000000000000003E-2</v>
      </c>
      <c r="EU171" s="13">
        <v>-0.59499999999999997</v>
      </c>
      <c r="EV171" s="13">
        <v>-6.25E-2</v>
      </c>
      <c r="EW171" s="13">
        <v>0.15</v>
      </c>
      <c r="EY171" s="12">
        <v>41730</v>
      </c>
      <c r="EZ171" s="13">
        <v>3.274</v>
      </c>
      <c r="FA171" s="13">
        <v>5.0000000000000001E-3</v>
      </c>
      <c r="FB171" s="13">
        <v>0.15</v>
      </c>
      <c r="FD171" s="13">
        <v>0.16300000000000001</v>
      </c>
      <c r="FE171" s="13">
        <v>0.25800000000000001</v>
      </c>
      <c r="FG171" s="13">
        <v>0.14000000000000001</v>
      </c>
      <c r="FH171" s="13">
        <v>-0.19500000000000001</v>
      </c>
      <c r="FI171" s="13">
        <v>-0.19500000000000001</v>
      </c>
      <c r="FJ171" s="13">
        <v>-0.2</v>
      </c>
      <c r="FK171" s="13">
        <v>-5.5500000000000001E-2</v>
      </c>
      <c r="FL171" s="13">
        <v>-4.0500000000000001E-2</v>
      </c>
      <c r="FM171" s="13">
        <v>-0.17499999999999999</v>
      </c>
      <c r="FN171" s="13">
        <v>-0.08</v>
      </c>
      <c r="FO171" s="13">
        <v>-0.12</v>
      </c>
      <c r="FP171" s="13">
        <v>-0.19</v>
      </c>
      <c r="FQ171" s="13">
        <v>0</v>
      </c>
      <c r="FR171" s="13">
        <v>0.29499999999999998</v>
      </c>
      <c r="FS171" s="13">
        <v>-0.17</v>
      </c>
      <c r="FT171" s="13">
        <v>0.45</v>
      </c>
      <c r="FU171" s="13">
        <v>0.19500000000000001</v>
      </c>
      <c r="FV171" s="13">
        <v>0.35499999999999998</v>
      </c>
      <c r="FW171" s="13">
        <v>1.4999999999999999E-2</v>
      </c>
      <c r="FX171" s="13">
        <v>1.4999999999999999E-2</v>
      </c>
      <c r="FY171" s="13">
        <v>-3.5000000000000003E-2</v>
      </c>
      <c r="FZ171" s="13">
        <v>-0.03</v>
      </c>
      <c r="GA171" s="13">
        <v>-3.5000000000000003E-2</v>
      </c>
      <c r="GB171" s="13">
        <v>-0.59499999999999997</v>
      </c>
      <c r="GC171" s="13">
        <v>-6.25E-2</v>
      </c>
    </row>
    <row r="172" spans="4:185" x14ac:dyDescent="0.2"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71"/>
      <c r="AA172" s="11"/>
      <c r="AB172" s="11"/>
      <c r="AC172" s="11"/>
      <c r="AD172" s="11"/>
      <c r="AE172" s="11"/>
      <c r="DQ172" s="13">
        <v>5.0000000000000001E-3</v>
      </c>
      <c r="DR172" s="12">
        <v>41760</v>
      </c>
      <c r="DS172" s="13">
        <v>3.298</v>
      </c>
      <c r="DT172" s="13">
        <v>5.0000000000000001E-3</v>
      </c>
      <c r="DU172" s="13">
        <v>0.15</v>
      </c>
      <c r="DW172" s="13">
        <v>0.17299999999999999</v>
      </c>
      <c r="DX172" s="13">
        <v>0.26800000000000002</v>
      </c>
      <c r="DZ172" s="13">
        <v>0.14000000000000001</v>
      </c>
      <c r="EA172" s="13">
        <v>-0.19500000000000001</v>
      </c>
      <c r="EB172" s="13">
        <v>-0.19500000000000001</v>
      </c>
      <c r="EC172" s="13">
        <v>-0.2</v>
      </c>
      <c r="ED172" s="13">
        <v>-5.5500000000000001E-2</v>
      </c>
      <c r="EE172" s="13">
        <v>-4.0500000000000001E-2</v>
      </c>
      <c r="EF172" s="13">
        <v>-0.20499999999999999</v>
      </c>
      <c r="EG172" s="13">
        <v>-9.5000000000000001E-2</v>
      </c>
      <c r="EH172" s="13">
        <v>-0.12</v>
      </c>
      <c r="EI172" s="13">
        <v>-0.19</v>
      </c>
      <c r="EJ172" s="13">
        <v>0</v>
      </c>
      <c r="EK172" s="13">
        <v>0.29499999999999998</v>
      </c>
      <c r="EL172" s="13">
        <v>-0.17</v>
      </c>
      <c r="EM172" s="13">
        <v>0.40500000000000003</v>
      </c>
      <c r="EN172" s="13">
        <v>0.1825</v>
      </c>
      <c r="EO172" s="13">
        <v>0.28749999999999998</v>
      </c>
      <c r="EP172" s="13">
        <v>1.4999999999999999E-2</v>
      </c>
      <c r="EQ172" s="13">
        <v>1.4999999999999999E-2</v>
      </c>
      <c r="ER172" s="13">
        <v>-3.5000000000000003E-2</v>
      </c>
      <c r="ES172" s="13">
        <v>-0.03</v>
      </c>
      <c r="ET172" s="13">
        <v>-3.5000000000000003E-2</v>
      </c>
      <c r="EU172" s="13">
        <v>-0.59499999999999997</v>
      </c>
      <c r="EV172" s="13">
        <v>-6.25E-2</v>
      </c>
      <c r="EW172" s="13">
        <v>0.15</v>
      </c>
      <c r="EY172" s="12">
        <v>41760</v>
      </c>
      <c r="EZ172" s="13">
        <v>3.2730000000000001</v>
      </c>
      <c r="FA172" s="13">
        <v>5.0000000000000001E-3</v>
      </c>
      <c r="FB172" s="13">
        <v>0.15</v>
      </c>
      <c r="FD172" s="13">
        <v>0.17299999999999999</v>
      </c>
      <c r="FE172" s="13">
        <v>0.26800000000000002</v>
      </c>
      <c r="FG172" s="13">
        <v>0.14000000000000001</v>
      </c>
      <c r="FH172" s="13">
        <v>-0.19500000000000001</v>
      </c>
      <c r="FI172" s="13">
        <v>-0.19500000000000001</v>
      </c>
      <c r="FJ172" s="13">
        <v>-0.2</v>
      </c>
      <c r="FK172" s="13">
        <v>-5.5500000000000001E-2</v>
      </c>
      <c r="FL172" s="13">
        <v>-4.0500000000000001E-2</v>
      </c>
      <c r="FM172" s="13">
        <v>-0.20499999999999999</v>
      </c>
      <c r="FN172" s="13">
        <v>-9.5000000000000001E-2</v>
      </c>
      <c r="FO172" s="13">
        <v>-0.12</v>
      </c>
      <c r="FP172" s="13">
        <v>-0.19</v>
      </c>
      <c r="FQ172" s="13">
        <v>0</v>
      </c>
      <c r="FR172" s="13">
        <v>0.29499999999999998</v>
      </c>
      <c r="FS172" s="13">
        <v>-0.17</v>
      </c>
      <c r="FT172" s="13">
        <v>0.40500000000000003</v>
      </c>
      <c r="FU172" s="13">
        <v>0.1825</v>
      </c>
      <c r="FV172" s="13">
        <v>0.28749999999999998</v>
      </c>
      <c r="FW172" s="13">
        <v>1.4999999999999999E-2</v>
      </c>
      <c r="FX172" s="13">
        <v>1.4999999999999999E-2</v>
      </c>
      <c r="FY172" s="13">
        <v>-3.5000000000000003E-2</v>
      </c>
      <c r="FZ172" s="13">
        <v>-0.03</v>
      </c>
      <c r="GA172" s="13">
        <v>-3.5000000000000003E-2</v>
      </c>
      <c r="GB172" s="13">
        <v>-0.59499999999999997</v>
      </c>
      <c r="GC172" s="13">
        <v>-6.25E-2</v>
      </c>
    </row>
    <row r="173" spans="4:185" x14ac:dyDescent="0.2"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71"/>
      <c r="AA173" s="11"/>
      <c r="AB173" s="11"/>
      <c r="AC173" s="11"/>
      <c r="AD173" s="11"/>
      <c r="AE173" s="11"/>
      <c r="DQ173" s="13">
        <v>5.0000000000000001E-3</v>
      </c>
      <c r="DR173" s="12">
        <v>41791</v>
      </c>
      <c r="DS173" s="13">
        <v>3.3290000000000002</v>
      </c>
      <c r="DT173" s="13">
        <v>5.0000000000000001E-3</v>
      </c>
      <c r="DU173" s="13">
        <v>0.15</v>
      </c>
      <c r="DW173" s="13">
        <v>0.16800000000000001</v>
      </c>
      <c r="DX173" s="13">
        <v>0.26300000000000001</v>
      </c>
      <c r="DZ173" s="13">
        <v>0.14000000000000001</v>
      </c>
      <c r="EA173" s="13">
        <v>-0.19500000000000001</v>
      </c>
      <c r="EB173" s="13">
        <v>-0.19500000000000001</v>
      </c>
      <c r="EC173" s="13">
        <v>-0.2</v>
      </c>
      <c r="ED173" s="13">
        <v>-5.5500000000000001E-2</v>
      </c>
      <c r="EE173" s="13">
        <v>-4.0500000000000001E-2</v>
      </c>
      <c r="EF173" s="13">
        <v>-0.215</v>
      </c>
      <c r="EG173" s="13">
        <v>-0.105</v>
      </c>
      <c r="EH173" s="13">
        <v>-0.12</v>
      </c>
      <c r="EI173" s="13">
        <v>-0.19</v>
      </c>
      <c r="EJ173" s="13">
        <v>0</v>
      </c>
      <c r="EK173" s="13">
        <v>0.29499999999999998</v>
      </c>
      <c r="EL173" s="13">
        <v>-0.17</v>
      </c>
      <c r="EM173" s="13">
        <v>0.39500000000000002</v>
      </c>
      <c r="EN173" s="13">
        <v>0.1825</v>
      </c>
      <c r="EO173" s="13">
        <v>0.28749999999999998</v>
      </c>
      <c r="EP173" s="13">
        <v>0.02</v>
      </c>
      <c r="EQ173" s="13">
        <v>0.02</v>
      </c>
      <c r="ER173" s="13">
        <v>-3.5000000000000003E-2</v>
      </c>
      <c r="ES173" s="13">
        <v>-0.03</v>
      </c>
      <c r="ET173" s="13">
        <v>-3.5000000000000003E-2</v>
      </c>
      <c r="EU173" s="13">
        <v>-0.59499999999999997</v>
      </c>
      <c r="EV173" s="13">
        <v>-6.25E-2</v>
      </c>
      <c r="EW173" s="13">
        <v>0.15</v>
      </c>
      <c r="EY173" s="12">
        <v>41791</v>
      </c>
      <c r="EZ173" s="13">
        <v>3.3039999999999998</v>
      </c>
      <c r="FA173" s="13">
        <v>5.0000000000000001E-3</v>
      </c>
      <c r="FB173" s="13">
        <v>0.15</v>
      </c>
      <c r="FD173" s="13">
        <v>0.16800000000000001</v>
      </c>
      <c r="FE173" s="13">
        <v>0.26300000000000001</v>
      </c>
      <c r="FG173" s="13">
        <v>0.14000000000000001</v>
      </c>
      <c r="FH173" s="13">
        <v>-0.19500000000000001</v>
      </c>
      <c r="FI173" s="13">
        <v>-0.19500000000000001</v>
      </c>
      <c r="FJ173" s="13">
        <v>-0.2</v>
      </c>
      <c r="FK173" s="13">
        <v>-5.5500000000000001E-2</v>
      </c>
      <c r="FL173" s="13">
        <v>-4.0500000000000001E-2</v>
      </c>
      <c r="FM173" s="13">
        <v>-0.215</v>
      </c>
      <c r="FN173" s="13">
        <v>-0.105</v>
      </c>
      <c r="FO173" s="13">
        <v>-0.12</v>
      </c>
      <c r="FP173" s="13">
        <v>-0.19</v>
      </c>
      <c r="FQ173" s="13">
        <v>0</v>
      </c>
      <c r="FR173" s="13">
        <v>0.29499999999999998</v>
      </c>
      <c r="FS173" s="13">
        <v>-0.17</v>
      </c>
      <c r="FT173" s="13">
        <v>0.39500000000000002</v>
      </c>
      <c r="FU173" s="13">
        <v>0.1825</v>
      </c>
      <c r="FV173" s="13">
        <v>0.28749999999999998</v>
      </c>
      <c r="FW173" s="13">
        <v>0.02</v>
      </c>
      <c r="FX173" s="13">
        <v>0.02</v>
      </c>
      <c r="FY173" s="13">
        <v>-3.5000000000000003E-2</v>
      </c>
      <c r="FZ173" s="13">
        <v>-0.03</v>
      </c>
      <c r="GA173" s="13">
        <v>-3.5000000000000003E-2</v>
      </c>
      <c r="GB173" s="13">
        <v>-0.59499999999999997</v>
      </c>
      <c r="GC173" s="13">
        <v>-6.25E-2</v>
      </c>
    </row>
    <row r="174" spans="4:185" x14ac:dyDescent="0.2"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71"/>
      <c r="AA174" s="11"/>
      <c r="AB174" s="11"/>
      <c r="AC174" s="11"/>
      <c r="AD174" s="11"/>
      <c r="AE174" s="11"/>
      <c r="DQ174" s="13">
        <v>5.0000000000000001E-3</v>
      </c>
      <c r="DR174" s="12">
        <v>41821</v>
      </c>
      <c r="DS174" s="13">
        <v>3.351</v>
      </c>
      <c r="DT174" s="13">
        <v>5.0000000000000001E-3</v>
      </c>
      <c r="DU174" s="13">
        <v>0.15</v>
      </c>
      <c r="DW174" s="13">
        <v>0.158</v>
      </c>
      <c r="DX174" s="13">
        <v>0.253</v>
      </c>
      <c r="DZ174" s="13">
        <v>0.14000000000000001</v>
      </c>
      <c r="EA174" s="13">
        <v>-0.19500000000000001</v>
      </c>
      <c r="EB174" s="13">
        <v>-0.19500000000000001</v>
      </c>
      <c r="EC174" s="13">
        <v>-0.2</v>
      </c>
      <c r="ED174" s="13">
        <v>-5.5500000000000001E-2</v>
      </c>
      <c r="EE174" s="13">
        <v>-4.0500000000000001E-2</v>
      </c>
      <c r="EF174" s="13">
        <v>-0.215</v>
      </c>
      <c r="EG174" s="13">
        <v>-0.105</v>
      </c>
      <c r="EH174" s="13">
        <v>-0.12</v>
      </c>
      <c r="EI174" s="13">
        <v>-0.19</v>
      </c>
      <c r="EJ174" s="13">
        <v>0</v>
      </c>
      <c r="EK174" s="13">
        <v>0.29499999999999998</v>
      </c>
      <c r="EL174" s="13">
        <v>-0.17</v>
      </c>
      <c r="EM174" s="13">
        <v>0.43</v>
      </c>
      <c r="EN174" s="13">
        <v>0.1825</v>
      </c>
      <c r="EO174" s="13">
        <v>0.3</v>
      </c>
      <c r="EP174" s="13">
        <v>2.2499999999999999E-2</v>
      </c>
      <c r="EQ174" s="13">
        <v>2.2499999999999999E-2</v>
      </c>
      <c r="ER174" s="13">
        <v>-3.5000000000000003E-2</v>
      </c>
      <c r="ES174" s="13">
        <v>-0.03</v>
      </c>
      <c r="ET174" s="13">
        <v>-3.5000000000000003E-2</v>
      </c>
      <c r="EU174" s="13">
        <v>-0.59499999999999997</v>
      </c>
      <c r="EV174" s="13">
        <v>-6.25E-2</v>
      </c>
      <c r="EW174" s="13">
        <v>0.15</v>
      </c>
      <c r="EY174" s="12">
        <v>41821</v>
      </c>
      <c r="EZ174" s="13">
        <v>3.3260000000000001</v>
      </c>
      <c r="FA174" s="13">
        <v>5.0000000000000001E-3</v>
      </c>
      <c r="FB174" s="13">
        <v>0.15</v>
      </c>
      <c r="FD174" s="13">
        <v>0.158</v>
      </c>
      <c r="FE174" s="13">
        <v>0.253</v>
      </c>
      <c r="FG174" s="13">
        <v>0.14000000000000001</v>
      </c>
      <c r="FH174" s="13">
        <v>-0.19500000000000001</v>
      </c>
      <c r="FI174" s="13">
        <v>-0.19500000000000001</v>
      </c>
      <c r="FJ174" s="13">
        <v>-0.2</v>
      </c>
      <c r="FK174" s="13">
        <v>-5.5500000000000001E-2</v>
      </c>
      <c r="FL174" s="13">
        <v>-4.0500000000000001E-2</v>
      </c>
      <c r="FM174" s="13">
        <v>-0.215</v>
      </c>
      <c r="FN174" s="13">
        <v>-0.105</v>
      </c>
      <c r="FO174" s="13">
        <v>-0.12</v>
      </c>
      <c r="FP174" s="13">
        <v>-0.19</v>
      </c>
      <c r="FQ174" s="13">
        <v>0</v>
      </c>
      <c r="FR174" s="13">
        <v>0.29499999999999998</v>
      </c>
      <c r="FS174" s="13">
        <v>-0.17</v>
      </c>
      <c r="FT174" s="13">
        <v>0.43</v>
      </c>
      <c r="FU174" s="13">
        <v>0.1825</v>
      </c>
      <c r="FV174" s="13">
        <v>0.3</v>
      </c>
      <c r="FW174" s="13">
        <v>2.2499999999999999E-2</v>
      </c>
      <c r="FX174" s="13">
        <v>2.2499999999999999E-2</v>
      </c>
      <c r="FY174" s="13">
        <v>-3.5000000000000003E-2</v>
      </c>
      <c r="FZ174" s="13">
        <v>-0.03</v>
      </c>
      <c r="GA174" s="13">
        <v>-3.5000000000000003E-2</v>
      </c>
      <c r="GB174" s="13">
        <v>-0.59499999999999997</v>
      </c>
      <c r="GC174" s="13">
        <v>-6.25E-2</v>
      </c>
    </row>
    <row r="175" spans="4:185" x14ac:dyDescent="0.2"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71"/>
      <c r="AA175" s="11"/>
      <c r="AB175" s="11"/>
      <c r="AC175" s="11"/>
      <c r="AD175" s="11"/>
      <c r="AE175" s="11"/>
      <c r="DQ175" s="13">
        <v>5.0000000000000001E-3</v>
      </c>
      <c r="DR175" s="12">
        <v>41852</v>
      </c>
      <c r="DS175" s="13">
        <v>3.3719999999999999</v>
      </c>
      <c r="DT175" s="13">
        <v>5.0000000000000001E-3</v>
      </c>
      <c r="DU175" s="13">
        <v>0.15</v>
      </c>
      <c r="DW175" s="13">
        <v>0.155</v>
      </c>
      <c r="DX175" s="13">
        <v>0.25</v>
      </c>
      <c r="DZ175" s="13">
        <v>0.14000000000000001</v>
      </c>
      <c r="EA175" s="13">
        <v>-0.19500000000000001</v>
      </c>
      <c r="EB175" s="13">
        <v>-0.19500000000000001</v>
      </c>
      <c r="EC175" s="13">
        <v>-0.2</v>
      </c>
      <c r="ED175" s="13">
        <v>-5.5500000000000001E-2</v>
      </c>
      <c r="EE175" s="13">
        <v>-4.0500000000000001E-2</v>
      </c>
      <c r="EF175" s="13">
        <v>-0.215</v>
      </c>
      <c r="EG175" s="13">
        <v>-0.105</v>
      </c>
      <c r="EH175" s="13">
        <v>-0.12</v>
      </c>
      <c r="EI175" s="13">
        <v>-0.19</v>
      </c>
      <c r="EJ175" s="13">
        <v>0</v>
      </c>
      <c r="EK175" s="13">
        <v>0.29499999999999998</v>
      </c>
      <c r="EL175" s="13">
        <v>-0.17</v>
      </c>
      <c r="EM175" s="13">
        <v>0.495</v>
      </c>
      <c r="EN175" s="13">
        <v>0.1825</v>
      </c>
      <c r="EO175" s="13">
        <v>0.3</v>
      </c>
      <c r="EP175" s="13">
        <v>2.5000000000000001E-2</v>
      </c>
      <c r="EQ175" s="13">
        <v>2.5000000000000001E-2</v>
      </c>
      <c r="ER175" s="13">
        <v>-3.5000000000000003E-2</v>
      </c>
      <c r="ES175" s="13">
        <v>-0.03</v>
      </c>
      <c r="ET175" s="13">
        <v>-3.5000000000000003E-2</v>
      </c>
      <c r="EU175" s="13">
        <v>-0.59499999999999997</v>
      </c>
      <c r="EV175" s="13">
        <v>-6.25E-2</v>
      </c>
      <c r="EW175" s="13">
        <v>0.15</v>
      </c>
      <c r="EY175" s="12">
        <v>41852</v>
      </c>
      <c r="EZ175" s="13">
        <v>3.347</v>
      </c>
      <c r="FA175" s="13">
        <v>5.0000000000000001E-3</v>
      </c>
      <c r="FB175" s="13">
        <v>0.15</v>
      </c>
      <c r="FD175" s="13">
        <v>0.155</v>
      </c>
      <c r="FE175" s="13">
        <v>0.25</v>
      </c>
      <c r="FG175" s="13">
        <v>0.14000000000000001</v>
      </c>
      <c r="FH175" s="13">
        <v>-0.19500000000000001</v>
      </c>
      <c r="FI175" s="13">
        <v>-0.19500000000000001</v>
      </c>
      <c r="FJ175" s="13">
        <v>-0.2</v>
      </c>
      <c r="FK175" s="13">
        <v>-5.5500000000000001E-2</v>
      </c>
      <c r="FL175" s="13">
        <v>-4.0500000000000001E-2</v>
      </c>
      <c r="FM175" s="13">
        <v>-0.215</v>
      </c>
      <c r="FN175" s="13">
        <v>-0.105</v>
      </c>
      <c r="FO175" s="13">
        <v>-0.12</v>
      </c>
      <c r="FP175" s="13">
        <v>-0.19</v>
      </c>
      <c r="FQ175" s="13">
        <v>0</v>
      </c>
      <c r="FR175" s="13">
        <v>0.29499999999999998</v>
      </c>
      <c r="FS175" s="13">
        <v>-0.17</v>
      </c>
      <c r="FT175" s="13">
        <v>0.495</v>
      </c>
      <c r="FU175" s="13">
        <v>0.1825</v>
      </c>
      <c r="FV175" s="13">
        <v>0.3</v>
      </c>
      <c r="FW175" s="13">
        <v>2.5000000000000001E-2</v>
      </c>
      <c r="FX175" s="13">
        <v>2.5000000000000001E-2</v>
      </c>
      <c r="FY175" s="13">
        <v>-3.5000000000000003E-2</v>
      </c>
      <c r="FZ175" s="13">
        <v>-0.03</v>
      </c>
      <c r="GA175" s="13">
        <v>-3.5000000000000003E-2</v>
      </c>
      <c r="GB175" s="13">
        <v>-0.59499999999999997</v>
      </c>
      <c r="GC175" s="13">
        <v>-6.25E-2</v>
      </c>
    </row>
    <row r="176" spans="4:185" x14ac:dyDescent="0.2"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71"/>
      <c r="AA176" s="11"/>
      <c r="AB176" s="11"/>
      <c r="AC176" s="11"/>
      <c r="AD176" s="11"/>
      <c r="AE176" s="11"/>
      <c r="DQ176" s="13">
        <v>5.0000000000000001E-3</v>
      </c>
      <c r="DR176" s="12">
        <v>41883</v>
      </c>
      <c r="DS176" s="13">
        <v>3.3439999999999999</v>
      </c>
      <c r="DT176" s="13">
        <v>5.0000000000000001E-3</v>
      </c>
      <c r="DU176" s="13">
        <v>0.15</v>
      </c>
      <c r="DW176" s="13">
        <v>0.153</v>
      </c>
      <c r="DX176" s="13">
        <v>0.248</v>
      </c>
      <c r="DZ176" s="13">
        <v>0.14000000000000001</v>
      </c>
      <c r="EA176" s="13">
        <v>-0.19500000000000001</v>
      </c>
      <c r="EB176" s="13">
        <v>-0.19500000000000001</v>
      </c>
      <c r="EC176" s="13">
        <v>-0.2</v>
      </c>
      <c r="ED176" s="13">
        <v>-5.5500000000000001E-2</v>
      </c>
      <c r="EE176" s="13">
        <v>-4.0500000000000001E-2</v>
      </c>
      <c r="EF176" s="13">
        <v>-0.20499999999999999</v>
      </c>
      <c r="EG176" s="13">
        <v>-9.5000000000000001E-2</v>
      </c>
      <c r="EH176" s="13">
        <v>-0.12</v>
      </c>
      <c r="EI176" s="13">
        <v>-0.19</v>
      </c>
      <c r="EJ176" s="13">
        <v>0</v>
      </c>
      <c r="EK176" s="13">
        <v>0.29499999999999998</v>
      </c>
      <c r="EL176" s="13">
        <v>-0.17</v>
      </c>
      <c r="EM176" s="13">
        <v>0.39500000000000002</v>
      </c>
      <c r="EN176" s="13">
        <v>0.1825</v>
      </c>
      <c r="EO176" s="13">
        <v>0.28999999999999998</v>
      </c>
      <c r="EP176" s="13">
        <v>1.7500000000000002E-2</v>
      </c>
      <c r="EQ176" s="13">
        <v>1.7500000000000002E-2</v>
      </c>
      <c r="ER176" s="13">
        <v>-3.5000000000000003E-2</v>
      </c>
      <c r="ES176" s="13">
        <v>-0.03</v>
      </c>
      <c r="ET176" s="13">
        <v>-3.5000000000000003E-2</v>
      </c>
      <c r="EU176" s="13">
        <v>-0.59499999999999997</v>
      </c>
      <c r="EV176" s="13">
        <v>-6.25E-2</v>
      </c>
      <c r="EW176" s="13">
        <v>0.15</v>
      </c>
      <c r="EY176" s="12">
        <v>41883</v>
      </c>
      <c r="EZ176" s="13">
        <v>3.319</v>
      </c>
      <c r="FA176" s="13">
        <v>5.0000000000000001E-3</v>
      </c>
      <c r="FB176" s="13">
        <v>0.15</v>
      </c>
      <c r="FD176" s="13">
        <v>0.153</v>
      </c>
      <c r="FE176" s="13">
        <v>0.248</v>
      </c>
      <c r="FG176" s="13">
        <v>0.14000000000000001</v>
      </c>
      <c r="FH176" s="13">
        <v>-0.19500000000000001</v>
      </c>
      <c r="FI176" s="13">
        <v>-0.19500000000000001</v>
      </c>
      <c r="FJ176" s="13">
        <v>-0.2</v>
      </c>
      <c r="FK176" s="13">
        <v>-5.5500000000000001E-2</v>
      </c>
      <c r="FL176" s="13">
        <v>-4.0500000000000001E-2</v>
      </c>
      <c r="FM176" s="13">
        <v>-0.20499999999999999</v>
      </c>
      <c r="FN176" s="13">
        <v>-9.5000000000000001E-2</v>
      </c>
      <c r="FO176" s="13">
        <v>-0.12</v>
      </c>
      <c r="FP176" s="13">
        <v>-0.19</v>
      </c>
      <c r="FQ176" s="13">
        <v>0</v>
      </c>
      <c r="FR176" s="13">
        <v>0.29499999999999998</v>
      </c>
      <c r="FS176" s="13">
        <v>-0.17</v>
      </c>
      <c r="FT176" s="13">
        <v>0.39500000000000002</v>
      </c>
      <c r="FU176" s="13">
        <v>0.1825</v>
      </c>
      <c r="FV176" s="13">
        <v>0.28999999999999998</v>
      </c>
      <c r="FW176" s="13">
        <v>1.7500000000000002E-2</v>
      </c>
      <c r="FX176" s="13">
        <v>1.7500000000000002E-2</v>
      </c>
      <c r="FY176" s="13">
        <v>-3.5000000000000003E-2</v>
      </c>
      <c r="FZ176" s="13">
        <v>-0.03</v>
      </c>
      <c r="GA176" s="13">
        <v>-3.5000000000000003E-2</v>
      </c>
      <c r="GB176" s="13">
        <v>-0.59499999999999997</v>
      </c>
      <c r="GC176" s="13">
        <v>-6.25E-2</v>
      </c>
    </row>
    <row r="177" spans="4:185" x14ac:dyDescent="0.2"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71"/>
      <c r="AA177" s="11"/>
      <c r="AB177" s="11"/>
      <c r="AC177" s="11"/>
      <c r="AD177" s="11"/>
      <c r="AE177" s="11"/>
      <c r="DQ177" s="13">
        <v>5.0000000000000001E-3</v>
      </c>
      <c r="DR177" s="12">
        <v>41913</v>
      </c>
      <c r="DS177" s="13">
        <v>3.3479999999999999</v>
      </c>
      <c r="DT177" s="13">
        <v>5.0000000000000001E-3</v>
      </c>
      <c r="DU177" s="13">
        <v>0.15</v>
      </c>
      <c r="DW177" s="13">
        <v>0.16800000000000001</v>
      </c>
      <c r="DX177" s="13">
        <v>0.26300000000000001</v>
      </c>
      <c r="DZ177" s="13">
        <v>0.14000000000000001</v>
      </c>
      <c r="EA177" s="13">
        <v>-0.19500000000000001</v>
      </c>
      <c r="EB177" s="13">
        <v>-0.19500000000000001</v>
      </c>
      <c r="EC177" s="13">
        <v>-0.2</v>
      </c>
      <c r="ED177" s="13">
        <v>-5.5500000000000001E-2</v>
      </c>
      <c r="EE177" s="13">
        <v>-4.0500000000000001E-2</v>
      </c>
      <c r="EF177" s="13">
        <v>-0.19</v>
      </c>
      <c r="EG177" s="13">
        <v>-0.08</v>
      </c>
      <c r="EH177" s="13">
        <v>-0.12</v>
      </c>
      <c r="EI177" s="13">
        <v>-0.19</v>
      </c>
      <c r="EJ177" s="13">
        <v>0</v>
      </c>
      <c r="EK177" s="13">
        <v>0.29499999999999998</v>
      </c>
      <c r="EL177" s="13">
        <v>-0.17</v>
      </c>
      <c r="EM177" s="13">
        <v>0.46100000000000002</v>
      </c>
      <c r="EN177" s="13">
        <v>0.1875</v>
      </c>
      <c r="EO177" s="13">
        <v>0.36249999999999999</v>
      </c>
      <c r="EP177" s="13">
        <v>7.4999999999999997E-3</v>
      </c>
      <c r="EQ177" s="13">
        <v>7.4999999999999997E-3</v>
      </c>
      <c r="ER177" s="13">
        <v>-3.5000000000000003E-2</v>
      </c>
      <c r="ES177" s="13">
        <v>-0.03</v>
      </c>
      <c r="ET177" s="13">
        <v>-3.5000000000000003E-2</v>
      </c>
      <c r="EU177" s="13">
        <v>-0.59499999999999997</v>
      </c>
      <c r="EV177" s="13">
        <v>-6.25E-2</v>
      </c>
      <c r="EW177" s="13">
        <v>0.15</v>
      </c>
      <c r="EY177" s="12">
        <v>41913</v>
      </c>
      <c r="EZ177" s="13">
        <v>3.323</v>
      </c>
      <c r="FA177" s="13">
        <v>5.0000000000000001E-3</v>
      </c>
      <c r="FB177" s="13">
        <v>0.15</v>
      </c>
      <c r="FD177" s="13">
        <v>0.16800000000000001</v>
      </c>
      <c r="FE177" s="13">
        <v>0.26300000000000001</v>
      </c>
      <c r="FG177" s="13">
        <v>0.14000000000000001</v>
      </c>
      <c r="FH177" s="13">
        <v>-0.19500000000000001</v>
      </c>
      <c r="FI177" s="13">
        <v>-0.19500000000000001</v>
      </c>
      <c r="FJ177" s="13">
        <v>-0.2</v>
      </c>
      <c r="FK177" s="13">
        <v>-5.5500000000000001E-2</v>
      </c>
      <c r="FL177" s="13">
        <v>-4.0500000000000001E-2</v>
      </c>
      <c r="FM177" s="13">
        <v>-0.19</v>
      </c>
      <c r="FN177" s="13">
        <v>-0.08</v>
      </c>
      <c r="FO177" s="13">
        <v>-0.12</v>
      </c>
      <c r="FP177" s="13">
        <v>-0.19</v>
      </c>
      <c r="FQ177" s="13">
        <v>0</v>
      </c>
      <c r="FR177" s="13">
        <v>0.29499999999999998</v>
      </c>
      <c r="FS177" s="13">
        <v>-0.17</v>
      </c>
      <c r="FT177" s="13">
        <v>0.46100000000000002</v>
      </c>
      <c r="FU177" s="13">
        <v>0.1875</v>
      </c>
      <c r="FV177" s="13">
        <v>0.36249999999999999</v>
      </c>
      <c r="FW177" s="13">
        <v>7.4999999999999997E-3</v>
      </c>
      <c r="FX177" s="13">
        <v>7.4999999999999997E-3</v>
      </c>
      <c r="FY177" s="13">
        <v>-3.5000000000000003E-2</v>
      </c>
      <c r="FZ177" s="13">
        <v>-0.03</v>
      </c>
      <c r="GA177" s="13">
        <v>-3.5000000000000003E-2</v>
      </c>
      <c r="GB177" s="13">
        <v>-0.59499999999999997</v>
      </c>
      <c r="GC177" s="13">
        <v>-6.25E-2</v>
      </c>
    </row>
    <row r="178" spans="4:185" x14ac:dyDescent="0.2"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71"/>
      <c r="AA178" s="11"/>
      <c r="AB178" s="11"/>
      <c r="AC178" s="11"/>
      <c r="AD178" s="11"/>
      <c r="AE178" s="11"/>
      <c r="DQ178" s="13">
        <v>5.0000000000000001E-3</v>
      </c>
      <c r="DR178" s="12">
        <v>41944</v>
      </c>
      <c r="DS178" s="13">
        <v>3.3849999999999998</v>
      </c>
      <c r="DT178" s="13">
        <v>5.0000000000000001E-3</v>
      </c>
      <c r="DU178" s="13">
        <v>0.15</v>
      </c>
      <c r="DW178" s="13">
        <v>0.23</v>
      </c>
      <c r="DX178" s="13">
        <v>0.32500000000000001</v>
      </c>
      <c r="DZ178" s="13">
        <v>0</v>
      </c>
      <c r="EA178" s="13">
        <v>-0.19</v>
      </c>
      <c r="EB178" s="13">
        <v>-0.19</v>
      </c>
      <c r="EC178" s="13">
        <v>-0.19500000000000001</v>
      </c>
      <c r="ED178" s="13">
        <v>-7.0000000000000007E-2</v>
      </c>
      <c r="EE178" s="13">
        <v>-5.5E-2</v>
      </c>
      <c r="EF178" s="13">
        <v>-0.1525</v>
      </c>
      <c r="EG178" s="13">
        <v>-4.2500000000000003E-2</v>
      </c>
      <c r="EH178" s="13">
        <v>-0.13250000000000001</v>
      </c>
      <c r="EI178" s="13">
        <v>-0.19</v>
      </c>
      <c r="EJ178" s="13">
        <v>0</v>
      </c>
      <c r="EK178" s="13">
        <v>0.12</v>
      </c>
      <c r="EL178" s="13">
        <v>-0.17</v>
      </c>
      <c r="EM178" s="13">
        <v>0.76749999999999996</v>
      </c>
      <c r="EN178" s="13">
        <v>0.27</v>
      </c>
      <c r="EO178" s="13">
        <v>0.46500000000000002</v>
      </c>
      <c r="EP178" s="13">
        <v>-3.2500000000000001E-2</v>
      </c>
      <c r="EQ178" s="13">
        <v>-3.2500000000000001E-2</v>
      </c>
      <c r="ER178" s="13">
        <v>-3.4500000000000003E-2</v>
      </c>
      <c r="ES178" s="13">
        <v>-0.03</v>
      </c>
      <c r="ET178" s="13">
        <v>-3.4500000000000003E-2</v>
      </c>
      <c r="EU178" s="13">
        <v>-0.59499999999999997</v>
      </c>
      <c r="EV178" s="13">
        <v>-6.5000000000000002E-2</v>
      </c>
      <c r="EW178" s="13">
        <v>0.15</v>
      </c>
      <c r="EY178" s="12">
        <v>41944</v>
      </c>
      <c r="EZ178" s="13">
        <v>3.36</v>
      </c>
      <c r="FA178" s="13">
        <v>5.0000000000000001E-3</v>
      </c>
      <c r="FB178" s="13">
        <v>0.15</v>
      </c>
      <c r="FD178" s="13">
        <v>0.23</v>
      </c>
      <c r="FE178" s="13">
        <v>0.32500000000000001</v>
      </c>
      <c r="FG178" s="13">
        <v>0</v>
      </c>
      <c r="FH178" s="13">
        <v>-0.19</v>
      </c>
      <c r="FI178" s="13">
        <v>-0.19</v>
      </c>
      <c r="FJ178" s="13">
        <v>-0.19500000000000001</v>
      </c>
      <c r="FK178" s="13">
        <v>-7.0000000000000007E-2</v>
      </c>
      <c r="FL178" s="13">
        <v>-5.5E-2</v>
      </c>
      <c r="FM178" s="13">
        <v>-0.1525</v>
      </c>
      <c r="FN178" s="13">
        <v>-4.2500000000000003E-2</v>
      </c>
      <c r="FO178" s="13">
        <v>-0.13250000000000001</v>
      </c>
      <c r="FP178" s="13">
        <v>-0.19</v>
      </c>
      <c r="FQ178" s="13">
        <v>0</v>
      </c>
      <c r="FR178" s="13">
        <v>0.12</v>
      </c>
      <c r="FS178" s="13">
        <v>-0.17</v>
      </c>
      <c r="FT178" s="13">
        <v>0.76749999999999996</v>
      </c>
      <c r="FU178" s="13">
        <v>0.27</v>
      </c>
      <c r="FV178" s="13">
        <v>0.46500000000000002</v>
      </c>
      <c r="FW178" s="13">
        <v>-3.2500000000000001E-2</v>
      </c>
      <c r="FX178" s="13">
        <v>-3.2500000000000001E-2</v>
      </c>
      <c r="FY178" s="13">
        <v>-3.4500000000000003E-2</v>
      </c>
      <c r="FZ178" s="13">
        <v>-0.03</v>
      </c>
      <c r="GA178" s="13">
        <v>-3.4500000000000003E-2</v>
      </c>
      <c r="GB178" s="13">
        <v>-0.59499999999999997</v>
      </c>
      <c r="GC178" s="13">
        <v>-6.5000000000000002E-2</v>
      </c>
    </row>
    <row r="179" spans="4:185" x14ac:dyDescent="0.2"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71"/>
      <c r="AA179" s="11"/>
      <c r="AB179" s="11"/>
      <c r="AC179" s="11"/>
      <c r="AD179" s="11"/>
      <c r="AE179" s="11"/>
      <c r="DQ179" s="13">
        <v>5.0000000000000001E-3</v>
      </c>
      <c r="DR179" s="12">
        <v>41974</v>
      </c>
      <c r="DS179" s="13">
        <v>3.4380000000000002</v>
      </c>
      <c r="DT179" s="13">
        <v>5.0000000000000001E-3</v>
      </c>
      <c r="DU179" s="13">
        <v>0.15</v>
      </c>
      <c r="DW179" s="13">
        <v>0.27</v>
      </c>
      <c r="DX179" s="13">
        <v>0.36499999999999999</v>
      </c>
      <c r="DZ179" s="13">
        <v>0</v>
      </c>
      <c r="EA179" s="13">
        <v>-0.19750000000000001</v>
      </c>
      <c r="EB179" s="13">
        <v>-0.19750000000000001</v>
      </c>
      <c r="EC179" s="13">
        <v>-0.20250000000000001</v>
      </c>
      <c r="ED179" s="13">
        <v>-7.0000000000000007E-2</v>
      </c>
      <c r="EE179" s="13">
        <v>-5.5E-2</v>
      </c>
      <c r="EF179" s="13">
        <v>-0.14499999999999999</v>
      </c>
      <c r="EG179" s="13">
        <v>-3.5000000000000003E-2</v>
      </c>
      <c r="EH179" s="13">
        <v>-0.1275</v>
      </c>
      <c r="EI179" s="13">
        <v>-0.19</v>
      </c>
      <c r="EJ179" s="13">
        <v>0</v>
      </c>
      <c r="EK179" s="13">
        <v>0.12</v>
      </c>
      <c r="EL179" s="13">
        <v>-0.17</v>
      </c>
      <c r="EM179" s="13">
        <v>1.19</v>
      </c>
      <c r="EN179" s="13">
        <v>0.30499999999999999</v>
      </c>
      <c r="EO179" s="13">
        <v>0.8</v>
      </c>
      <c r="EP179" s="13">
        <v>-5.5E-2</v>
      </c>
      <c r="EQ179" s="13">
        <v>-5.5E-2</v>
      </c>
      <c r="ER179" s="13">
        <v>-3.4500000000000003E-2</v>
      </c>
      <c r="ES179" s="13">
        <v>-0.03</v>
      </c>
      <c r="ET179" s="13">
        <v>-3.4500000000000003E-2</v>
      </c>
      <c r="EU179" s="13">
        <v>-0.59499999999999997</v>
      </c>
      <c r="EV179" s="13">
        <v>-6.5000000000000002E-2</v>
      </c>
      <c r="EW179" s="13">
        <v>0.15</v>
      </c>
      <c r="EY179" s="12">
        <v>41974</v>
      </c>
      <c r="EZ179" s="13">
        <v>3.4129999999999998</v>
      </c>
      <c r="FA179" s="13">
        <v>5.0000000000000001E-3</v>
      </c>
      <c r="FB179" s="13">
        <v>0.15</v>
      </c>
      <c r="FD179" s="13">
        <v>0.27</v>
      </c>
      <c r="FE179" s="13">
        <v>0.36499999999999999</v>
      </c>
      <c r="FG179" s="13">
        <v>0</v>
      </c>
      <c r="FH179" s="13">
        <v>-0.19750000000000001</v>
      </c>
      <c r="FI179" s="13">
        <v>-0.19750000000000001</v>
      </c>
      <c r="FJ179" s="13">
        <v>-0.20250000000000001</v>
      </c>
      <c r="FK179" s="13">
        <v>-7.0000000000000007E-2</v>
      </c>
      <c r="FL179" s="13">
        <v>-5.5E-2</v>
      </c>
      <c r="FM179" s="13">
        <v>-0.14499999999999999</v>
      </c>
      <c r="FN179" s="13">
        <v>-3.5000000000000003E-2</v>
      </c>
      <c r="FO179" s="13">
        <v>-0.1275</v>
      </c>
      <c r="FP179" s="13">
        <v>-0.19</v>
      </c>
      <c r="FQ179" s="13">
        <v>0</v>
      </c>
      <c r="FR179" s="13">
        <v>0.12</v>
      </c>
      <c r="FS179" s="13">
        <v>-0.17</v>
      </c>
      <c r="FT179" s="13">
        <v>1.19</v>
      </c>
      <c r="FU179" s="13">
        <v>0.30499999999999999</v>
      </c>
      <c r="FV179" s="13">
        <v>0.8</v>
      </c>
      <c r="FW179" s="13">
        <v>-5.5E-2</v>
      </c>
      <c r="FX179" s="13">
        <v>-5.5E-2</v>
      </c>
      <c r="FY179" s="13">
        <v>-3.4500000000000003E-2</v>
      </c>
      <c r="FZ179" s="13">
        <v>-0.03</v>
      </c>
      <c r="GA179" s="13">
        <v>-3.4500000000000003E-2</v>
      </c>
      <c r="GB179" s="13">
        <v>-0.59499999999999997</v>
      </c>
      <c r="GC179" s="13">
        <v>-6.5000000000000002E-2</v>
      </c>
    </row>
    <row r="180" spans="4:185" x14ac:dyDescent="0.2"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71"/>
      <c r="AA180" s="11"/>
      <c r="AB180" s="11"/>
      <c r="AC180" s="11"/>
      <c r="AD180" s="11"/>
      <c r="AE180" s="11"/>
      <c r="DQ180" s="13">
        <v>5.0000000000000001E-3</v>
      </c>
      <c r="DR180" s="12">
        <v>42005</v>
      </c>
      <c r="DS180" s="13">
        <v>3.7559999999999998</v>
      </c>
      <c r="DT180" s="13">
        <v>5.0000000000000001E-3</v>
      </c>
      <c r="DU180" s="13">
        <v>0.15</v>
      </c>
      <c r="DW180" s="13">
        <v>0.28000000000000003</v>
      </c>
      <c r="DX180" s="13">
        <v>0.375</v>
      </c>
      <c r="DZ180" s="13">
        <v>0</v>
      </c>
      <c r="EA180" s="13">
        <v>-0.2</v>
      </c>
      <c r="EB180" s="13">
        <v>-0.2</v>
      </c>
      <c r="EC180" s="13">
        <v>-0.20499999999999999</v>
      </c>
      <c r="ED180" s="13">
        <v>-7.0000000000000007E-2</v>
      </c>
      <c r="EE180" s="13">
        <v>-5.5E-2</v>
      </c>
      <c r="EF180" s="13">
        <v>-0.13</v>
      </c>
      <c r="EG180" s="13">
        <v>-0.02</v>
      </c>
      <c r="EH180" s="13">
        <v>-0.1275</v>
      </c>
      <c r="EI180" s="13">
        <v>-0.19</v>
      </c>
      <c r="EJ180" s="13">
        <v>0</v>
      </c>
      <c r="EK180" s="13">
        <v>0.12</v>
      </c>
      <c r="EL180" s="13">
        <v>-0.17</v>
      </c>
      <c r="EM180" s="13">
        <v>1.5249999999999999</v>
      </c>
      <c r="EN180" s="13">
        <v>0.30499999999999999</v>
      </c>
      <c r="EO180" s="13">
        <v>0.97499999999999998</v>
      </c>
      <c r="EP180" s="13">
        <v>-5.7500000000000002E-2</v>
      </c>
      <c r="EQ180" s="13">
        <v>-5.7500000000000002E-2</v>
      </c>
      <c r="ER180" s="13">
        <v>-3.2500000000000001E-2</v>
      </c>
      <c r="ES180" s="13">
        <v>-0.03</v>
      </c>
      <c r="ET180" s="13">
        <v>-3.2500000000000001E-2</v>
      </c>
      <c r="EV180" s="13">
        <v>-6.5000000000000002E-2</v>
      </c>
      <c r="EW180" s="13">
        <v>0.15</v>
      </c>
      <c r="EY180" s="12">
        <v>42005</v>
      </c>
      <c r="EZ180" s="13">
        <v>3.7309999999999999</v>
      </c>
      <c r="FA180" s="13">
        <v>5.0000000000000001E-3</v>
      </c>
      <c r="FB180" s="13">
        <v>0.15</v>
      </c>
      <c r="FD180" s="13">
        <v>0.28000000000000003</v>
      </c>
      <c r="FE180" s="13">
        <v>0.375</v>
      </c>
      <c r="FG180" s="13">
        <v>0</v>
      </c>
      <c r="FH180" s="13">
        <v>-0.2</v>
      </c>
      <c r="FI180" s="13">
        <v>-0.2</v>
      </c>
      <c r="FJ180" s="13">
        <v>-0.20499999999999999</v>
      </c>
      <c r="FK180" s="13">
        <v>-7.0000000000000007E-2</v>
      </c>
      <c r="FL180" s="13">
        <v>-5.5E-2</v>
      </c>
      <c r="FM180" s="13">
        <v>-0.13</v>
      </c>
      <c r="FN180" s="13">
        <v>-0.02</v>
      </c>
      <c r="FO180" s="13">
        <v>-0.1275</v>
      </c>
      <c r="FP180" s="13">
        <v>-0.19</v>
      </c>
      <c r="FQ180" s="13">
        <v>0</v>
      </c>
      <c r="FR180" s="13">
        <v>0.12</v>
      </c>
      <c r="FS180" s="13">
        <v>-0.17</v>
      </c>
      <c r="FT180" s="13">
        <v>1.5249999999999999</v>
      </c>
      <c r="FU180" s="13">
        <v>0.30499999999999999</v>
      </c>
      <c r="FV180" s="13">
        <v>0.97499999999999998</v>
      </c>
      <c r="FW180" s="13">
        <v>-5.7500000000000002E-2</v>
      </c>
      <c r="FX180" s="13">
        <v>-5.7500000000000002E-2</v>
      </c>
      <c r="FY180" s="13">
        <v>-3.2500000000000001E-2</v>
      </c>
      <c r="FZ180" s="13">
        <v>-0.03</v>
      </c>
      <c r="GA180" s="13">
        <v>-3.2500000000000001E-2</v>
      </c>
      <c r="GC180" s="13">
        <v>-6.5000000000000002E-2</v>
      </c>
    </row>
    <row r="181" spans="4:185" x14ac:dyDescent="0.2"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71"/>
      <c r="AA181" s="11"/>
      <c r="AB181" s="11"/>
      <c r="AC181" s="11"/>
      <c r="AD181" s="11"/>
      <c r="AE181" s="11"/>
      <c r="DQ181" s="13">
        <v>5.0000000000000001E-3</v>
      </c>
      <c r="DR181" s="12">
        <v>42036</v>
      </c>
      <c r="DS181" s="13">
        <v>3.6619999999999999</v>
      </c>
      <c r="DT181" s="13">
        <v>5.0000000000000001E-3</v>
      </c>
      <c r="DU181" s="13">
        <v>0.15</v>
      </c>
      <c r="DW181" s="13">
        <v>0.255</v>
      </c>
      <c r="DX181" s="13">
        <v>0.35</v>
      </c>
      <c r="DZ181" s="13">
        <v>0</v>
      </c>
      <c r="EA181" s="13">
        <v>-0.20250000000000001</v>
      </c>
      <c r="EB181" s="13">
        <v>-0.20250000000000001</v>
      </c>
      <c r="EC181" s="13">
        <v>-0.20749999999999999</v>
      </c>
      <c r="ED181" s="13">
        <v>-7.0000000000000007E-2</v>
      </c>
      <c r="EE181" s="13">
        <v>-5.5E-2</v>
      </c>
      <c r="EF181" s="13">
        <v>-0.13</v>
      </c>
      <c r="EG181" s="13">
        <v>-0.02</v>
      </c>
      <c r="EH181" s="13">
        <v>-0.1275</v>
      </c>
      <c r="EI181" s="13">
        <v>-0.19</v>
      </c>
      <c r="EJ181" s="13">
        <v>0</v>
      </c>
      <c r="EK181" s="13">
        <v>0.12</v>
      </c>
      <c r="EL181" s="13">
        <v>-0.17</v>
      </c>
      <c r="EM181" s="13">
        <v>1.4550000000000001</v>
      </c>
      <c r="EN181" s="13">
        <v>0.30499999999999999</v>
      </c>
      <c r="EO181" s="13">
        <v>0.97499999999999998</v>
      </c>
      <c r="EP181" s="13">
        <v>-0.04</v>
      </c>
      <c r="EQ181" s="13">
        <v>-0.04</v>
      </c>
      <c r="ER181" s="13">
        <v>-3.2500000000000001E-2</v>
      </c>
      <c r="ES181" s="13">
        <v>-0.03</v>
      </c>
      <c r="ET181" s="13">
        <v>-3.2500000000000001E-2</v>
      </c>
      <c r="EV181" s="13">
        <v>-6.5000000000000002E-2</v>
      </c>
      <c r="EW181" s="13">
        <v>0.15</v>
      </c>
      <c r="EY181" s="12">
        <v>42036</v>
      </c>
      <c r="EZ181" s="13">
        <v>3.637</v>
      </c>
      <c r="FA181" s="13">
        <v>5.0000000000000001E-3</v>
      </c>
      <c r="FB181" s="13">
        <v>0.15</v>
      </c>
      <c r="FD181" s="13">
        <v>0.255</v>
      </c>
      <c r="FE181" s="13">
        <v>0.35</v>
      </c>
      <c r="FG181" s="13">
        <v>0</v>
      </c>
      <c r="FH181" s="13">
        <v>-0.20250000000000001</v>
      </c>
      <c r="FI181" s="13">
        <v>-0.20250000000000001</v>
      </c>
      <c r="FJ181" s="13">
        <v>-0.20749999999999999</v>
      </c>
      <c r="FK181" s="13">
        <v>-7.0000000000000007E-2</v>
      </c>
      <c r="FL181" s="13">
        <v>-5.5E-2</v>
      </c>
      <c r="FM181" s="13">
        <v>-0.13</v>
      </c>
      <c r="FN181" s="13">
        <v>-0.02</v>
      </c>
      <c r="FO181" s="13">
        <v>-0.1275</v>
      </c>
      <c r="FP181" s="13">
        <v>-0.19</v>
      </c>
      <c r="FQ181" s="13">
        <v>0</v>
      </c>
      <c r="FR181" s="13">
        <v>0.12</v>
      </c>
      <c r="FS181" s="13">
        <v>-0.17</v>
      </c>
      <c r="FT181" s="13">
        <v>1.4550000000000001</v>
      </c>
      <c r="FU181" s="13">
        <v>0.30499999999999999</v>
      </c>
      <c r="FV181" s="13">
        <v>0.97499999999999998</v>
      </c>
      <c r="FW181" s="13">
        <v>-0.04</v>
      </c>
      <c r="FX181" s="13">
        <v>-0.04</v>
      </c>
      <c r="FY181" s="13">
        <v>-3.2500000000000001E-2</v>
      </c>
      <c r="FZ181" s="13">
        <v>-0.03</v>
      </c>
      <c r="GA181" s="13">
        <v>-3.2500000000000001E-2</v>
      </c>
      <c r="GC181" s="13">
        <v>-6.5000000000000002E-2</v>
      </c>
    </row>
    <row r="182" spans="4:185" x14ac:dyDescent="0.2"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71"/>
      <c r="AA182" s="11"/>
      <c r="AB182" s="11"/>
      <c r="AC182" s="11"/>
      <c r="AD182" s="11"/>
      <c r="AE182" s="11"/>
      <c r="DQ182" s="13">
        <v>5.0000000000000001E-3</v>
      </c>
      <c r="DR182" s="12">
        <v>42064</v>
      </c>
      <c r="DS182" s="13">
        <v>3.528</v>
      </c>
      <c r="DT182" s="13">
        <v>5.0000000000000001E-3</v>
      </c>
      <c r="DU182" s="13">
        <v>0.15</v>
      </c>
      <c r="DW182" s="13">
        <v>0.253</v>
      </c>
      <c r="DX182" s="13">
        <v>0.34799999999999998</v>
      </c>
      <c r="DZ182" s="13">
        <v>0</v>
      </c>
      <c r="EA182" s="13">
        <v>-0.20499999999999999</v>
      </c>
      <c r="EB182" s="13">
        <v>-0.20499999999999999</v>
      </c>
      <c r="EC182" s="13">
        <v>-0.21</v>
      </c>
      <c r="ED182" s="13">
        <v>-7.0000000000000007E-2</v>
      </c>
      <c r="EE182" s="13">
        <v>-5.5E-2</v>
      </c>
      <c r="EF182" s="13">
        <v>-0.13</v>
      </c>
      <c r="EG182" s="13">
        <v>-0.02</v>
      </c>
      <c r="EH182" s="13">
        <v>-0.13250000000000001</v>
      </c>
      <c r="EI182" s="13">
        <v>-0.19</v>
      </c>
      <c r="EJ182" s="13">
        <v>0</v>
      </c>
      <c r="EK182" s="13">
        <v>0.12</v>
      </c>
      <c r="EL182" s="13">
        <v>-0.17</v>
      </c>
      <c r="EM182" s="13">
        <v>0.83499999999999996</v>
      </c>
      <c r="EN182" s="13">
        <v>0.26500000000000001</v>
      </c>
      <c r="EO182" s="13">
        <v>0.60750000000000004</v>
      </c>
      <c r="EP182" s="13">
        <v>-2.75E-2</v>
      </c>
      <c r="EQ182" s="13">
        <v>-2.75E-2</v>
      </c>
      <c r="ER182" s="13">
        <v>-3.2500000000000001E-2</v>
      </c>
      <c r="ES182" s="13">
        <v>-0.03</v>
      </c>
      <c r="ET182" s="13">
        <v>-3.2500000000000001E-2</v>
      </c>
      <c r="EV182" s="13">
        <v>-6.5000000000000002E-2</v>
      </c>
      <c r="EW182" s="13">
        <v>0.15</v>
      </c>
      <c r="EY182" s="12">
        <v>42064</v>
      </c>
      <c r="EZ182" s="13">
        <v>3.5030000000000001</v>
      </c>
      <c r="FA182" s="13">
        <v>5.0000000000000001E-3</v>
      </c>
      <c r="FB182" s="13">
        <v>0.15</v>
      </c>
      <c r="FD182" s="13">
        <v>0.253</v>
      </c>
      <c r="FE182" s="13">
        <v>0.34799999999999998</v>
      </c>
      <c r="FG182" s="13">
        <v>0</v>
      </c>
      <c r="FH182" s="13">
        <v>-0.20499999999999999</v>
      </c>
      <c r="FI182" s="13">
        <v>-0.20499999999999999</v>
      </c>
      <c r="FJ182" s="13">
        <v>-0.21</v>
      </c>
      <c r="FK182" s="13">
        <v>-7.0000000000000007E-2</v>
      </c>
      <c r="FL182" s="13">
        <v>-5.5E-2</v>
      </c>
      <c r="FM182" s="13">
        <v>-0.13</v>
      </c>
      <c r="FN182" s="13">
        <v>-0.02</v>
      </c>
      <c r="FO182" s="13">
        <v>-0.13250000000000001</v>
      </c>
      <c r="FP182" s="13">
        <v>-0.19</v>
      </c>
      <c r="FQ182" s="13">
        <v>0</v>
      </c>
      <c r="FR182" s="13">
        <v>0.12</v>
      </c>
      <c r="FS182" s="13">
        <v>-0.17</v>
      </c>
      <c r="FT182" s="13">
        <v>0.83499999999999996</v>
      </c>
      <c r="FU182" s="13">
        <v>0.26500000000000001</v>
      </c>
      <c r="FV182" s="13">
        <v>0.60750000000000004</v>
      </c>
      <c r="FW182" s="13">
        <v>-2.75E-2</v>
      </c>
      <c r="FX182" s="13">
        <v>-2.75E-2</v>
      </c>
      <c r="FY182" s="13">
        <v>-3.2500000000000001E-2</v>
      </c>
      <c r="FZ182" s="13">
        <v>-0.03</v>
      </c>
      <c r="GA182" s="13">
        <v>-3.2500000000000001E-2</v>
      </c>
      <c r="GC182" s="13">
        <v>-6.5000000000000002E-2</v>
      </c>
    </row>
    <row r="183" spans="4:185" x14ac:dyDescent="0.2"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71"/>
      <c r="AA183" s="11"/>
      <c r="AB183" s="11"/>
      <c r="AC183" s="11"/>
      <c r="AD183" s="11"/>
      <c r="AE183" s="11"/>
      <c r="DQ183" s="13">
        <v>5.0000000000000001E-3</v>
      </c>
      <c r="DR183" s="12">
        <v>42095</v>
      </c>
      <c r="DS183" s="13">
        <v>3.3860000000000001</v>
      </c>
      <c r="DT183" s="13">
        <v>5.0000000000000001E-3</v>
      </c>
      <c r="DU183" s="13">
        <v>0.15</v>
      </c>
      <c r="DW183" s="13">
        <v>0.158</v>
      </c>
      <c r="DX183" s="13">
        <v>0.253</v>
      </c>
      <c r="DZ183" s="13">
        <v>0</v>
      </c>
      <c r="EA183" s="13">
        <v>-0.19500000000000001</v>
      </c>
      <c r="EB183" s="13">
        <v>-0.19500000000000001</v>
      </c>
      <c r="EC183" s="13">
        <v>-0.2</v>
      </c>
      <c r="ED183" s="13">
        <v>-5.2999999999999999E-2</v>
      </c>
      <c r="EE183" s="13">
        <v>-3.7999999999999999E-2</v>
      </c>
      <c r="EF183" s="13">
        <v>-0.17499999999999999</v>
      </c>
      <c r="EG183" s="13">
        <v>-6.5000000000000002E-2</v>
      </c>
      <c r="EH183" s="13">
        <v>-0.12</v>
      </c>
      <c r="EI183" s="13">
        <v>-0.19</v>
      </c>
      <c r="EJ183" s="13">
        <v>0</v>
      </c>
      <c r="EK183" s="13">
        <v>0.29499999999999998</v>
      </c>
      <c r="EL183" s="13">
        <v>-0.17</v>
      </c>
      <c r="EM183" s="13">
        <v>0.45</v>
      </c>
      <c r="EN183" s="13">
        <v>0.19500000000000001</v>
      </c>
      <c r="EO183" s="13">
        <v>0.35499999999999998</v>
      </c>
      <c r="EP183" s="13">
        <v>1.4999999999999999E-2</v>
      </c>
      <c r="EQ183" s="13">
        <v>1.4999999999999999E-2</v>
      </c>
      <c r="ER183" s="13">
        <v>-0.03</v>
      </c>
      <c r="ES183" s="13">
        <v>-0.03</v>
      </c>
      <c r="ET183" s="13">
        <v>-0.03</v>
      </c>
      <c r="EV183" s="13">
        <v>-6.25E-2</v>
      </c>
      <c r="EW183" s="13">
        <v>0.15</v>
      </c>
      <c r="EY183" s="12">
        <v>42095</v>
      </c>
      <c r="EZ183" s="13">
        <v>3.3610000000000002</v>
      </c>
      <c r="FA183" s="13">
        <v>5.0000000000000001E-3</v>
      </c>
      <c r="FB183" s="13">
        <v>0.15</v>
      </c>
      <c r="FD183" s="13">
        <v>0.158</v>
      </c>
      <c r="FE183" s="13">
        <v>0.253</v>
      </c>
      <c r="FG183" s="13">
        <v>0</v>
      </c>
      <c r="FH183" s="13">
        <v>-0.19500000000000001</v>
      </c>
      <c r="FI183" s="13">
        <v>-0.19500000000000001</v>
      </c>
      <c r="FJ183" s="13">
        <v>-0.2</v>
      </c>
      <c r="FK183" s="13">
        <v>-5.2999999999999999E-2</v>
      </c>
      <c r="FL183" s="13">
        <v>-3.7999999999999999E-2</v>
      </c>
      <c r="FM183" s="13">
        <v>-0.17499999999999999</v>
      </c>
      <c r="FN183" s="13">
        <v>-6.5000000000000002E-2</v>
      </c>
      <c r="FO183" s="13">
        <v>-0.12</v>
      </c>
      <c r="FP183" s="13">
        <v>-0.19</v>
      </c>
      <c r="FQ183" s="13">
        <v>0</v>
      </c>
      <c r="FR183" s="13">
        <v>0.29499999999999998</v>
      </c>
      <c r="FS183" s="13">
        <v>-0.17</v>
      </c>
      <c r="FT183" s="13">
        <v>0.45</v>
      </c>
      <c r="FU183" s="13">
        <v>0.19500000000000001</v>
      </c>
      <c r="FV183" s="13">
        <v>0.35499999999999998</v>
      </c>
      <c r="FW183" s="13">
        <v>1.4999999999999999E-2</v>
      </c>
      <c r="FX183" s="13">
        <v>1.4999999999999999E-2</v>
      </c>
      <c r="FY183" s="13">
        <v>-0.03</v>
      </c>
      <c r="FZ183" s="13">
        <v>-0.03</v>
      </c>
      <c r="GA183" s="13">
        <v>-0.03</v>
      </c>
      <c r="GC183" s="13">
        <v>-6.25E-2</v>
      </c>
    </row>
    <row r="184" spans="4:185" x14ac:dyDescent="0.2"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71"/>
      <c r="AA184" s="11"/>
      <c r="AB184" s="11"/>
      <c r="AC184" s="11"/>
      <c r="AD184" s="11"/>
      <c r="AE184" s="11"/>
      <c r="DQ184" s="13">
        <v>5.0000000000000001E-3</v>
      </c>
      <c r="DR184" s="12">
        <v>42125</v>
      </c>
      <c r="DS184" s="13">
        <v>3.3860000000000001</v>
      </c>
      <c r="DT184" s="13">
        <v>5.0000000000000001E-3</v>
      </c>
      <c r="DU184" s="13">
        <v>0.15</v>
      </c>
      <c r="DW184" s="13">
        <v>0.16800000000000001</v>
      </c>
      <c r="DX184" s="13">
        <v>0.26300000000000001</v>
      </c>
      <c r="DZ184" s="13">
        <v>0</v>
      </c>
      <c r="EA184" s="13">
        <v>-0.19500000000000001</v>
      </c>
      <c r="EB184" s="13">
        <v>-0.19500000000000001</v>
      </c>
      <c r="EC184" s="13">
        <v>-0.2</v>
      </c>
      <c r="ED184" s="13">
        <v>-5.2999999999999999E-2</v>
      </c>
      <c r="EE184" s="13">
        <v>-3.7999999999999999E-2</v>
      </c>
      <c r="EF184" s="13">
        <v>-0.20499999999999999</v>
      </c>
      <c r="EG184" s="13">
        <v>-0.08</v>
      </c>
      <c r="EH184" s="13">
        <v>-0.12</v>
      </c>
      <c r="EI184" s="13">
        <v>-0.19</v>
      </c>
      <c r="EJ184" s="13">
        <v>0</v>
      </c>
      <c r="EK184" s="13">
        <v>0.29499999999999998</v>
      </c>
      <c r="EL184" s="13">
        <v>-0.17</v>
      </c>
      <c r="EM184" s="13">
        <v>0.40500000000000003</v>
      </c>
      <c r="EN184" s="13">
        <v>0.1825</v>
      </c>
      <c r="EO184" s="13">
        <v>0.28749999999999998</v>
      </c>
      <c r="EP184" s="13">
        <v>1.4999999999999999E-2</v>
      </c>
      <c r="EQ184" s="13">
        <v>1.4999999999999999E-2</v>
      </c>
      <c r="ER184" s="13">
        <v>-0.03</v>
      </c>
      <c r="ES184" s="13">
        <v>-0.03</v>
      </c>
      <c r="ET184" s="13">
        <v>-0.03</v>
      </c>
      <c r="EV184" s="13">
        <v>-6.25E-2</v>
      </c>
      <c r="EW184" s="13">
        <v>0.15</v>
      </c>
      <c r="EY184" s="12">
        <v>42125</v>
      </c>
      <c r="EZ184" s="13">
        <v>3.3610000000000002</v>
      </c>
      <c r="FA184" s="13">
        <v>5.0000000000000001E-3</v>
      </c>
      <c r="FB184" s="13">
        <v>0.15</v>
      </c>
      <c r="FD184" s="13">
        <v>0.16800000000000001</v>
      </c>
      <c r="FE184" s="13">
        <v>0.26300000000000001</v>
      </c>
      <c r="FG184" s="13">
        <v>0</v>
      </c>
      <c r="FH184" s="13">
        <v>-0.19500000000000001</v>
      </c>
      <c r="FI184" s="13">
        <v>-0.19500000000000001</v>
      </c>
      <c r="FJ184" s="13">
        <v>-0.2</v>
      </c>
      <c r="FK184" s="13">
        <v>-5.2999999999999999E-2</v>
      </c>
      <c r="FL184" s="13">
        <v>-3.7999999999999999E-2</v>
      </c>
      <c r="FM184" s="13">
        <v>-0.20499999999999999</v>
      </c>
      <c r="FN184" s="13">
        <v>-0.08</v>
      </c>
      <c r="FO184" s="13">
        <v>-0.12</v>
      </c>
      <c r="FP184" s="13">
        <v>-0.19</v>
      </c>
      <c r="FQ184" s="13">
        <v>0</v>
      </c>
      <c r="FR184" s="13">
        <v>0.29499999999999998</v>
      </c>
      <c r="FS184" s="13">
        <v>-0.17</v>
      </c>
      <c r="FT184" s="13">
        <v>0.40500000000000003</v>
      </c>
      <c r="FU184" s="13">
        <v>0.1825</v>
      </c>
      <c r="FV184" s="13">
        <v>0.28749999999999998</v>
      </c>
      <c r="FW184" s="13">
        <v>1.4999999999999999E-2</v>
      </c>
      <c r="FX184" s="13">
        <v>1.4999999999999999E-2</v>
      </c>
      <c r="FY184" s="13">
        <v>-0.03</v>
      </c>
      <c r="FZ184" s="13">
        <v>-0.03</v>
      </c>
      <c r="GA184" s="13">
        <v>-0.03</v>
      </c>
      <c r="GC184" s="13">
        <v>-6.25E-2</v>
      </c>
    </row>
    <row r="185" spans="4:185" x14ac:dyDescent="0.2"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71"/>
      <c r="AA185" s="11"/>
      <c r="AB185" s="11"/>
      <c r="AC185" s="11"/>
      <c r="AD185" s="11"/>
      <c r="AE185" s="11"/>
      <c r="DQ185" s="13">
        <v>5.0000000000000001E-3</v>
      </c>
      <c r="DR185" s="12">
        <v>42156</v>
      </c>
      <c r="DS185" s="13">
        <v>3.4180000000000001</v>
      </c>
      <c r="DT185" s="13">
        <v>5.0000000000000001E-3</v>
      </c>
      <c r="DU185" s="13">
        <v>0.15</v>
      </c>
      <c r="DW185" s="13">
        <v>0.16300000000000001</v>
      </c>
      <c r="DX185" s="13">
        <v>0.25800000000000001</v>
      </c>
      <c r="DZ185" s="13">
        <v>0</v>
      </c>
      <c r="EA185" s="13">
        <v>-0.19500000000000001</v>
      </c>
      <c r="EB185" s="13">
        <v>-0.19500000000000001</v>
      </c>
      <c r="EC185" s="13">
        <v>-0.2</v>
      </c>
      <c r="ED185" s="13">
        <v>-5.2999999999999999E-2</v>
      </c>
      <c r="EE185" s="13">
        <v>-3.7999999999999999E-2</v>
      </c>
      <c r="EF185" s="13">
        <v>-0.215</v>
      </c>
      <c r="EG185" s="13">
        <v>-0.09</v>
      </c>
      <c r="EH185" s="13">
        <v>-0.12</v>
      </c>
      <c r="EI185" s="13">
        <v>-0.19</v>
      </c>
      <c r="EJ185" s="13">
        <v>0</v>
      </c>
      <c r="EK185" s="13">
        <v>0.29499999999999998</v>
      </c>
      <c r="EL185" s="13">
        <v>-0.17</v>
      </c>
      <c r="EM185" s="13">
        <v>0.39500000000000002</v>
      </c>
      <c r="EN185" s="13">
        <v>0.1825</v>
      </c>
      <c r="EO185" s="13">
        <v>0.28749999999999998</v>
      </c>
      <c r="EP185" s="13">
        <v>0.02</v>
      </c>
      <c r="EQ185" s="13">
        <v>0.02</v>
      </c>
      <c r="ER185" s="13">
        <v>-0.03</v>
      </c>
      <c r="ES185" s="13">
        <v>-0.03</v>
      </c>
      <c r="ET185" s="13">
        <v>-0.03</v>
      </c>
      <c r="EV185" s="13">
        <v>-6.25E-2</v>
      </c>
      <c r="EW185" s="13">
        <v>0.15</v>
      </c>
      <c r="EY185" s="12">
        <v>42156</v>
      </c>
      <c r="EZ185" s="13">
        <v>3.3929999999999998</v>
      </c>
      <c r="FA185" s="13">
        <v>5.0000000000000001E-3</v>
      </c>
      <c r="FB185" s="13">
        <v>0.15</v>
      </c>
      <c r="FD185" s="13">
        <v>0.16300000000000001</v>
      </c>
      <c r="FE185" s="13">
        <v>0.25800000000000001</v>
      </c>
      <c r="FG185" s="13">
        <v>0</v>
      </c>
      <c r="FH185" s="13">
        <v>-0.19500000000000001</v>
      </c>
      <c r="FI185" s="13">
        <v>-0.19500000000000001</v>
      </c>
      <c r="FJ185" s="13">
        <v>-0.2</v>
      </c>
      <c r="FK185" s="13">
        <v>-5.2999999999999999E-2</v>
      </c>
      <c r="FL185" s="13">
        <v>-3.7999999999999999E-2</v>
      </c>
      <c r="FM185" s="13">
        <v>-0.215</v>
      </c>
      <c r="FN185" s="13">
        <v>-0.09</v>
      </c>
      <c r="FO185" s="13">
        <v>-0.12</v>
      </c>
      <c r="FP185" s="13">
        <v>-0.19</v>
      </c>
      <c r="FQ185" s="13">
        <v>0</v>
      </c>
      <c r="FR185" s="13">
        <v>0.29499999999999998</v>
      </c>
      <c r="FS185" s="13">
        <v>-0.17</v>
      </c>
      <c r="FT185" s="13">
        <v>0.39500000000000002</v>
      </c>
      <c r="FU185" s="13">
        <v>0.1825</v>
      </c>
      <c r="FV185" s="13">
        <v>0.28749999999999998</v>
      </c>
      <c r="FW185" s="13">
        <v>0.02</v>
      </c>
      <c r="FX185" s="13">
        <v>0.02</v>
      </c>
      <c r="FY185" s="13">
        <v>-0.03</v>
      </c>
      <c r="FZ185" s="13">
        <v>-0.03</v>
      </c>
      <c r="GA185" s="13">
        <v>-0.03</v>
      </c>
      <c r="GC185" s="13">
        <v>-6.25E-2</v>
      </c>
    </row>
    <row r="186" spans="4:185" x14ac:dyDescent="0.2"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71"/>
      <c r="AA186" s="11"/>
      <c r="AB186" s="11"/>
      <c r="AC186" s="11"/>
      <c r="AD186" s="11"/>
      <c r="AE186" s="11"/>
      <c r="DQ186" s="13">
        <v>5.0000000000000001E-3</v>
      </c>
      <c r="DR186" s="12">
        <v>42186</v>
      </c>
      <c r="DS186" s="13">
        <v>3.44</v>
      </c>
      <c r="DT186" s="13">
        <v>5.0000000000000001E-3</v>
      </c>
      <c r="DU186" s="13">
        <v>0.15</v>
      </c>
      <c r="DW186" s="13">
        <v>0.153</v>
      </c>
      <c r="DX186" s="13">
        <v>0.248</v>
      </c>
      <c r="DZ186" s="13">
        <v>0</v>
      </c>
      <c r="EA186" s="13">
        <v>-0.19500000000000001</v>
      </c>
      <c r="EB186" s="13">
        <v>-0.19500000000000001</v>
      </c>
      <c r="EC186" s="13">
        <v>-0.2</v>
      </c>
      <c r="ED186" s="13">
        <v>-5.2999999999999999E-2</v>
      </c>
      <c r="EE186" s="13">
        <v>-3.7999999999999999E-2</v>
      </c>
      <c r="EF186" s="13">
        <v>-0.215</v>
      </c>
      <c r="EG186" s="13">
        <v>-0.09</v>
      </c>
      <c r="EH186" s="13">
        <v>-0.12</v>
      </c>
      <c r="EI186" s="13">
        <v>-0.19</v>
      </c>
      <c r="EJ186" s="13">
        <v>0</v>
      </c>
      <c r="EK186" s="13">
        <v>0.29499999999999998</v>
      </c>
      <c r="EL186" s="13">
        <v>-0.17</v>
      </c>
      <c r="EM186" s="13">
        <v>0.43</v>
      </c>
      <c r="EN186" s="13">
        <v>0.1825</v>
      </c>
      <c r="EO186" s="13">
        <v>0.3</v>
      </c>
      <c r="EP186" s="13">
        <v>2.2499999999999999E-2</v>
      </c>
      <c r="EQ186" s="13">
        <v>2.2499999999999999E-2</v>
      </c>
      <c r="ER186" s="13">
        <v>-0.03</v>
      </c>
      <c r="ES186" s="13">
        <v>-0.03</v>
      </c>
      <c r="ET186" s="13">
        <v>-0.03</v>
      </c>
      <c r="EV186" s="13">
        <v>-6.25E-2</v>
      </c>
      <c r="EW186" s="13">
        <v>0.15</v>
      </c>
      <c r="EY186" s="12">
        <v>42186</v>
      </c>
      <c r="EZ186" s="13">
        <v>3.415</v>
      </c>
      <c r="FA186" s="13">
        <v>5.0000000000000001E-3</v>
      </c>
      <c r="FB186" s="13">
        <v>0.15</v>
      </c>
      <c r="FD186" s="13">
        <v>0.153</v>
      </c>
      <c r="FE186" s="13">
        <v>0.248</v>
      </c>
      <c r="FG186" s="13">
        <v>0</v>
      </c>
      <c r="FH186" s="13">
        <v>-0.19500000000000001</v>
      </c>
      <c r="FI186" s="13">
        <v>-0.19500000000000001</v>
      </c>
      <c r="FJ186" s="13">
        <v>-0.2</v>
      </c>
      <c r="FK186" s="13">
        <v>-5.2999999999999999E-2</v>
      </c>
      <c r="FL186" s="13">
        <v>-3.7999999999999999E-2</v>
      </c>
      <c r="FM186" s="13">
        <v>-0.215</v>
      </c>
      <c r="FN186" s="13">
        <v>-0.09</v>
      </c>
      <c r="FO186" s="13">
        <v>-0.12</v>
      </c>
      <c r="FP186" s="13">
        <v>-0.19</v>
      </c>
      <c r="FQ186" s="13">
        <v>0</v>
      </c>
      <c r="FR186" s="13">
        <v>0.29499999999999998</v>
      </c>
      <c r="FS186" s="13">
        <v>-0.17</v>
      </c>
      <c r="FT186" s="13">
        <v>0.43</v>
      </c>
      <c r="FU186" s="13">
        <v>0.1825</v>
      </c>
      <c r="FV186" s="13">
        <v>0.3</v>
      </c>
      <c r="FW186" s="13">
        <v>2.2499999999999999E-2</v>
      </c>
      <c r="FX186" s="13">
        <v>2.2499999999999999E-2</v>
      </c>
      <c r="FY186" s="13">
        <v>-0.03</v>
      </c>
      <c r="FZ186" s="13">
        <v>-0.03</v>
      </c>
      <c r="GA186" s="13">
        <v>-0.03</v>
      </c>
      <c r="GC186" s="13">
        <v>-6.25E-2</v>
      </c>
    </row>
    <row r="187" spans="4:185" x14ac:dyDescent="0.2"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71"/>
      <c r="AA187" s="11"/>
      <c r="AB187" s="11"/>
      <c r="AC187" s="11"/>
      <c r="AD187" s="11"/>
      <c r="AE187" s="11"/>
      <c r="DQ187" s="13">
        <v>5.0000000000000001E-3</v>
      </c>
      <c r="DR187" s="12">
        <v>42217</v>
      </c>
      <c r="DS187" s="13">
        <v>3.4609999999999999</v>
      </c>
      <c r="DT187" s="13">
        <v>5.0000000000000001E-3</v>
      </c>
      <c r="DU187" s="13">
        <v>0.15</v>
      </c>
      <c r="DW187" s="13">
        <v>0.15</v>
      </c>
      <c r="DX187" s="13">
        <v>0.245</v>
      </c>
      <c r="DZ187" s="13">
        <v>0</v>
      </c>
      <c r="EA187" s="13">
        <v>-0.19500000000000001</v>
      </c>
      <c r="EB187" s="13">
        <v>-0.19500000000000001</v>
      </c>
      <c r="EC187" s="13">
        <v>-0.2</v>
      </c>
      <c r="ED187" s="13">
        <v>-5.2999999999999999E-2</v>
      </c>
      <c r="EE187" s="13">
        <v>-3.7999999999999999E-2</v>
      </c>
      <c r="EF187" s="13">
        <v>-0.215</v>
      </c>
      <c r="EG187" s="13">
        <v>-0.09</v>
      </c>
      <c r="EH187" s="13">
        <v>0</v>
      </c>
      <c r="EI187" s="13">
        <v>-0.19</v>
      </c>
      <c r="EJ187" s="13">
        <v>0</v>
      </c>
      <c r="EK187" s="13">
        <v>0.29499999999999998</v>
      </c>
      <c r="EL187" s="13">
        <v>-0.17</v>
      </c>
      <c r="EM187" s="13">
        <v>0.495</v>
      </c>
      <c r="EN187" s="13">
        <v>0.1825</v>
      </c>
      <c r="EO187" s="13">
        <v>0.3</v>
      </c>
      <c r="EP187" s="13">
        <v>2.5000000000000001E-2</v>
      </c>
      <c r="EQ187" s="13">
        <v>2.5000000000000001E-2</v>
      </c>
      <c r="ER187" s="13">
        <v>-0.03</v>
      </c>
      <c r="ES187" s="13">
        <v>-0.03</v>
      </c>
      <c r="ET187" s="13">
        <v>-0.03</v>
      </c>
      <c r="EV187" s="13">
        <v>-6.25E-2</v>
      </c>
      <c r="EW187" s="13">
        <v>0.15</v>
      </c>
      <c r="EY187" s="12">
        <v>42217</v>
      </c>
      <c r="EZ187" s="13">
        <v>3.4359999999999999</v>
      </c>
      <c r="FA187" s="13">
        <v>5.0000000000000001E-3</v>
      </c>
      <c r="FB187" s="13">
        <v>0.15</v>
      </c>
      <c r="FD187" s="13">
        <v>0.15</v>
      </c>
      <c r="FE187" s="13">
        <v>0.245</v>
      </c>
      <c r="FG187" s="13">
        <v>0</v>
      </c>
      <c r="FH187" s="13">
        <v>-0.19500000000000001</v>
      </c>
      <c r="FI187" s="13">
        <v>-0.19500000000000001</v>
      </c>
      <c r="FJ187" s="13">
        <v>-0.2</v>
      </c>
      <c r="FK187" s="13">
        <v>-5.2999999999999999E-2</v>
      </c>
      <c r="FL187" s="13">
        <v>-3.7999999999999999E-2</v>
      </c>
      <c r="FM187" s="13">
        <v>-0.215</v>
      </c>
      <c r="FN187" s="13">
        <v>-0.09</v>
      </c>
      <c r="FO187" s="13">
        <v>0</v>
      </c>
      <c r="FP187" s="13">
        <v>-0.19</v>
      </c>
      <c r="FQ187" s="13">
        <v>0</v>
      </c>
      <c r="FR187" s="13">
        <v>0.29499999999999998</v>
      </c>
      <c r="FS187" s="13">
        <v>-0.17</v>
      </c>
      <c r="FT187" s="13">
        <v>0.495</v>
      </c>
      <c r="FU187" s="13">
        <v>0.1825</v>
      </c>
      <c r="FV187" s="13">
        <v>0.3</v>
      </c>
      <c r="FW187" s="13">
        <v>2.5000000000000001E-2</v>
      </c>
      <c r="FX187" s="13">
        <v>2.5000000000000001E-2</v>
      </c>
      <c r="FY187" s="13">
        <v>-0.03</v>
      </c>
      <c r="FZ187" s="13">
        <v>-0.03</v>
      </c>
      <c r="GA187" s="13">
        <v>-0.03</v>
      </c>
      <c r="GC187" s="13">
        <v>-6.25E-2</v>
      </c>
    </row>
    <row r="188" spans="4:185" x14ac:dyDescent="0.2"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71"/>
      <c r="AA188" s="11"/>
      <c r="AB188" s="11"/>
      <c r="AC188" s="11"/>
      <c r="AD188" s="11"/>
      <c r="AE188" s="11"/>
      <c r="DQ188" s="13">
        <v>5.0000000000000001E-3</v>
      </c>
      <c r="DR188" s="12">
        <v>42248</v>
      </c>
      <c r="DS188" s="13">
        <v>3.4319999999999999</v>
      </c>
      <c r="DT188" s="13">
        <v>5.0000000000000001E-3</v>
      </c>
      <c r="DU188" s="13">
        <v>0.15</v>
      </c>
      <c r="DW188" s="13">
        <v>0.14799999999999999</v>
      </c>
      <c r="DX188" s="13">
        <v>0.24299999999999999</v>
      </c>
      <c r="DZ188" s="13">
        <v>0</v>
      </c>
      <c r="EA188" s="13">
        <v>-0.19500000000000001</v>
      </c>
      <c r="EB188" s="13">
        <v>-0.19500000000000001</v>
      </c>
      <c r="EC188" s="13">
        <v>-0.2</v>
      </c>
      <c r="ED188" s="13">
        <v>-5.2999999999999999E-2</v>
      </c>
      <c r="EE188" s="13">
        <v>-3.7999999999999999E-2</v>
      </c>
      <c r="EF188" s="13">
        <v>-0.20499999999999999</v>
      </c>
      <c r="EG188" s="13">
        <v>-0.08</v>
      </c>
      <c r="EH188" s="13">
        <v>0</v>
      </c>
      <c r="EI188" s="13">
        <v>-0.19</v>
      </c>
      <c r="EJ188" s="13">
        <v>0</v>
      </c>
      <c r="EK188" s="13">
        <v>0.29499999999999998</v>
      </c>
      <c r="EL188" s="13">
        <v>-0.17</v>
      </c>
      <c r="EM188" s="13">
        <v>0.39500000000000002</v>
      </c>
      <c r="EN188" s="13">
        <v>0.1825</v>
      </c>
      <c r="EO188" s="13">
        <v>0.28999999999999998</v>
      </c>
      <c r="EP188" s="13">
        <v>1.7500000000000002E-2</v>
      </c>
      <c r="EQ188" s="13">
        <v>1.7500000000000002E-2</v>
      </c>
      <c r="ER188" s="13">
        <v>0</v>
      </c>
      <c r="ES188" s="13">
        <v>0</v>
      </c>
      <c r="ET188" s="13">
        <v>0</v>
      </c>
      <c r="EV188" s="13">
        <v>-6.25E-2</v>
      </c>
      <c r="EW188" s="13">
        <v>0.15</v>
      </c>
      <c r="EY188" s="12">
        <v>42248</v>
      </c>
      <c r="EZ188" s="13">
        <v>3.407</v>
      </c>
      <c r="FA188" s="13">
        <v>5.0000000000000001E-3</v>
      </c>
      <c r="FB188" s="13">
        <v>0.15</v>
      </c>
      <c r="FD188" s="13">
        <v>0.14799999999999999</v>
      </c>
      <c r="FE188" s="13">
        <v>0.24299999999999999</v>
      </c>
      <c r="FG188" s="13">
        <v>0</v>
      </c>
      <c r="FH188" s="13">
        <v>-0.19500000000000001</v>
      </c>
      <c r="FI188" s="13">
        <v>-0.19500000000000001</v>
      </c>
      <c r="FJ188" s="13">
        <v>-0.2</v>
      </c>
      <c r="FK188" s="13">
        <v>-5.2999999999999999E-2</v>
      </c>
      <c r="FL188" s="13">
        <v>-3.7999999999999999E-2</v>
      </c>
      <c r="FM188" s="13">
        <v>-0.20499999999999999</v>
      </c>
      <c r="FN188" s="13">
        <v>-0.08</v>
      </c>
      <c r="FO188" s="13">
        <v>0</v>
      </c>
      <c r="FP188" s="13">
        <v>-0.19</v>
      </c>
      <c r="FQ188" s="13">
        <v>0</v>
      </c>
      <c r="FR188" s="13">
        <v>0.29499999999999998</v>
      </c>
      <c r="FS188" s="13">
        <v>-0.17</v>
      </c>
      <c r="FT188" s="13">
        <v>0.39500000000000002</v>
      </c>
      <c r="FU188" s="13">
        <v>0.1825</v>
      </c>
      <c r="FV188" s="13">
        <v>0.28999999999999998</v>
      </c>
      <c r="FW188" s="13">
        <v>1.7500000000000002E-2</v>
      </c>
      <c r="FX188" s="13">
        <v>1.7500000000000002E-2</v>
      </c>
      <c r="FY188" s="13">
        <v>0</v>
      </c>
      <c r="FZ188" s="13">
        <v>0</v>
      </c>
      <c r="GA188" s="13">
        <v>0</v>
      </c>
      <c r="GC188" s="13">
        <v>-6.25E-2</v>
      </c>
    </row>
    <row r="189" spans="4:185" x14ac:dyDescent="0.2"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71"/>
      <c r="AA189" s="11"/>
      <c r="AB189" s="11"/>
      <c r="AC189" s="11"/>
      <c r="AD189" s="11"/>
      <c r="AE189" s="11"/>
      <c r="DQ189" s="13">
        <v>5.0000000000000001E-3</v>
      </c>
      <c r="DR189" s="12">
        <v>42278</v>
      </c>
      <c r="DS189" s="13">
        <v>3.4350000000000001</v>
      </c>
      <c r="DT189" s="13">
        <v>5.0000000000000001E-3</v>
      </c>
      <c r="DU189" s="13">
        <v>0.15</v>
      </c>
      <c r="DW189" s="13">
        <v>0.16300000000000001</v>
      </c>
      <c r="DX189" s="13">
        <v>0.25800000000000001</v>
      </c>
      <c r="DZ189" s="13">
        <v>0</v>
      </c>
      <c r="EA189" s="13">
        <v>-0.19500000000000001</v>
      </c>
      <c r="EB189" s="13">
        <v>-0.19500000000000001</v>
      </c>
      <c r="EC189" s="13">
        <v>-0.2</v>
      </c>
      <c r="ED189" s="13">
        <v>-5.2999999999999999E-2</v>
      </c>
      <c r="EE189" s="13">
        <v>-3.7999999999999999E-2</v>
      </c>
      <c r="EF189" s="13">
        <v>-0.19</v>
      </c>
      <c r="EG189" s="13">
        <v>-6.5000000000000002E-2</v>
      </c>
      <c r="EH189" s="13">
        <v>0</v>
      </c>
      <c r="EI189" s="13">
        <v>-0.19</v>
      </c>
      <c r="EJ189" s="13">
        <v>0</v>
      </c>
      <c r="EK189" s="13">
        <v>0.29499999999999998</v>
      </c>
      <c r="EL189" s="13">
        <v>-0.17</v>
      </c>
      <c r="EM189" s="13">
        <v>0.46100000000000002</v>
      </c>
      <c r="EN189" s="13">
        <v>0.1875</v>
      </c>
      <c r="EO189" s="13">
        <v>0.36249999999999999</v>
      </c>
      <c r="EP189" s="13">
        <v>7.4999999999999997E-3</v>
      </c>
      <c r="EQ189" s="13">
        <v>7.4999999999999997E-3</v>
      </c>
      <c r="ER189" s="13">
        <v>0</v>
      </c>
      <c r="ES189" s="13">
        <v>0</v>
      </c>
      <c r="ET189" s="13">
        <v>0</v>
      </c>
      <c r="EV189" s="13">
        <v>-6.25E-2</v>
      </c>
      <c r="EW189" s="13">
        <v>0.15</v>
      </c>
      <c r="EY189" s="12">
        <v>42278</v>
      </c>
      <c r="EZ189" s="13">
        <v>3.41</v>
      </c>
      <c r="FA189" s="13">
        <v>5.0000000000000001E-3</v>
      </c>
      <c r="FB189" s="13">
        <v>0.15</v>
      </c>
      <c r="FD189" s="13">
        <v>0.16300000000000001</v>
      </c>
      <c r="FE189" s="13">
        <v>0.25800000000000001</v>
      </c>
      <c r="FG189" s="13">
        <v>0</v>
      </c>
      <c r="FH189" s="13">
        <v>-0.19500000000000001</v>
      </c>
      <c r="FI189" s="13">
        <v>-0.19500000000000001</v>
      </c>
      <c r="FJ189" s="13">
        <v>-0.2</v>
      </c>
      <c r="FK189" s="13">
        <v>-5.2999999999999999E-2</v>
      </c>
      <c r="FL189" s="13">
        <v>-3.7999999999999999E-2</v>
      </c>
      <c r="FM189" s="13">
        <v>-0.19</v>
      </c>
      <c r="FN189" s="13">
        <v>-6.5000000000000002E-2</v>
      </c>
      <c r="FO189" s="13">
        <v>0</v>
      </c>
      <c r="FP189" s="13">
        <v>-0.19</v>
      </c>
      <c r="FQ189" s="13">
        <v>0</v>
      </c>
      <c r="FR189" s="13">
        <v>0.29499999999999998</v>
      </c>
      <c r="FS189" s="13">
        <v>-0.17</v>
      </c>
      <c r="FT189" s="13">
        <v>0.46100000000000002</v>
      </c>
      <c r="FU189" s="13">
        <v>0.1875</v>
      </c>
      <c r="FV189" s="13">
        <v>0.36249999999999999</v>
      </c>
      <c r="FW189" s="13">
        <v>7.4999999999999997E-3</v>
      </c>
      <c r="FX189" s="13">
        <v>7.4999999999999997E-3</v>
      </c>
      <c r="FY189" s="13">
        <v>0</v>
      </c>
      <c r="FZ189" s="13">
        <v>0</v>
      </c>
      <c r="GA189" s="13">
        <v>0</v>
      </c>
      <c r="GC189" s="13">
        <v>-6.25E-2</v>
      </c>
    </row>
    <row r="190" spans="4:185" x14ac:dyDescent="0.2"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71"/>
      <c r="AA190" s="11"/>
      <c r="AB190" s="11"/>
      <c r="AC190" s="11"/>
      <c r="AD190" s="11"/>
      <c r="AE190" s="11"/>
      <c r="DQ190" s="13">
        <v>5.0000000000000001E-3</v>
      </c>
      <c r="DR190" s="12">
        <v>42309</v>
      </c>
      <c r="DS190" s="13">
        <v>3.4670000000000001</v>
      </c>
      <c r="DT190" s="13">
        <v>5.0000000000000001E-3</v>
      </c>
      <c r="DU190" s="13">
        <v>0.15</v>
      </c>
      <c r="DW190" s="13">
        <v>0.22500000000000001</v>
      </c>
      <c r="DX190" s="13">
        <v>0.32</v>
      </c>
      <c r="DZ190" s="13">
        <v>0</v>
      </c>
      <c r="EA190" s="13">
        <v>-0.19</v>
      </c>
      <c r="EB190" s="13">
        <v>-0.19</v>
      </c>
      <c r="EC190" s="13">
        <v>-0.19500000000000001</v>
      </c>
      <c r="ED190" s="13">
        <v>-6.7500000000000004E-2</v>
      </c>
      <c r="EE190" s="13">
        <v>-5.2499999999999998E-2</v>
      </c>
      <c r="EF190" s="13">
        <v>-0.1525</v>
      </c>
      <c r="EG190" s="13">
        <v>-2.75E-2</v>
      </c>
      <c r="EH190" s="13">
        <v>0</v>
      </c>
      <c r="EI190" s="13">
        <v>-0.19</v>
      </c>
      <c r="EJ190" s="13">
        <v>0</v>
      </c>
      <c r="EK190" s="13">
        <v>0.12</v>
      </c>
      <c r="EL190" s="13">
        <v>-0.17</v>
      </c>
      <c r="EM190" s="13">
        <v>0.76749999999999996</v>
      </c>
      <c r="EN190" s="13">
        <v>0.27</v>
      </c>
      <c r="EO190" s="13">
        <v>0.46500000000000002</v>
      </c>
      <c r="EP190" s="13">
        <v>-3.2500000000000001E-2</v>
      </c>
      <c r="EQ190" s="13">
        <v>-3.2500000000000001E-2</v>
      </c>
      <c r="ER190" s="13">
        <v>0</v>
      </c>
      <c r="ES190" s="13">
        <v>0</v>
      </c>
      <c r="ET190" s="13">
        <v>0</v>
      </c>
      <c r="EV190" s="13">
        <v>-6.5000000000000002E-2</v>
      </c>
      <c r="EW190" s="13">
        <v>0.15</v>
      </c>
      <c r="EY190" s="12">
        <v>42309</v>
      </c>
      <c r="EZ190" s="13">
        <v>3.4420000000000002</v>
      </c>
      <c r="FA190" s="13">
        <v>5.0000000000000001E-3</v>
      </c>
      <c r="FB190" s="13">
        <v>0.15</v>
      </c>
      <c r="FD190" s="13">
        <v>0.22500000000000001</v>
      </c>
      <c r="FE190" s="13">
        <v>0.32</v>
      </c>
      <c r="FG190" s="13">
        <v>0</v>
      </c>
      <c r="FH190" s="13">
        <v>-0.19</v>
      </c>
      <c r="FI190" s="13">
        <v>-0.19</v>
      </c>
      <c r="FJ190" s="13">
        <v>-0.19500000000000001</v>
      </c>
      <c r="FK190" s="13">
        <v>-6.7500000000000004E-2</v>
      </c>
      <c r="FL190" s="13">
        <v>-5.2499999999999998E-2</v>
      </c>
      <c r="FM190" s="13">
        <v>-0.1525</v>
      </c>
      <c r="FN190" s="13">
        <v>-2.75E-2</v>
      </c>
      <c r="FO190" s="13">
        <v>0</v>
      </c>
      <c r="FP190" s="13">
        <v>-0.19</v>
      </c>
      <c r="FQ190" s="13">
        <v>0</v>
      </c>
      <c r="FR190" s="13">
        <v>0.12</v>
      </c>
      <c r="FS190" s="13">
        <v>-0.17</v>
      </c>
      <c r="FT190" s="13">
        <v>0.76749999999999996</v>
      </c>
      <c r="FU190" s="13">
        <v>0.27</v>
      </c>
      <c r="FV190" s="13">
        <v>0.46500000000000002</v>
      </c>
      <c r="FW190" s="13">
        <v>-3.2500000000000001E-2</v>
      </c>
      <c r="FX190" s="13">
        <v>-3.2500000000000001E-2</v>
      </c>
      <c r="FY190" s="13">
        <v>0</v>
      </c>
      <c r="FZ190" s="13">
        <v>0</v>
      </c>
      <c r="GA190" s="13">
        <v>0</v>
      </c>
      <c r="GC190" s="13">
        <v>-6.5000000000000002E-2</v>
      </c>
    </row>
    <row r="191" spans="4:185" x14ac:dyDescent="0.2"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71"/>
      <c r="AA191" s="11"/>
      <c r="AB191" s="11"/>
      <c r="AC191" s="11"/>
      <c r="AD191" s="11"/>
      <c r="AE191" s="11"/>
      <c r="DQ191" s="13">
        <v>5.0000000000000001E-3</v>
      </c>
      <c r="DR191" s="12">
        <v>42339</v>
      </c>
      <c r="DS191" s="13">
        <v>3.5169999999999999</v>
      </c>
      <c r="DT191" s="13">
        <v>5.0000000000000001E-3</v>
      </c>
      <c r="DU191" s="13">
        <v>0.15</v>
      </c>
      <c r="DW191" s="13">
        <v>0.26500000000000001</v>
      </c>
      <c r="DX191" s="13">
        <v>0.36</v>
      </c>
      <c r="DZ191" s="13">
        <v>0</v>
      </c>
      <c r="EA191" s="13">
        <v>-0.19750000000000001</v>
      </c>
      <c r="EB191" s="13">
        <v>-0.19750000000000001</v>
      </c>
      <c r="EC191" s="13">
        <v>-0.20250000000000001</v>
      </c>
      <c r="ED191" s="13">
        <v>-6.7500000000000004E-2</v>
      </c>
      <c r="EE191" s="13">
        <v>-5.2499999999999998E-2</v>
      </c>
      <c r="EF191" s="13">
        <v>-0.14499999999999999</v>
      </c>
      <c r="EG191" s="13">
        <v>-0.02</v>
      </c>
      <c r="EH191" s="13">
        <v>0</v>
      </c>
      <c r="EI191" s="13">
        <v>-0.19</v>
      </c>
      <c r="EJ191" s="13">
        <v>0</v>
      </c>
      <c r="EK191" s="13">
        <v>0.12</v>
      </c>
      <c r="EL191" s="13">
        <v>-0.17</v>
      </c>
      <c r="EM191" s="13">
        <v>1.19</v>
      </c>
      <c r="EN191" s="13">
        <v>0.30499999999999999</v>
      </c>
      <c r="EO191" s="13">
        <v>0.8</v>
      </c>
      <c r="EP191" s="13">
        <v>-5.5E-2</v>
      </c>
      <c r="EQ191" s="13">
        <v>-5.5E-2</v>
      </c>
      <c r="ER191" s="13">
        <v>0</v>
      </c>
      <c r="ES191" s="13">
        <v>0</v>
      </c>
      <c r="ET191" s="13">
        <v>0</v>
      </c>
      <c r="EV191" s="13">
        <v>-6.5000000000000002E-2</v>
      </c>
      <c r="EW191" s="13">
        <v>0.15</v>
      </c>
      <c r="EY191" s="12">
        <v>42339</v>
      </c>
      <c r="EZ191" s="13">
        <v>3.492</v>
      </c>
      <c r="FA191" s="13">
        <v>5.0000000000000001E-3</v>
      </c>
      <c r="FB191" s="13">
        <v>0.15</v>
      </c>
      <c r="FD191" s="13">
        <v>0.26500000000000001</v>
      </c>
      <c r="FE191" s="13">
        <v>0.36</v>
      </c>
      <c r="FG191" s="13">
        <v>0</v>
      </c>
      <c r="FH191" s="13">
        <v>-0.19750000000000001</v>
      </c>
      <c r="FI191" s="13">
        <v>-0.19750000000000001</v>
      </c>
      <c r="FJ191" s="13">
        <v>-0.20250000000000001</v>
      </c>
      <c r="FK191" s="13">
        <v>-6.7500000000000004E-2</v>
      </c>
      <c r="FL191" s="13">
        <v>-5.2499999999999998E-2</v>
      </c>
      <c r="FM191" s="13">
        <v>-0.14499999999999999</v>
      </c>
      <c r="FN191" s="13">
        <v>-0.02</v>
      </c>
      <c r="FO191" s="13">
        <v>0</v>
      </c>
      <c r="FP191" s="13">
        <v>-0.19</v>
      </c>
      <c r="FQ191" s="13">
        <v>0</v>
      </c>
      <c r="FR191" s="13">
        <v>0.12</v>
      </c>
      <c r="FS191" s="13">
        <v>-0.17</v>
      </c>
      <c r="FT191" s="13">
        <v>1.19</v>
      </c>
      <c r="FU191" s="13">
        <v>0.30499999999999999</v>
      </c>
      <c r="FV191" s="13">
        <v>0.8</v>
      </c>
      <c r="FW191" s="13">
        <v>-5.5E-2</v>
      </c>
      <c r="FX191" s="13">
        <v>-5.5E-2</v>
      </c>
      <c r="FY191" s="13">
        <v>0</v>
      </c>
      <c r="FZ191" s="13">
        <v>0</v>
      </c>
      <c r="GA191" s="13">
        <v>0</v>
      </c>
      <c r="GC191" s="13">
        <v>-6.5000000000000002E-2</v>
      </c>
    </row>
    <row r="192" spans="4:185" x14ac:dyDescent="0.2"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71"/>
      <c r="AA192" s="11"/>
      <c r="AB192" s="11"/>
      <c r="AC192" s="11"/>
      <c r="AD192" s="11"/>
      <c r="AE192" s="11"/>
      <c r="DQ192" s="13">
        <v>5.0000000000000001E-3</v>
      </c>
      <c r="DR192" s="12">
        <v>42370</v>
      </c>
      <c r="DS192" s="13">
        <v>3.8380000000000001</v>
      </c>
      <c r="DT192" s="13">
        <v>5.0000000000000001E-3</v>
      </c>
      <c r="DU192" s="13">
        <v>0.15</v>
      </c>
      <c r="DW192" s="13">
        <v>0.27500000000000002</v>
      </c>
      <c r="DX192" s="13">
        <v>0.37</v>
      </c>
      <c r="DZ192" s="13">
        <v>0</v>
      </c>
      <c r="EA192" s="13">
        <v>-0.16</v>
      </c>
      <c r="EB192" s="13">
        <v>-0.16</v>
      </c>
      <c r="EC192" s="13">
        <v>-0.16500000000000001</v>
      </c>
      <c r="ED192" s="13">
        <v>-6.7500000000000004E-2</v>
      </c>
      <c r="EE192" s="13">
        <v>-5.2499999999999998E-2</v>
      </c>
      <c r="EF192" s="13">
        <v>-0.13</v>
      </c>
      <c r="EG192" s="13">
        <v>-5.0000000000000001E-3</v>
      </c>
      <c r="EH192" s="13">
        <v>0</v>
      </c>
      <c r="EI192" s="13">
        <v>-0.19</v>
      </c>
      <c r="EJ192" s="13">
        <v>0</v>
      </c>
      <c r="EK192" s="13">
        <v>0.12</v>
      </c>
      <c r="EL192" s="13">
        <v>-0.17</v>
      </c>
      <c r="EM192" s="13">
        <v>1.5249999999999999</v>
      </c>
      <c r="EN192" s="13">
        <v>0.30499999999999999</v>
      </c>
      <c r="EO192" s="13">
        <v>0.97499999999999998</v>
      </c>
      <c r="EP192" s="13">
        <v>-5.7500000000000002E-2</v>
      </c>
      <c r="EQ192" s="13">
        <v>-5.7500000000000002E-2</v>
      </c>
      <c r="ER192" s="13">
        <v>0</v>
      </c>
      <c r="ES192" s="13">
        <v>0</v>
      </c>
      <c r="ET192" s="13">
        <v>0</v>
      </c>
      <c r="EV192" s="13">
        <v>-6.5000000000000002E-2</v>
      </c>
      <c r="EW192" s="13">
        <v>0.15</v>
      </c>
      <c r="EY192" s="12">
        <v>42370</v>
      </c>
      <c r="EZ192" s="13">
        <v>3.8130000000000002</v>
      </c>
      <c r="FA192" s="13">
        <v>5.0000000000000001E-3</v>
      </c>
      <c r="FB192" s="13">
        <v>0.15</v>
      </c>
      <c r="FD192" s="13">
        <v>0.27500000000000002</v>
      </c>
      <c r="FE192" s="13">
        <v>0.37</v>
      </c>
      <c r="FG192" s="13">
        <v>0</v>
      </c>
      <c r="FH192" s="13">
        <v>-0.16</v>
      </c>
      <c r="FI192" s="13">
        <v>-0.16</v>
      </c>
      <c r="FJ192" s="13">
        <v>-0.16500000000000001</v>
      </c>
      <c r="FK192" s="13">
        <v>-6.7500000000000004E-2</v>
      </c>
      <c r="FL192" s="13">
        <v>-5.2499999999999998E-2</v>
      </c>
      <c r="FM192" s="13">
        <v>-0.13</v>
      </c>
      <c r="FN192" s="13">
        <v>-5.0000000000000001E-3</v>
      </c>
      <c r="FO192" s="13">
        <v>0</v>
      </c>
      <c r="FP192" s="13">
        <v>-0.19</v>
      </c>
      <c r="FQ192" s="13">
        <v>0</v>
      </c>
      <c r="FR192" s="13">
        <v>0.12</v>
      </c>
      <c r="FS192" s="13">
        <v>-0.17</v>
      </c>
      <c r="FT192" s="13">
        <v>1.5249999999999999</v>
      </c>
      <c r="FU192" s="13">
        <v>0.30499999999999999</v>
      </c>
      <c r="FV192" s="13">
        <v>0.97499999999999998</v>
      </c>
      <c r="FW192" s="13">
        <v>-5.7500000000000002E-2</v>
      </c>
      <c r="FX192" s="13">
        <v>-5.7500000000000002E-2</v>
      </c>
      <c r="FY192" s="13">
        <v>0</v>
      </c>
      <c r="FZ192" s="13">
        <v>0</v>
      </c>
      <c r="GA192" s="13">
        <v>0</v>
      </c>
      <c r="GC192" s="13">
        <v>-6.5000000000000002E-2</v>
      </c>
    </row>
    <row r="193" spans="4:185" x14ac:dyDescent="0.2"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71"/>
      <c r="AA193" s="11"/>
      <c r="AB193" s="11"/>
      <c r="AC193" s="11"/>
      <c r="AD193" s="11"/>
      <c r="AE193" s="11"/>
      <c r="DQ193" s="13">
        <v>5.0000000000000001E-3</v>
      </c>
      <c r="DR193" s="12">
        <v>42401</v>
      </c>
      <c r="DS193" s="13">
        <v>3.7480000000000002</v>
      </c>
      <c r="DT193" s="13">
        <v>5.0000000000000001E-3</v>
      </c>
      <c r="DU193" s="13">
        <v>0.15</v>
      </c>
      <c r="DW193" s="13">
        <v>0.25</v>
      </c>
      <c r="DX193" s="13">
        <v>0.34499999999999997</v>
      </c>
      <c r="DZ193" s="13">
        <v>0</v>
      </c>
      <c r="EA193" s="13">
        <v>-0.16</v>
      </c>
      <c r="EB193" s="13">
        <v>-0.16</v>
      </c>
      <c r="EC193" s="13">
        <v>-0.16500000000000001</v>
      </c>
      <c r="ED193" s="13">
        <v>-6.7500000000000004E-2</v>
      </c>
      <c r="EE193" s="13">
        <v>-5.2499999999999998E-2</v>
      </c>
      <c r="EF193" s="13">
        <v>-0.13</v>
      </c>
      <c r="EG193" s="13">
        <v>-5.0000000000000001E-3</v>
      </c>
      <c r="EH193" s="13">
        <v>0</v>
      </c>
      <c r="EI193" s="13">
        <v>-0.19</v>
      </c>
      <c r="EJ193" s="13">
        <v>0</v>
      </c>
      <c r="EK193" s="13">
        <v>0.12</v>
      </c>
      <c r="EL193" s="13">
        <v>-0.17</v>
      </c>
      <c r="EM193" s="13">
        <v>1.4550000000000001</v>
      </c>
      <c r="EN193" s="13">
        <v>0.30499999999999999</v>
      </c>
      <c r="EO193" s="13">
        <v>0.97499999999999998</v>
      </c>
      <c r="EP193" s="13">
        <v>-0.04</v>
      </c>
      <c r="EQ193" s="13">
        <v>-0.04</v>
      </c>
      <c r="ER193" s="13">
        <v>0</v>
      </c>
      <c r="ES193" s="13">
        <v>0</v>
      </c>
      <c r="ET193" s="13">
        <v>0</v>
      </c>
      <c r="EV193" s="13">
        <v>-6.5000000000000002E-2</v>
      </c>
      <c r="EW193" s="13">
        <v>0.15</v>
      </c>
      <c r="EY193" s="12">
        <v>42401</v>
      </c>
      <c r="EZ193" s="13">
        <v>3.7229999999999999</v>
      </c>
      <c r="FA193" s="13">
        <v>5.0000000000000001E-3</v>
      </c>
      <c r="FB193" s="13">
        <v>0.15</v>
      </c>
      <c r="FD193" s="13">
        <v>0.25</v>
      </c>
      <c r="FE193" s="13">
        <v>0.34499999999999997</v>
      </c>
      <c r="FG193" s="13">
        <v>0</v>
      </c>
      <c r="FH193" s="13">
        <v>-0.16</v>
      </c>
      <c r="FI193" s="13">
        <v>-0.16</v>
      </c>
      <c r="FJ193" s="13">
        <v>-0.16500000000000001</v>
      </c>
      <c r="FK193" s="13">
        <v>-6.7500000000000004E-2</v>
      </c>
      <c r="FL193" s="13">
        <v>-5.2499999999999998E-2</v>
      </c>
      <c r="FM193" s="13">
        <v>-0.13</v>
      </c>
      <c r="FN193" s="13">
        <v>-5.0000000000000001E-3</v>
      </c>
      <c r="FO193" s="13">
        <v>0</v>
      </c>
      <c r="FP193" s="13">
        <v>-0.19</v>
      </c>
      <c r="FQ193" s="13">
        <v>0</v>
      </c>
      <c r="FR193" s="13">
        <v>0.12</v>
      </c>
      <c r="FS193" s="13">
        <v>-0.17</v>
      </c>
      <c r="FT193" s="13">
        <v>1.4550000000000001</v>
      </c>
      <c r="FU193" s="13">
        <v>0.30499999999999999</v>
      </c>
      <c r="FV193" s="13">
        <v>0.97499999999999998</v>
      </c>
      <c r="FW193" s="13">
        <v>-0.04</v>
      </c>
      <c r="FX193" s="13">
        <v>-0.04</v>
      </c>
      <c r="FY193" s="13">
        <v>0</v>
      </c>
      <c r="FZ193" s="13">
        <v>0</v>
      </c>
      <c r="GA193" s="13">
        <v>0</v>
      </c>
      <c r="GC193" s="13">
        <v>-6.5000000000000002E-2</v>
      </c>
    </row>
    <row r="194" spans="4:185" x14ac:dyDescent="0.2"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71"/>
      <c r="AA194" s="11"/>
      <c r="AB194" s="11"/>
      <c r="AC194" s="11"/>
      <c r="AD194" s="11"/>
      <c r="AE194" s="11"/>
      <c r="DQ194" s="13">
        <v>5.0000000000000001E-3</v>
      </c>
      <c r="DR194" s="12">
        <v>42430</v>
      </c>
      <c r="DS194" s="13">
        <v>3.617</v>
      </c>
      <c r="DT194" s="13">
        <v>5.0000000000000001E-3</v>
      </c>
      <c r="DU194" s="13">
        <v>0.15</v>
      </c>
      <c r="DW194" s="13">
        <v>0.248</v>
      </c>
      <c r="DX194" s="13">
        <v>0.34300000000000003</v>
      </c>
      <c r="DZ194" s="13">
        <v>0</v>
      </c>
      <c r="EA194" s="13">
        <v>-0.16</v>
      </c>
      <c r="EB194" s="13">
        <v>-0.16</v>
      </c>
      <c r="EC194" s="13">
        <v>-0.16500000000000001</v>
      </c>
      <c r="ED194" s="13">
        <v>-6.7500000000000004E-2</v>
      </c>
      <c r="EE194" s="13">
        <v>-5.2499999999999998E-2</v>
      </c>
      <c r="EF194" s="13">
        <v>-0.13</v>
      </c>
      <c r="EG194" s="13">
        <v>-5.0000000000000001E-3</v>
      </c>
      <c r="EH194" s="13">
        <v>0</v>
      </c>
      <c r="EI194" s="13">
        <v>-0.19</v>
      </c>
      <c r="EJ194" s="13">
        <v>0</v>
      </c>
      <c r="EK194" s="13">
        <v>0.12</v>
      </c>
      <c r="EL194" s="13">
        <v>-0.17</v>
      </c>
      <c r="EM194" s="13">
        <v>0.83499999999999996</v>
      </c>
      <c r="EN194" s="13">
        <v>0.26500000000000001</v>
      </c>
      <c r="EO194" s="13">
        <v>0.60750000000000004</v>
      </c>
      <c r="EP194" s="13">
        <v>-2.75E-2</v>
      </c>
      <c r="EQ194" s="13">
        <v>-2.75E-2</v>
      </c>
      <c r="ER194" s="13">
        <v>0</v>
      </c>
      <c r="ES194" s="13">
        <v>0</v>
      </c>
      <c r="ET194" s="13">
        <v>0</v>
      </c>
      <c r="EV194" s="13">
        <v>-6.5000000000000002E-2</v>
      </c>
      <c r="EW194" s="13">
        <v>0.15</v>
      </c>
      <c r="EY194" s="12">
        <v>42430</v>
      </c>
      <c r="EZ194" s="13">
        <v>3.5920000000000001</v>
      </c>
      <c r="FA194" s="13">
        <v>5.0000000000000001E-3</v>
      </c>
      <c r="FB194" s="13">
        <v>0.15</v>
      </c>
      <c r="FD194" s="13">
        <v>0.248</v>
      </c>
      <c r="FE194" s="13">
        <v>0.34300000000000003</v>
      </c>
      <c r="FG194" s="13">
        <v>0</v>
      </c>
      <c r="FH194" s="13">
        <v>-0.16</v>
      </c>
      <c r="FI194" s="13">
        <v>-0.16</v>
      </c>
      <c r="FJ194" s="13">
        <v>-0.16500000000000001</v>
      </c>
      <c r="FK194" s="13">
        <v>-6.7500000000000004E-2</v>
      </c>
      <c r="FL194" s="13">
        <v>-5.2499999999999998E-2</v>
      </c>
      <c r="FM194" s="13">
        <v>-0.13</v>
      </c>
      <c r="FN194" s="13">
        <v>-5.0000000000000001E-3</v>
      </c>
      <c r="FO194" s="13">
        <v>0</v>
      </c>
      <c r="FP194" s="13">
        <v>-0.19</v>
      </c>
      <c r="FQ194" s="13">
        <v>0</v>
      </c>
      <c r="FR194" s="13">
        <v>0.12</v>
      </c>
      <c r="FS194" s="13">
        <v>-0.17</v>
      </c>
      <c r="FT194" s="13">
        <v>0.83499999999999996</v>
      </c>
      <c r="FU194" s="13">
        <v>0.26500000000000001</v>
      </c>
      <c r="FV194" s="13">
        <v>0.60750000000000004</v>
      </c>
      <c r="FW194" s="13">
        <v>-2.75E-2</v>
      </c>
      <c r="FX194" s="13">
        <v>-2.75E-2</v>
      </c>
      <c r="FY194" s="13">
        <v>0</v>
      </c>
      <c r="FZ194" s="13">
        <v>0</v>
      </c>
      <c r="GA194" s="13">
        <v>0</v>
      </c>
      <c r="GC194" s="13">
        <v>-6.5000000000000002E-2</v>
      </c>
    </row>
    <row r="195" spans="4:185" x14ac:dyDescent="0.2"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71"/>
      <c r="AA195" s="11"/>
      <c r="AB195" s="11"/>
      <c r="AC195" s="11"/>
      <c r="AD195" s="11"/>
      <c r="AE195" s="11"/>
      <c r="DQ195" s="13">
        <v>5.0000000000000001E-3</v>
      </c>
      <c r="DR195" s="12">
        <v>42461</v>
      </c>
      <c r="DS195" s="13">
        <v>3.4780000000000002</v>
      </c>
      <c r="DT195" s="13">
        <v>5.0000000000000001E-3</v>
      </c>
      <c r="DU195" s="13">
        <v>0.15</v>
      </c>
      <c r="DW195" s="13">
        <v>0.153</v>
      </c>
      <c r="DX195" s="13">
        <v>0.248</v>
      </c>
      <c r="DZ195" s="13">
        <v>0</v>
      </c>
      <c r="EA195" s="13">
        <v>-0.16</v>
      </c>
      <c r="EB195" s="13">
        <v>-0.16</v>
      </c>
      <c r="EC195" s="13">
        <v>-0.16500000000000001</v>
      </c>
      <c r="ED195" s="13">
        <v>-5.0500000000000003E-2</v>
      </c>
      <c r="EE195" s="13">
        <v>-3.5499999999999997E-2</v>
      </c>
      <c r="EF195" s="13">
        <v>-0.17499999999999999</v>
      </c>
      <c r="EG195" s="13">
        <v>-0.05</v>
      </c>
      <c r="EH195" s="13">
        <v>0</v>
      </c>
      <c r="EI195" s="13">
        <v>-0.19</v>
      </c>
      <c r="EJ195" s="13">
        <v>0</v>
      </c>
      <c r="EK195" s="13">
        <v>0.29499999999999998</v>
      </c>
      <c r="EL195" s="13">
        <v>-0.17</v>
      </c>
      <c r="EM195" s="13">
        <v>0.45</v>
      </c>
      <c r="EN195" s="13">
        <v>0.19500000000000001</v>
      </c>
      <c r="EO195" s="13">
        <v>0.35499999999999998</v>
      </c>
      <c r="EP195" s="13">
        <v>1.4999999999999999E-2</v>
      </c>
      <c r="EQ195" s="13">
        <v>1.4999999999999999E-2</v>
      </c>
      <c r="ER195" s="13">
        <v>0</v>
      </c>
      <c r="ES195" s="13">
        <v>0</v>
      </c>
      <c r="ET195" s="13">
        <v>0</v>
      </c>
      <c r="EV195" s="13">
        <v>-6.25E-2</v>
      </c>
      <c r="EW195" s="13">
        <v>0.15</v>
      </c>
      <c r="EY195" s="12">
        <v>42461</v>
      </c>
      <c r="EZ195" s="13">
        <v>3.4529999999999998</v>
      </c>
      <c r="FA195" s="13">
        <v>5.0000000000000001E-3</v>
      </c>
      <c r="FB195" s="13">
        <v>0.15</v>
      </c>
      <c r="FD195" s="13">
        <v>0.153</v>
      </c>
      <c r="FE195" s="13">
        <v>0.248</v>
      </c>
      <c r="FG195" s="13">
        <v>0</v>
      </c>
      <c r="FH195" s="13">
        <v>-0.16</v>
      </c>
      <c r="FI195" s="13">
        <v>-0.16</v>
      </c>
      <c r="FJ195" s="13">
        <v>-0.16500000000000001</v>
      </c>
      <c r="FK195" s="13">
        <v>-5.0500000000000003E-2</v>
      </c>
      <c r="FL195" s="13">
        <v>-3.5499999999999997E-2</v>
      </c>
      <c r="FM195" s="13">
        <v>-0.17499999999999999</v>
      </c>
      <c r="FN195" s="13">
        <v>-0.05</v>
      </c>
      <c r="FO195" s="13">
        <v>0</v>
      </c>
      <c r="FP195" s="13">
        <v>-0.19</v>
      </c>
      <c r="FQ195" s="13">
        <v>0</v>
      </c>
      <c r="FR195" s="13">
        <v>0.29499999999999998</v>
      </c>
      <c r="FS195" s="13">
        <v>-0.17</v>
      </c>
      <c r="FT195" s="13">
        <v>0.45</v>
      </c>
      <c r="FU195" s="13">
        <v>0.19500000000000001</v>
      </c>
      <c r="FV195" s="13">
        <v>0.35499999999999998</v>
      </c>
      <c r="FW195" s="13">
        <v>1.4999999999999999E-2</v>
      </c>
      <c r="FX195" s="13">
        <v>1.4999999999999999E-2</v>
      </c>
      <c r="FY195" s="13">
        <v>0</v>
      </c>
      <c r="FZ195" s="13">
        <v>0</v>
      </c>
      <c r="GA195" s="13">
        <v>0</v>
      </c>
      <c r="GC195" s="13">
        <v>-6.25E-2</v>
      </c>
    </row>
    <row r="196" spans="4:185" x14ac:dyDescent="0.2"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71"/>
      <c r="AA196" s="11"/>
      <c r="AB196" s="11"/>
      <c r="AC196" s="11"/>
      <c r="AD196" s="11"/>
      <c r="AE196" s="11"/>
      <c r="DQ196" s="13">
        <v>5.0000000000000001E-3</v>
      </c>
      <c r="DR196" s="12">
        <v>42491</v>
      </c>
      <c r="DS196" s="13">
        <v>3.4790000000000001</v>
      </c>
      <c r="DT196" s="13">
        <v>5.0000000000000001E-3</v>
      </c>
      <c r="DU196" s="13">
        <v>0.15</v>
      </c>
      <c r="DW196" s="13">
        <v>0</v>
      </c>
      <c r="DX196" s="13">
        <v>0</v>
      </c>
      <c r="DZ196" s="13">
        <v>0</v>
      </c>
      <c r="EA196" s="13">
        <v>0</v>
      </c>
      <c r="EB196" s="13">
        <v>0</v>
      </c>
      <c r="EC196" s="13">
        <v>0</v>
      </c>
      <c r="ED196" s="13">
        <v>0</v>
      </c>
      <c r="EE196" s="13">
        <v>0</v>
      </c>
      <c r="EF196" s="13">
        <v>0</v>
      </c>
      <c r="EG196" s="13">
        <v>0</v>
      </c>
      <c r="EH196" s="13">
        <v>0</v>
      </c>
      <c r="EI196" s="13">
        <v>-0.19</v>
      </c>
      <c r="EJ196" s="13">
        <v>0</v>
      </c>
      <c r="EK196" s="13">
        <v>0.29499999999999998</v>
      </c>
      <c r="EL196" s="13">
        <v>-0.17</v>
      </c>
      <c r="EM196" s="13">
        <v>0.40500000000000003</v>
      </c>
      <c r="EN196" s="13">
        <v>0.1825</v>
      </c>
      <c r="EO196" s="13">
        <v>0.28749999999999998</v>
      </c>
      <c r="EP196" s="13">
        <v>1.4999999999999999E-2</v>
      </c>
      <c r="EQ196" s="13">
        <v>1.4999999999999999E-2</v>
      </c>
      <c r="ER196" s="13">
        <v>0</v>
      </c>
      <c r="ES196" s="13">
        <v>0</v>
      </c>
      <c r="ET196" s="13">
        <v>0</v>
      </c>
      <c r="EV196" s="13">
        <v>-6.25E-2</v>
      </c>
      <c r="EW196" s="13">
        <v>0.15</v>
      </c>
      <c r="EY196" s="12">
        <v>42491</v>
      </c>
      <c r="EZ196" s="13">
        <v>3.4540000000000002</v>
      </c>
      <c r="FA196" s="13">
        <v>5.0000000000000001E-3</v>
      </c>
      <c r="FB196" s="13">
        <v>0.15</v>
      </c>
      <c r="FD196" s="13">
        <v>0</v>
      </c>
      <c r="FE196" s="13">
        <v>0</v>
      </c>
      <c r="FG196" s="13">
        <v>0</v>
      </c>
      <c r="FH196" s="13">
        <v>0</v>
      </c>
      <c r="FI196" s="13">
        <v>0</v>
      </c>
      <c r="FJ196" s="13">
        <v>0</v>
      </c>
      <c r="FK196" s="13">
        <v>0</v>
      </c>
      <c r="FL196" s="13">
        <v>0</v>
      </c>
      <c r="FM196" s="13">
        <v>0</v>
      </c>
      <c r="FN196" s="13">
        <v>0</v>
      </c>
      <c r="FO196" s="13">
        <v>0</v>
      </c>
      <c r="FP196" s="13">
        <v>-0.19</v>
      </c>
      <c r="FQ196" s="13">
        <v>0</v>
      </c>
      <c r="FR196" s="13">
        <v>0.29499999999999998</v>
      </c>
      <c r="FS196" s="13">
        <v>-0.17</v>
      </c>
      <c r="FT196" s="13">
        <v>0.40500000000000003</v>
      </c>
      <c r="FU196" s="13">
        <v>0.1825</v>
      </c>
      <c r="FV196" s="13">
        <v>0.28749999999999998</v>
      </c>
      <c r="FW196" s="13">
        <v>1.4999999999999999E-2</v>
      </c>
      <c r="FX196" s="13">
        <v>1.4999999999999999E-2</v>
      </c>
      <c r="FY196" s="13">
        <v>0</v>
      </c>
      <c r="FZ196" s="13">
        <v>0</v>
      </c>
      <c r="GA196" s="13">
        <v>0</v>
      </c>
      <c r="GC196" s="13">
        <v>-6.25E-2</v>
      </c>
    </row>
    <row r="197" spans="4:185" x14ac:dyDescent="0.2"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71"/>
      <c r="AA197" s="11"/>
      <c r="AB197" s="11"/>
      <c r="AC197" s="11"/>
      <c r="AD197" s="11"/>
      <c r="AE197" s="11"/>
      <c r="DQ197" s="13">
        <v>5.0000000000000001E-3</v>
      </c>
      <c r="DR197" s="12">
        <v>42522</v>
      </c>
      <c r="DS197" s="13">
        <v>3.512</v>
      </c>
      <c r="DT197" s="13">
        <v>5.0000000000000001E-3</v>
      </c>
      <c r="DU197" s="13">
        <v>0.15</v>
      </c>
      <c r="DW197" s="13">
        <v>0</v>
      </c>
      <c r="DX197" s="13">
        <v>0</v>
      </c>
      <c r="DZ197" s="13">
        <v>0</v>
      </c>
      <c r="EA197" s="13">
        <v>0</v>
      </c>
      <c r="EB197" s="13">
        <v>0</v>
      </c>
      <c r="EC197" s="13">
        <v>0</v>
      </c>
      <c r="ED197" s="13">
        <v>0</v>
      </c>
      <c r="EE197" s="13">
        <v>0</v>
      </c>
      <c r="EF197" s="13">
        <v>0</v>
      </c>
      <c r="EG197" s="13">
        <v>0</v>
      </c>
      <c r="EH197" s="13">
        <v>0</v>
      </c>
      <c r="EI197" s="13">
        <v>-0.19</v>
      </c>
      <c r="EJ197" s="13">
        <v>0</v>
      </c>
      <c r="EK197" s="13">
        <v>0.29499999999999998</v>
      </c>
      <c r="EL197" s="13">
        <v>-0.17</v>
      </c>
      <c r="EM197" s="13">
        <v>0.39500000000000002</v>
      </c>
      <c r="EN197" s="13">
        <v>0.1825</v>
      </c>
      <c r="EO197" s="13">
        <v>0.28749999999999998</v>
      </c>
      <c r="EP197" s="13">
        <v>0.02</v>
      </c>
      <c r="EQ197" s="13">
        <v>0.02</v>
      </c>
      <c r="ER197" s="13">
        <v>0</v>
      </c>
      <c r="ES197" s="13">
        <v>0</v>
      </c>
      <c r="ET197" s="13">
        <v>0</v>
      </c>
      <c r="EV197" s="13">
        <v>-6.25E-2</v>
      </c>
      <c r="EW197" s="13">
        <v>0.15</v>
      </c>
      <c r="EY197" s="12">
        <v>42522</v>
      </c>
      <c r="EZ197" s="13">
        <v>3.4870000000000001</v>
      </c>
      <c r="FA197" s="13">
        <v>5.0000000000000001E-3</v>
      </c>
      <c r="FB197" s="13">
        <v>0.15</v>
      </c>
      <c r="FD197" s="13">
        <v>0</v>
      </c>
      <c r="FE197" s="13">
        <v>0</v>
      </c>
      <c r="FG197" s="13">
        <v>0</v>
      </c>
      <c r="FH197" s="13">
        <v>0</v>
      </c>
      <c r="FI197" s="13">
        <v>0</v>
      </c>
      <c r="FJ197" s="13">
        <v>0</v>
      </c>
      <c r="FK197" s="13">
        <v>0</v>
      </c>
      <c r="FL197" s="13">
        <v>0</v>
      </c>
      <c r="FM197" s="13">
        <v>0</v>
      </c>
      <c r="FN197" s="13">
        <v>0</v>
      </c>
      <c r="FO197" s="13">
        <v>0</v>
      </c>
      <c r="FP197" s="13">
        <v>-0.19</v>
      </c>
      <c r="FQ197" s="13">
        <v>0</v>
      </c>
      <c r="FR197" s="13">
        <v>0.29499999999999998</v>
      </c>
      <c r="FS197" s="13">
        <v>-0.17</v>
      </c>
      <c r="FT197" s="13">
        <v>0.39500000000000002</v>
      </c>
      <c r="FU197" s="13">
        <v>0.1825</v>
      </c>
      <c r="FV197" s="13">
        <v>0.28749999999999998</v>
      </c>
      <c r="FW197" s="13">
        <v>0.02</v>
      </c>
      <c r="FX197" s="13">
        <v>0.02</v>
      </c>
      <c r="FY197" s="13">
        <v>0</v>
      </c>
      <c r="FZ197" s="13">
        <v>0</v>
      </c>
      <c r="GA197" s="13">
        <v>0</v>
      </c>
      <c r="GC197" s="13">
        <v>-6.25E-2</v>
      </c>
    </row>
    <row r="198" spans="4:185" x14ac:dyDescent="0.2"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71"/>
      <c r="AA198" s="11"/>
      <c r="AB198" s="11"/>
      <c r="AC198" s="11"/>
      <c r="AD198" s="11"/>
      <c r="AE198" s="11"/>
      <c r="DQ198" s="13">
        <v>5.0000000000000001E-3</v>
      </c>
      <c r="DR198" s="12">
        <v>42552</v>
      </c>
      <c r="DS198" s="13">
        <v>3.5339999999999998</v>
      </c>
      <c r="DT198" s="13">
        <v>5.0000000000000001E-3</v>
      </c>
      <c r="DU198" s="13">
        <v>0.15</v>
      </c>
      <c r="DW198" s="13">
        <v>0</v>
      </c>
      <c r="DX198" s="13">
        <v>0</v>
      </c>
      <c r="DZ198" s="13">
        <v>0</v>
      </c>
      <c r="EA198" s="13">
        <v>0</v>
      </c>
      <c r="EB198" s="13">
        <v>0</v>
      </c>
      <c r="EC198" s="13">
        <v>0</v>
      </c>
      <c r="ED198" s="13">
        <v>0</v>
      </c>
      <c r="EE198" s="13">
        <v>0</v>
      </c>
      <c r="EF198" s="13">
        <v>0</v>
      </c>
      <c r="EG198" s="13">
        <v>0</v>
      </c>
      <c r="EH198" s="13">
        <v>0</v>
      </c>
      <c r="EI198" s="13">
        <v>-0.19</v>
      </c>
      <c r="EJ198" s="13">
        <v>0</v>
      </c>
      <c r="EK198" s="13">
        <v>0.29499999999999998</v>
      </c>
      <c r="EL198" s="13">
        <v>-0.17</v>
      </c>
      <c r="EM198" s="13">
        <v>0.43</v>
      </c>
      <c r="EN198" s="13">
        <v>0.1825</v>
      </c>
      <c r="EO198" s="13">
        <v>0.3</v>
      </c>
      <c r="EP198" s="13">
        <v>2.2499999999999999E-2</v>
      </c>
      <c r="EQ198" s="13">
        <v>2.2499999999999999E-2</v>
      </c>
      <c r="ER198" s="13">
        <v>0</v>
      </c>
      <c r="ES198" s="13">
        <v>0</v>
      </c>
      <c r="ET198" s="13">
        <v>0</v>
      </c>
      <c r="EV198" s="13">
        <v>-6.25E-2</v>
      </c>
      <c r="EW198" s="13">
        <v>0.15</v>
      </c>
      <c r="EY198" s="12">
        <v>42552</v>
      </c>
      <c r="EZ198" s="13">
        <v>3.5089999999999999</v>
      </c>
      <c r="FA198" s="13">
        <v>5.0000000000000001E-3</v>
      </c>
      <c r="FB198" s="13">
        <v>0.15</v>
      </c>
      <c r="FD198" s="13">
        <v>0</v>
      </c>
      <c r="FE198" s="13">
        <v>0</v>
      </c>
      <c r="FG198" s="13">
        <v>0</v>
      </c>
      <c r="FH198" s="13">
        <v>0</v>
      </c>
      <c r="FI198" s="13">
        <v>0</v>
      </c>
      <c r="FJ198" s="13">
        <v>0</v>
      </c>
      <c r="FK198" s="13">
        <v>0</v>
      </c>
      <c r="FL198" s="13">
        <v>0</v>
      </c>
      <c r="FM198" s="13">
        <v>0</v>
      </c>
      <c r="FN198" s="13">
        <v>0</v>
      </c>
      <c r="FO198" s="13">
        <v>0</v>
      </c>
      <c r="FP198" s="13">
        <v>-0.19</v>
      </c>
      <c r="FQ198" s="13">
        <v>0</v>
      </c>
      <c r="FR198" s="13">
        <v>0.29499999999999998</v>
      </c>
      <c r="FS198" s="13">
        <v>-0.17</v>
      </c>
      <c r="FT198" s="13">
        <v>0.43</v>
      </c>
      <c r="FU198" s="13">
        <v>0.1825</v>
      </c>
      <c r="FV198" s="13">
        <v>0.3</v>
      </c>
      <c r="FW198" s="13">
        <v>2.2499999999999999E-2</v>
      </c>
      <c r="FX198" s="13">
        <v>2.2499999999999999E-2</v>
      </c>
      <c r="FY198" s="13">
        <v>0</v>
      </c>
      <c r="FZ198" s="13">
        <v>0</v>
      </c>
      <c r="GA198" s="13">
        <v>0</v>
      </c>
      <c r="GC198" s="13">
        <v>-6.25E-2</v>
      </c>
    </row>
    <row r="199" spans="4:185" x14ac:dyDescent="0.2"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71"/>
      <c r="AA199" s="11"/>
      <c r="AB199" s="11"/>
      <c r="AC199" s="11"/>
      <c r="AD199" s="11"/>
      <c r="AE199" s="11"/>
      <c r="DQ199" s="13">
        <v>5.0000000000000001E-3</v>
      </c>
      <c r="DR199" s="12">
        <v>42583</v>
      </c>
      <c r="DS199" s="13">
        <v>3.5550000000000002</v>
      </c>
      <c r="DT199" s="13">
        <v>5.0000000000000001E-3</v>
      </c>
      <c r="DU199" s="13">
        <v>0.15</v>
      </c>
      <c r="DW199" s="13">
        <v>0</v>
      </c>
      <c r="DX199" s="13">
        <v>0</v>
      </c>
      <c r="DZ199" s="13">
        <v>0</v>
      </c>
      <c r="EA199" s="13">
        <v>0</v>
      </c>
      <c r="EB199" s="13">
        <v>0</v>
      </c>
      <c r="EC199" s="13">
        <v>0</v>
      </c>
      <c r="ED199" s="13">
        <v>0</v>
      </c>
      <c r="EE199" s="13">
        <v>0</v>
      </c>
      <c r="EF199" s="13">
        <v>0</v>
      </c>
      <c r="EG199" s="13">
        <v>0</v>
      </c>
      <c r="EH199" s="13">
        <v>0</v>
      </c>
      <c r="EI199" s="13">
        <v>-0.19</v>
      </c>
      <c r="EJ199" s="13">
        <v>0</v>
      </c>
      <c r="EK199" s="13">
        <v>0.29499999999999998</v>
      </c>
      <c r="EL199" s="13">
        <v>-0.17</v>
      </c>
      <c r="EM199" s="13">
        <v>0.495</v>
      </c>
      <c r="EN199" s="13">
        <v>0.1825</v>
      </c>
      <c r="EO199" s="13">
        <v>0.3</v>
      </c>
      <c r="EP199" s="13">
        <v>2.5000000000000001E-2</v>
      </c>
      <c r="EQ199" s="13">
        <v>2.5000000000000001E-2</v>
      </c>
      <c r="ER199" s="13">
        <v>0</v>
      </c>
      <c r="ES199" s="13">
        <v>0</v>
      </c>
      <c r="ET199" s="13">
        <v>0</v>
      </c>
      <c r="EV199" s="13">
        <v>-6.25E-2</v>
      </c>
      <c r="EW199" s="13">
        <v>0.15</v>
      </c>
      <c r="EY199" s="12">
        <v>42583</v>
      </c>
      <c r="EZ199" s="13">
        <v>3.53</v>
      </c>
      <c r="FA199" s="13">
        <v>5.0000000000000001E-3</v>
      </c>
      <c r="FB199" s="13">
        <v>0.15</v>
      </c>
      <c r="FD199" s="13">
        <v>0</v>
      </c>
      <c r="FE199" s="13">
        <v>0</v>
      </c>
      <c r="FG199" s="13">
        <v>0</v>
      </c>
      <c r="FH199" s="13">
        <v>0</v>
      </c>
      <c r="FI199" s="13">
        <v>0</v>
      </c>
      <c r="FJ199" s="13">
        <v>0</v>
      </c>
      <c r="FK199" s="13">
        <v>0</v>
      </c>
      <c r="FL199" s="13">
        <v>0</v>
      </c>
      <c r="FM199" s="13">
        <v>0</v>
      </c>
      <c r="FN199" s="13">
        <v>0</v>
      </c>
      <c r="FO199" s="13">
        <v>0</v>
      </c>
      <c r="FP199" s="13">
        <v>-0.19</v>
      </c>
      <c r="FQ199" s="13">
        <v>0</v>
      </c>
      <c r="FR199" s="13">
        <v>0.29499999999999998</v>
      </c>
      <c r="FS199" s="13">
        <v>-0.17</v>
      </c>
      <c r="FT199" s="13">
        <v>0.495</v>
      </c>
      <c r="FU199" s="13">
        <v>0.1825</v>
      </c>
      <c r="FV199" s="13">
        <v>0.3</v>
      </c>
      <c r="FW199" s="13">
        <v>2.5000000000000001E-2</v>
      </c>
      <c r="FX199" s="13">
        <v>2.5000000000000001E-2</v>
      </c>
      <c r="FY199" s="13">
        <v>0</v>
      </c>
      <c r="FZ199" s="13">
        <v>0</v>
      </c>
      <c r="GA199" s="13">
        <v>0</v>
      </c>
      <c r="GC199" s="13">
        <v>-6.25E-2</v>
      </c>
    </row>
    <row r="200" spans="4:185" x14ac:dyDescent="0.2"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71"/>
      <c r="AA200" s="11"/>
      <c r="AB200" s="11"/>
      <c r="AC200" s="11"/>
      <c r="AD200" s="11"/>
      <c r="AE200" s="11"/>
      <c r="DQ200" s="13">
        <v>5.0000000000000001E-3</v>
      </c>
      <c r="DR200" s="12">
        <v>42614</v>
      </c>
      <c r="DS200" s="13">
        <v>3.5249999999999999</v>
      </c>
      <c r="DT200" s="13">
        <v>5.0000000000000001E-3</v>
      </c>
      <c r="DU200" s="13">
        <v>0.15</v>
      </c>
      <c r="DW200" s="13">
        <v>0</v>
      </c>
      <c r="DX200" s="13">
        <v>0</v>
      </c>
      <c r="DZ200" s="13">
        <v>0</v>
      </c>
      <c r="EA200" s="13">
        <v>0</v>
      </c>
      <c r="EB200" s="13">
        <v>0</v>
      </c>
      <c r="EC200" s="13">
        <v>0</v>
      </c>
      <c r="ED200" s="13">
        <v>0</v>
      </c>
      <c r="EE200" s="13">
        <v>0</v>
      </c>
      <c r="EF200" s="13">
        <v>0</v>
      </c>
      <c r="EG200" s="13">
        <v>0</v>
      </c>
      <c r="EH200" s="13">
        <v>0</v>
      </c>
      <c r="EI200" s="13">
        <v>-0.19</v>
      </c>
      <c r="EJ200" s="13">
        <v>0</v>
      </c>
      <c r="EK200" s="13">
        <v>0.29499999999999998</v>
      </c>
      <c r="EL200" s="13">
        <v>-0.17</v>
      </c>
      <c r="EM200" s="13">
        <v>0.39500000000000002</v>
      </c>
      <c r="EN200" s="13">
        <v>0.1825</v>
      </c>
      <c r="EO200" s="13">
        <v>0.28999999999999998</v>
      </c>
      <c r="EP200" s="13">
        <v>1.7500000000000002E-2</v>
      </c>
      <c r="EQ200" s="13">
        <v>1.7500000000000002E-2</v>
      </c>
      <c r="ER200" s="13">
        <v>0</v>
      </c>
      <c r="ES200" s="13">
        <v>0</v>
      </c>
      <c r="ET200" s="13">
        <v>0</v>
      </c>
      <c r="EV200" s="13">
        <v>-6.25E-2</v>
      </c>
      <c r="EW200" s="13">
        <v>0.15</v>
      </c>
      <c r="EY200" s="12">
        <v>42614</v>
      </c>
      <c r="EZ200" s="13">
        <v>3.5</v>
      </c>
      <c r="FA200" s="13">
        <v>5.0000000000000001E-3</v>
      </c>
      <c r="FB200" s="13">
        <v>0.15</v>
      </c>
      <c r="FD200" s="13">
        <v>0</v>
      </c>
      <c r="FE200" s="13">
        <v>0</v>
      </c>
      <c r="FG200" s="13">
        <v>0</v>
      </c>
      <c r="FH200" s="13">
        <v>0</v>
      </c>
      <c r="FI200" s="13">
        <v>0</v>
      </c>
      <c r="FJ200" s="13">
        <v>0</v>
      </c>
      <c r="FK200" s="13">
        <v>0</v>
      </c>
      <c r="FL200" s="13">
        <v>0</v>
      </c>
      <c r="FM200" s="13">
        <v>0</v>
      </c>
      <c r="FN200" s="13">
        <v>0</v>
      </c>
      <c r="FO200" s="13">
        <v>0</v>
      </c>
      <c r="FP200" s="13">
        <v>-0.19</v>
      </c>
      <c r="FQ200" s="13">
        <v>0</v>
      </c>
      <c r="FR200" s="13">
        <v>0.29499999999999998</v>
      </c>
      <c r="FS200" s="13">
        <v>-0.17</v>
      </c>
      <c r="FT200" s="13">
        <v>0.39500000000000002</v>
      </c>
      <c r="FU200" s="13">
        <v>0.1825</v>
      </c>
      <c r="FV200" s="13">
        <v>0.28999999999999998</v>
      </c>
      <c r="FW200" s="13">
        <v>1.7500000000000002E-2</v>
      </c>
      <c r="FX200" s="13">
        <v>1.7500000000000002E-2</v>
      </c>
      <c r="FY200" s="13">
        <v>0</v>
      </c>
      <c r="FZ200" s="13">
        <v>0</v>
      </c>
      <c r="GA200" s="13">
        <v>0</v>
      </c>
      <c r="GC200" s="13">
        <v>-6.25E-2</v>
      </c>
    </row>
    <row r="201" spans="4:185" x14ac:dyDescent="0.2"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71"/>
      <c r="AA201" s="11"/>
      <c r="AB201" s="11"/>
      <c r="AC201" s="11"/>
      <c r="AD201" s="11"/>
      <c r="AE201" s="11"/>
      <c r="DQ201" s="13">
        <v>5.0000000000000001E-3</v>
      </c>
      <c r="DR201" s="12">
        <v>42644</v>
      </c>
      <c r="DS201" s="13">
        <v>3.5270000000000001</v>
      </c>
      <c r="DT201" s="13">
        <v>5.0000000000000001E-3</v>
      </c>
      <c r="DU201" s="13">
        <v>0.15</v>
      </c>
      <c r="DW201" s="13">
        <v>0</v>
      </c>
      <c r="DX201" s="13">
        <v>0</v>
      </c>
      <c r="DZ201" s="13">
        <v>0</v>
      </c>
      <c r="EA201" s="13">
        <v>0</v>
      </c>
      <c r="EB201" s="13">
        <v>0</v>
      </c>
      <c r="EC201" s="13">
        <v>0</v>
      </c>
      <c r="ED201" s="13">
        <v>0</v>
      </c>
      <c r="EE201" s="13">
        <v>0</v>
      </c>
      <c r="EF201" s="13">
        <v>0</v>
      </c>
      <c r="EG201" s="13">
        <v>0</v>
      </c>
      <c r="EH201" s="13">
        <v>0</v>
      </c>
      <c r="EI201" s="13">
        <v>-0.19</v>
      </c>
      <c r="EJ201" s="13">
        <v>0</v>
      </c>
      <c r="EK201" s="13">
        <v>0.29499999999999998</v>
      </c>
      <c r="EL201" s="13">
        <v>-0.17</v>
      </c>
      <c r="EM201" s="13">
        <v>0.46100000000000002</v>
      </c>
      <c r="EN201" s="13">
        <v>0.1875</v>
      </c>
      <c r="EO201" s="13">
        <v>0.36249999999999999</v>
      </c>
      <c r="EP201" s="13">
        <v>7.4999999999999997E-3</v>
      </c>
      <c r="EQ201" s="13">
        <v>7.4999999999999997E-3</v>
      </c>
      <c r="ER201" s="13">
        <v>0</v>
      </c>
      <c r="ES201" s="13">
        <v>0</v>
      </c>
      <c r="ET201" s="13">
        <v>0</v>
      </c>
      <c r="EV201" s="13">
        <v>-6.25E-2</v>
      </c>
      <c r="EW201" s="13">
        <v>0.15</v>
      </c>
      <c r="EY201" s="12">
        <v>42644</v>
      </c>
      <c r="EZ201" s="13">
        <v>3.5019999999999998</v>
      </c>
      <c r="FA201" s="13">
        <v>5.0000000000000001E-3</v>
      </c>
      <c r="FB201" s="13">
        <v>0.15</v>
      </c>
      <c r="FD201" s="13">
        <v>0</v>
      </c>
      <c r="FE201" s="13">
        <v>0</v>
      </c>
      <c r="FG201" s="13">
        <v>0</v>
      </c>
      <c r="FH201" s="13">
        <v>0</v>
      </c>
      <c r="FI201" s="13">
        <v>0</v>
      </c>
      <c r="FJ201" s="13">
        <v>0</v>
      </c>
      <c r="FK201" s="13">
        <v>0</v>
      </c>
      <c r="FL201" s="13">
        <v>0</v>
      </c>
      <c r="FM201" s="13">
        <v>0</v>
      </c>
      <c r="FN201" s="13">
        <v>0</v>
      </c>
      <c r="FO201" s="13">
        <v>0</v>
      </c>
      <c r="FP201" s="13">
        <v>-0.19</v>
      </c>
      <c r="FQ201" s="13">
        <v>0</v>
      </c>
      <c r="FR201" s="13">
        <v>0.29499999999999998</v>
      </c>
      <c r="FS201" s="13">
        <v>-0.17</v>
      </c>
      <c r="FT201" s="13">
        <v>0.46100000000000002</v>
      </c>
      <c r="FU201" s="13">
        <v>0.1875</v>
      </c>
      <c r="FV201" s="13">
        <v>0.36249999999999999</v>
      </c>
      <c r="FW201" s="13">
        <v>7.4999999999999997E-3</v>
      </c>
      <c r="FX201" s="13">
        <v>7.4999999999999997E-3</v>
      </c>
      <c r="FY201" s="13">
        <v>0</v>
      </c>
      <c r="FZ201" s="13">
        <v>0</v>
      </c>
      <c r="GA201" s="13">
        <v>0</v>
      </c>
      <c r="GC201" s="13">
        <v>-6.25E-2</v>
      </c>
    </row>
    <row r="202" spans="4:185" x14ac:dyDescent="0.2"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71"/>
      <c r="AA202" s="11"/>
      <c r="AB202" s="11"/>
      <c r="AC202" s="11"/>
      <c r="AD202" s="11"/>
      <c r="AE202" s="11"/>
      <c r="DQ202" s="13">
        <v>5.0000000000000001E-3</v>
      </c>
      <c r="DR202" s="12">
        <v>42675</v>
      </c>
      <c r="DS202" s="13">
        <v>3.5539999999999998</v>
      </c>
      <c r="DT202" s="13">
        <v>5.0000000000000001E-3</v>
      </c>
      <c r="DU202" s="13">
        <v>0.15</v>
      </c>
      <c r="DW202" s="13">
        <v>0</v>
      </c>
      <c r="DX202" s="13">
        <v>0</v>
      </c>
      <c r="DZ202" s="13">
        <v>0</v>
      </c>
      <c r="EA202" s="13">
        <v>0</v>
      </c>
      <c r="EB202" s="13">
        <v>0</v>
      </c>
      <c r="EC202" s="13">
        <v>0</v>
      </c>
      <c r="ED202" s="13">
        <v>0</v>
      </c>
      <c r="EE202" s="13">
        <v>0</v>
      </c>
      <c r="EF202" s="13">
        <v>0</v>
      </c>
      <c r="EG202" s="13">
        <v>0</v>
      </c>
      <c r="EH202" s="13">
        <v>0</v>
      </c>
      <c r="EI202" s="13">
        <v>-0.19</v>
      </c>
      <c r="EJ202" s="13">
        <v>0</v>
      </c>
      <c r="EK202" s="13">
        <v>0.12</v>
      </c>
      <c r="EL202" s="13">
        <v>-0.17</v>
      </c>
      <c r="EM202" s="13">
        <v>0.76749999999999996</v>
      </c>
      <c r="EN202" s="13">
        <v>0.27</v>
      </c>
      <c r="EO202" s="13">
        <v>0.46500000000000002</v>
      </c>
      <c r="EP202" s="13">
        <v>-3.2500000000000001E-2</v>
      </c>
      <c r="EQ202" s="13">
        <v>-3.2500000000000001E-2</v>
      </c>
      <c r="ER202" s="13">
        <v>0</v>
      </c>
      <c r="ES202" s="13">
        <v>0</v>
      </c>
      <c r="ET202" s="13">
        <v>0</v>
      </c>
      <c r="EV202" s="13">
        <v>-6.5000000000000002E-2</v>
      </c>
      <c r="EW202" s="13">
        <v>0.15</v>
      </c>
      <c r="EY202" s="12">
        <v>42675</v>
      </c>
      <c r="EZ202" s="13">
        <v>3.5289999999999999</v>
      </c>
      <c r="FA202" s="13">
        <v>5.0000000000000001E-3</v>
      </c>
      <c r="FB202" s="13">
        <v>0.15</v>
      </c>
      <c r="FD202" s="13">
        <v>0</v>
      </c>
      <c r="FE202" s="13">
        <v>0</v>
      </c>
      <c r="FG202" s="13">
        <v>0</v>
      </c>
      <c r="FH202" s="13">
        <v>0</v>
      </c>
      <c r="FI202" s="13">
        <v>0</v>
      </c>
      <c r="FJ202" s="13">
        <v>0</v>
      </c>
      <c r="FK202" s="13">
        <v>0</v>
      </c>
      <c r="FL202" s="13">
        <v>0</v>
      </c>
      <c r="FM202" s="13">
        <v>0</v>
      </c>
      <c r="FN202" s="13">
        <v>0</v>
      </c>
      <c r="FO202" s="13">
        <v>0</v>
      </c>
      <c r="FP202" s="13">
        <v>-0.19</v>
      </c>
      <c r="FQ202" s="13">
        <v>0</v>
      </c>
      <c r="FR202" s="13">
        <v>0.12</v>
      </c>
      <c r="FS202" s="13">
        <v>-0.17</v>
      </c>
      <c r="FT202" s="13">
        <v>0.76749999999999996</v>
      </c>
      <c r="FU202" s="13">
        <v>0.27</v>
      </c>
      <c r="FV202" s="13">
        <v>0.46500000000000002</v>
      </c>
      <c r="FW202" s="13">
        <v>-3.2500000000000001E-2</v>
      </c>
      <c r="FX202" s="13">
        <v>-3.2500000000000001E-2</v>
      </c>
      <c r="FY202" s="13">
        <v>0</v>
      </c>
      <c r="FZ202" s="13">
        <v>0</v>
      </c>
      <c r="GA202" s="13">
        <v>0</v>
      </c>
      <c r="GC202" s="13">
        <v>-6.5000000000000002E-2</v>
      </c>
    </row>
    <row r="203" spans="4:185" x14ac:dyDescent="0.2"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71"/>
      <c r="AA203" s="11"/>
      <c r="AB203" s="11"/>
      <c r="AC203" s="11"/>
      <c r="AD203" s="11"/>
      <c r="AE203" s="11"/>
      <c r="DQ203" s="13">
        <v>5.0000000000000001E-3</v>
      </c>
      <c r="DR203" s="12">
        <v>42705</v>
      </c>
      <c r="DS203" s="13">
        <v>3.601</v>
      </c>
      <c r="DT203" s="13">
        <v>5.0000000000000001E-3</v>
      </c>
      <c r="DU203" s="13">
        <v>0.15</v>
      </c>
      <c r="DW203" s="13">
        <v>0</v>
      </c>
      <c r="DX203" s="13">
        <v>0</v>
      </c>
      <c r="DZ203" s="13">
        <v>0</v>
      </c>
      <c r="EA203" s="13">
        <v>0</v>
      </c>
      <c r="EB203" s="13">
        <v>0</v>
      </c>
      <c r="EC203" s="13">
        <v>0</v>
      </c>
      <c r="ED203" s="13">
        <v>0</v>
      </c>
      <c r="EE203" s="13">
        <v>0</v>
      </c>
      <c r="EF203" s="13">
        <v>0</v>
      </c>
      <c r="EG203" s="13">
        <v>0</v>
      </c>
      <c r="EH203" s="13">
        <v>0</v>
      </c>
      <c r="EI203" s="13">
        <v>-0.19</v>
      </c>
      <c r="EJ203" s="13">
        <v>0</v>
      </c>
      <c r="EK203" s="13">
        <v>0.12</v>
      </c>
      <c r="EL203" s="13">
        <v>-0.17</v>
      </c>
      <c r="EM203" s="13">
        <v>1.19</v>
      </c>
      <c r="EN203" s="13">
        <v>0.30499999999999999</v>
      </c>
      <c r="EO203" s="13">
        <v>0.8</v>
      </c>
      <c r="EP203" s="13">
        <v>-5.5E-2</v>
      </c>
      <c r="EQ203" s="13">
        <v>-5.5E-2</v>
      </c>
      <c r="ER203" s="13">
        <v>0</v>
      </c>
      <c r="ES203" s="13">
        <v>0</v>
      </c>
      <c r="ET203" s="13">
        <v>0</v>
      </c>
      <c r="EV203" s="13">
        <v>-6.5000000000000002E-2</v>
      </c>
      <c r="EW203" s="13">
        <v>0.15</v>
      </c>
      <c r="EY203" s="12">
        <v>42705</v>
      </c>
      <c r="EZ203" s="13">
        <v>3.5760000000000001</v>
      </c>
      <c r="FA203" s="13">
        <v>5.0000000000000001E-3</v>
      </c>
      <c r="FB203" s="13">
        <v>0.15</v>
      </c>
      <c r="FD203" s="13">
        <v>0</v>
      </c>
      <c r="FE203" s="13">
        <v>0</v>
      </c>
      <c r="FG203" s="13">
        <v>0</v>
      </c>
      <c r="FH203" s="13">
        <v>0</v>
      </c>
      <c r="FI203" s="13">
        <v>0</v>
      </c>
      <c r="FJ203" s="13">
        <v>0</v>
      </c>
      <c r="FK203" s="13">
        <v>0</v>
      </c>
      <c r="FL203" s="13">
        <v>0</v>
      </c>
      <c r="FM203" s="13">
        <v>0</v>
      </c>
      <c r="FN203" s="13">
        <v>0</v>
      </c>
      <c r="FO203" s="13">
        <v>0</v>
      </c>
      <c r="FP203" s="13">
        <v>-0.19</v>
      </c>
      <c r="FQ203" s="13">
        <v>0</v>
      </c>
      <c r="FR203" s="13">
        <v>0.12</v>
      </c>
      <c r="FS203" s="13">
        <v>-0.17</v>
      </c>
      <c r="FT203" s="13">
        <v>1.19</v>
      </c>
      <c r="FU203" s="13">
        <v>0.30499999999999999</v>
      </c>
      <c r="FV203" s="13">
        <v>0.8</v>
      </c>
      <c r="FW203" s="13">
        <v>-5.5E-2</v>
      </c>
      <c r="FX203" s="13">
        <v>-5.5E-2</v>
      </c>
      <c r="FY203" s="13">
        <v>0</v>
      </c>
      <c r="FZ203" s="13">
        <v>0</v>
      </c>
      <c r="GA203" s="13">
        <v>0</v>
      </c>
      <c r="GC203" s="13">
        <v>-6.5000000000000002E-2</v>
      </c>
    </row>
    <row r="204" spans="4:185" x14ac:dyDescent="0.2"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71"/>
      <c r="AA204" s="11"/>
      <c r="AB204" s="11"/>
      <c r="AC204" s="11"/>
      <c r="AD204" s="11"/>
      <c r="AE204" s="11"/>
      <c r="DQ204" s="13">
        <v>5.0000000000000001E-3</v>
      </c>
      <c r="DR204" s="12">
        <v>42736</v>
      </c>
      <c r="DS204" s="13">
        <v>3.9224999999999999</v>
      </c>
      <c r="DT204" s="13">
        <v>5.0000000000000001E-3</v>
      </c>
      <c r="DU204" s="13">
        <v>0.15</v>
      </c>
      <c r="DW204" s="13">
        <v>0</v>
      </c>
      <c r="DX204" s="13">
        <v>0</v>
      </c>
      <c r="DZ204" s="13">
        <v>0</v>
      </c>
      <c r="EA204" s="13">
        <v>0</v>
      </c>
      <c r="EB204" s="13">
        <v>0</v>
      </c>
      <c r="EC204" s="13">
        <v>0</v>
      </c>
      <c r="ED204" s="13">
        <v>0</v>
      </c>
      <c r="EE204" s="13">
        <v>0</v>
      </c>
      <c r="EF204" s="13">
        <v>0</v>
      </c>
      <c r="EG204" s="13">
        <v>0</v>
      </c>
      <c r="EH204" s="13">
        <v>0</v>
      </c>
      <c r="EI204" s="13">
        <v>-0.19</v>
      </c>
      <c r="EJ204" s="13">
        <v>0</v>
      </c>
      <c r="EK204" s="13">
        <v>0.12</v>
      </c>
      <c r="EL204" s="13">
        <v>-0.17</v>
      </c>
      <c r="EM204" s="13">
        <v>1.5249999999999999</v>
      </c>
      <c r="EN204" s="13">
        <v>0.30499999999999999</v>
      </c>
      <c r="EO204" s="13">
        <v>0.97499999999999998</v>
      </c>
      <c r="EP204" s="13">
        <v>-5.7500000000000002E-2</v>
      </c>
      <c r="EQ204" s="13">
        <v>-5.7500000000000002E-2</v>
      </c>
      <c r="ER204" s="13">
        <v>0</v>
      </c>
      <c r="ES204" s="13">
        <v>0</v>
      </c>
      <c r="ET204" s="13">
        <v>0</v>
      </c>
      <c r="EV204" s="13">
        <v>-6.5000000000000002E-2</v>
      </c>
      <c r="EW204" s="13">
        <v>0.15</v>
      </c>
      <c r="EY204" s="12">
        <v>42736</v>
      </c>
      <c r="EZ204" s="13">
        <v>3.8975</v>
      </c>
      <c r="FA204" s="13">
        <v>5.0000000000000001E-3</v>
      </c>
      <c r="FB204" s="13">
        <v>0.15</v>
      </c>
      <c r="FD204" s="13">
        <v>0</v>
      </c>
      <c r="FE204" s="13">
        <v>0</v>
      </c>
      <c r="FG204" s="13">
        <v>0</v>
      </c>
      <c r="FH204" s="13">
        <v>0</v>
      </c>
      <c r="FI204" s="13">
        <v>0</v>
      </c>
      <c r="FJ204" s="13">
        <v>0</v>
      </c>
      <c r="FK204" s="13">
        <v>0</v>
      </c>
      <c r="FL204" s="13">
        <v>0</v>
      </c>
      <c r="FM204" s="13">
        <v>0</v>
      </c>
      <c r="FN204" s="13">
        <v>0</v>
      </c>
      <c r="FO204" s="13">
        <v>0</v>
      </c>
      <c r="FP204" s="13">
        <v>-0.19</v>
      </c>
      <c r="FQ204" s="13">
        <v>0</v>
      </c>
      <c r="FR204" s="13">
        <v>0.12</v>
      </c>
      <c r="FS204" s="13">
        <v>-0.17</v>
      </c>
      <c r="FT204" s="13">
        <v>1.5249999999999999</v>
      </c>
      <c r="FU204" s="13">
        <v>0.30499999999999999</v>
      </c>
      <c r="FV204" s="13">
        <v>0.97499999999999998</v>
      </c>
      <c r="FW204" s="13">
        <v>-5.7500000000000002E-2</v>
      </c>
      <c r="FX204" s="13">
        <v>-5.7500000000000002E-2</v>
      </c>
      <c r="FY204" s="13">
        <v>0</v>
      </c>
      <c r="FZ204" s="13">
        <v>0</v>
      </c>
      <c r="GA204" s="13">
        <v>0</v>
      </c>
      <c r="GC204" s="13">
        <v>-6.5000000000000002E-2</v>
      </c>
    </row>
    <row r="205" spans="4:185" x14ac:dyDescent="0.2"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71"/>
      <c r="AA205" s="11"/>
      <c r="AB205" s="11"/>
      <c r="AC205" s="11"/>
      <c r="AD205" s="11"/>
      <c r="AE205" s="11"/>
      <c r="DQ205" s="13">
        <v>5.0000000000000001E-3</v>
      </c>
      <c r="DR205" s="12">
        <v>42767</v>
      </c>
      <c r="DS205" s="13">
        <v>3.8365</v>
      </c>
      <c r="DT205" s="13">
        <v>5.0000000000000001E-3</v>
      </c>
      <c r="DU205" s="13">
        <v>0.15</v>
      </c>
      <c r="DW205" s="13">
        <v>0</v>
      </c>
      <c r="DX205" s="13">
        <v>0</v>
      </c>
      <c r="DZ205" s="13">
        <v>0</v>
      </c>
      <c r="EA205" s="13">
        <v>0</v>
      </c>
      <c r="EB205" s="13">
        <v>0</v>
      </c>
      <c r="EC205" s="13">
        <v>0</v>
      </c>
      <c r="ED205" s="13">
        <v>0</v>
      </c>
      <c r="EE205" s="13">
        <v>0</v>
      </c>
      <c r="EF205" s="13">
        <v>0</v>
      </c>
      <c r="EG205" s="13">
        <v>0</v>
      </c>
      <c r="EH205" s="13">
        <v>0</v>
      </c>
      <c r="EI205" s="13">
        <v>-0.19</v>
      </c>
      <c r="EJ205" s="13">
        <v>0</v>
      </c>
      <c r="EK205" s="13">
        <v>0.12</v>
      </c>
      <c r="EL205" s="13">
        <v>-0.17</v>
      </c>
      <c r="EM205" s="13">
        <v>1.4550000000000001</v>
      </c>
      <c r="EN205" s="13">
        <v>0.30499999999999999</v>
      </c>
      <c r="EO205" s="13">
        <v>0.97499999999999998</v>
      </c>
      <c r="EP205" s="13">
        <v>-0.04</v>
      </c>
      <c r="EQ205" s="13">
        <v>-0.04</v>
      </c>
      <c r="ER205" s="13">
        <v>0</v>
      </c>
      <c r="ES205" s="13">
        <v>0</v>
      </c>
      <c r="ET205" s="13">
        <v>0</v>
      </c>
      <c r="EV205" s="13">
        <v>-6.5000000000000002E-2</v>
      </c>
      <c r="EW205" s="13">
        <v>0.15</v>
      </c>
      <c r="EY205" s="12">
        <v>42767</v>
      </c>
      <c r="EZ205" s="13">
        <v>3.8115000000000001</v>
      </c>
      <c r="FA205" s="13">
        <v>5.0000000000000001E-3</v>
      </c>
      <c r="FB205" s="13">
        <v>0.15</v>
      </c>
      <c r="FD205" s="13">
        <v>0</v>
      </c>
      <c r="FE205" s="13">
        <v>0</v>
      </c>
      <c r="FG205" s="13">
        <v>0</v>
      </c>
      <c r="FH205" s="13">
        <v>0</v>
      </c>
      <c r="FI205" s="13">
        <v>0</v>
      </c>
      <c r="FJ205" s="13">
        <v>0</v>
      </c>
      <c r="FK205" s="13">
        <v>0</v>
      </c>
      <c r="FL205" s="13">
        <v>0</v>
      </c>
      <c r="FM205" s="13">
        <v>0</v>
      </c>
      <c r="FN205" s="13">
        <v>0</v>
      </c>
      <c r="FO205" s="13">
        <v>0</v>
      </c>
      <c r="FP205" s="13">
        <v>-0.19</v>
      </c>
      <c r="FQ205" s="13">
        <v>0</v>
      </c>
      <c r="FR205" s="13">
        <v>0.12</v>
      </c>
      <c r="FS205" s="13">
        <v>-0.17</v>
      </c>
      <c r="FT205" s="13">
        <v>1.4550000000000001</v>
      </c>
      <c r="FU205" s="13">
        <v>0.30499999999999999</v>
      </c>
      <c r="FV205" s="13">
        <v>0.97499999999999998</v>
      </c>
      <c r="FW205" s="13">
        <v>-0.04</v>
      </c>
      <c r="FX205" s="13">
        <v>-0.04</v>
      </c>
      <c r="FY205" s="13">
        <v>0</v>
      </c>
      <c r="FZ205" s="13">
        <v>0</v>
      </c>
      <c r="GA205" s="13">
        <v>0</v>
      </c>
      <c r="GC205" s="13">
        <v>-6.5000000000000002E-2</v>
      </c>
    </row>
    <row r="206" spans="4:185" x14ac:dyDescent="0.2"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71"/>
      <c r="AA206" s="11"/>
      <c r="AB206" s="11"/>
      <c r="AC206" s="11"/>
      <c r="AD206" s="11"/>
      <c r="AE206" s="11"/>
      <c r="DQ206" s="13">
        <v>5.0000000000000001E-3</v>
      </c>
      <c r="DR206" s="12">
        <v>42795</v>
      </c>
      <c r="DS206" s="13">
        <v>3.7084999999999999</v>
      </c>
      <c r="DT206" s="13">
        <v>0</v>
      </c>
      <c r="DU206" s="13">
        <v>0.15</v>
      </c>
      <c r="DW206" s="13">
        <v>0</v>
      </c>
      <c r="DX206" s="13">
        <v>0</v>
      </c>
      <c r="DZ206" s="13">
        <v>0</v>
      </c>
      <c r="EA206" s="13">
        <v>0</v>
      </c>
      <c r="EB206" s="13">
        <v>0</v>
      </c>
      <c r="EC206" s="13">
        <v>0</v>
      </c>
      <c r="ED206" s="13">
        <v>0</v>
      </c>
      <c r="EE206" s="13">
        <v>0</v>
      </c>
      <c r="EF206" s="13">
        <v>0</v>
      </c>
      <c r="EG206" s="13">
        <v>0</v>
      </c>
      <c r="EH206" s="13">
        <v>0</v>
      </c>
      <c r="EI206" s="13">
        <v>-0.19</v>
      </c>
      <c r="EJ206" s="13">
        <v>0</v>
      </c>
      <c r="EK206" s="13">
        <v>0.12</v>
      </c>
      <c r="EL206" s="13">
        <v>-0.17</v>
      </c>
      <c r="EM206" s="13">
        <v>0.83499999999999996</v>
      </c>
      <c r="EN206" s="13">
        <v>0.26500000000000001</v>
      </c>
      <c r="EO206" s="13">
        <v>0.60750000000000004</v>
      </c>
      <c r="EP206" s="13">
        <v>-2.75E-2</v>
      </c>
      <c r="EQ206" s="13">
        <v>-2.75E-2</v>
      </c>
      <c r="ER206" s="13">
        <v>0</v>
      </c>
      <c r="ES206" s="13">
        <v>0</v>
      </c>
      <c r="ET206" s="13">
        <v>0</v>
      </c>
      <c r="EV206" s="13">
        <v>0</v>
      </c>
      <c r="EW206" s="13">
        <v>0.15</v>
      </c>
      <c r="EY206" s="12">
        <v>42795</v>
      </c>
      <c r="EZ206" s="13">
        <v>3.6835</v>
      </c>
      <c r="FA206" s="13">
        <v>0</v>
      </c>
      <c r="FB206" s="13">
        <v>0.15</v>
      </c>
      <c r="FD206" s="13">
        <v>0</v>
      </c>
      <c r="FE206" s="13">
        <v>0</v>
      </c>
      <c r="FG206" s="13">
        <v>0</v>
      </c>
      <c r="FH206" s="13">
        <v>0</v>
      </c>
      <c r="FI206" s="13">
        <v>0</v>
      </c>
      <c r="FJ206" s="13">
        <v>0</v>
      </c>
      <c r="FK206" s="13">
        <v>0</v>
      </c>
      <c r="FL206" s="13">
        <v>0</v>
      </c>
      <c r="FM206" s="13">
        <v>0</v>
      </c>
      <c r="FN206" s="13">
        <v>0</v>
      </c>
      <c r="FO206" s="13">
        <v>0</v>
      </c>
      <c r="FP206" s="13">
        <v>-0.19</v>
      </c>
      <c r="FQ206" s="13">
        <v>0</v>
      </c>
      <c r="FR206" s="13">
        <v>0.12</v>
      </c>
      <c r="FS206" s="13">
        <v>-0.17</v>
      </c>
      <c r="FT206" s="13">
        <v>0.83499999999999996</v>
      </c>
      <c r="FU206" s="13">
        <v>0.26500000000000001</v>
      </c>
      <c r="FV206" s="13">
        <v>0.60750000000000004</v>
      </c>
      <c r="FW206" s="13">
        <v>-2.75E-2</v>
      </c>
      <c r="FX206" s="13">
        <v>-2.75E-2</v>
      </c>
      <c r="FY206" s="13">
        <v>0</v>
      </c>
      <c r="FZ206" s="13">
        <v>0</v>
      </c>
      <c r="GA206" s="13">
        <v>0</v>
      </c>
      <c r="GC206" s="13">
        <v>0</v>
      </c>
    </row>
    <row r="207" spans="4:185" x14ac:dyDescent="0.2"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71"/>
      <c r="AA207" s="11"/>
      <c r="AB207" s="11"/>
      <c r="AC207" s="11"/>
      <c r="AD207" s="11"/>
      <c r="AE207" s="11"/>
      <c r="DQ207" s="13">
        <v>0</v>
      </c>
      <c r="DR207" s="12">
        <v>42826</v>
      </c>
      <c r="DS207" s="13">
        <v>3.5724999999999998</v>
      </c>
      <c r="DT207" s="13">
        <v>0</v>
      </c>
      <c r="DU207" s="13">
        <v>0.15</v>
      </c>
      <c r="DW207" s="13">
        <v>0</v>
      </c>
      <c r="DX207" s="13">
        <v>0</v>
      </c>
      <c r="DZ207" s="13">
        <v>0</v>
      </c>
      <c r="EA207" s="13">
        <v>0</v>
      </c>
      <c r="EB207" s="13">
        <v>0</v>
      </c>
      <c r="EC207" s="13">
        <v>0</v>
      </c>
      <c r="ED207" s="13">
        <v>0</v>
      </c>
      <c r="EE207" s="13">
        <v>0</v>
      </c>
      <c r="EF207" s="13">
        <v>0</v>
      </c>
      <c r="EG207" s="13">
        <v>0</v>
      </c>
      <c r="EH207" s="13">
        <v>0</v>
      </c>
      <c r="EI207" s="13">
        <v>-0.19</v>
      </c>
      <c r="EJ207" s="13">
        <v>0</v>
      </c>
      <c r="EK207" s="13">
        <v>0.29499999999999998</v>
      </c>
      <c r="EL207" s="13">
        <v>-0.17</v>
      </c>
      <c r="EM207" s="13">
        <v>0.45</v>
      </c>
      <c r="EN207" s="13">
        <v>0.19500000000000001</v>
      </c>
      <c r="EO207" s="13">
        <v>0.35499999999999998</v>
      </c>
      <c r="EP207" s="13">
        <v>4.4976599999999999E-2</v>
      </c>
      <c r="EQ207" s="13">
        <v>4.4976599999999999E-2</v>
      </c>
      <c r="ER207" s="13">
        <v>0</v>
      </c>
      <c r="ES207" s="13">
        <v>0</v>
      </c>
      <c r="ET207" s="13">
        <v>0</v>
      </c>
      <c r="EV207" s="13">
        <v>0</v>
      </c>
      <c r="EW207" s="13">
        <v>0.15</v>
      </c>
      <c r="EY207" s="12">
        <v>42826</v>
      </c>
      <c r="EZ207" s="13">
        <v>3.5474999999999999</v>
      </c>
      <c r="FA207" s="13">
        <v>0</v>
      </c>
      <c r="FB207" s="13">
        <v>0.15</v>
      </c>
      <c r="FD207" s="13">
        <v>0</v>
      </c>
      <c r="FE207" s="13">
        <v>0</v>
      </c>
      <c r="FG207" s="13">
        <v>0</v>
      </c>
      <c r="FH207" s="13">
        <v>0</v>
      </c>
      <c r="FI207" s="13">
        <v>0</v>
      </c>
      <c r="FJ207" s="13">
        <v>0</v>
      </c>
      <c r="FK207" s="13">
        <v>0</v>
      </c>
      <c r="FL207" s="13">
        <v>0</v>
      </c>
      <c r="FM207" s="13">
        <v>0</v>
      </c>
      <c r="FN207" s="13">
        <v>0</v>
      </c>
      <c r="FO207" s="13">
        <v>0</v>
      </c>
      <c r="FP207" s="13">
        <v>-0.19</v>
      </c>
      <c r="FQ207" s="13">
        <v>0</v>
      </c>
      <c r="FR207" s="13">
        <v>0.29499999999999998</v>
      </c>
      <c r="FS207" s="13">
        <v>-0.17</v>
      </c>
      <c r="FT207" s="13">
        <v>0.45</v>
      </c>
      <c r="FU207" s="13">
        <v>0.19500000000000001</v>
      </c>
      <c r="FV207" s="13">
        <v>0.35499999999999998</v>
      </c>
      <c r="FW207" s="13">
        <v>4.4976599999999999E-2</v>
      </c>
      <c r="FX207" s="13">
        <v>4.4976599999999999E-2</v>
      </c>
      <c r="FY207" s="13">
        <v>0</v>
      </c>
      <c r="FZ207" s="13">
        <v>0</v>
      </c>
      <c r="GA207" s="13">
        <v>0</v>
      </c>
      <c r="GC207" s="13">
        <v>0</v>
      </c>
    </row>
    <row r="208" spans="4:185" x14ac:dyDescent="0.2"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71"/>
      <c r="AA208" s="11"/>
      <c r="AB208" s="11"/>
      <c r="AC208" s="11"/>
      <c r="AD208" s="11"/>
      <c r="AE208" s="11"/>
      <c r="DQ208" s="13">
        <v>0</v>
      </c>
      <c r="DR208" s="12">
        <v>42856</v>
      </c>
      <c r="DS208" s="13">
        <v>3.5745</v>
      </c>
      <c r="DT208" s="13">
        <v>0</v>
      </c>
      <c r="DU208" s="13">
        <v>0.15</v>
      </c>
      <c r="DW208" s="13">
        <v>0</v>
      </c>
      <c r="DX208" s="13">
        <v>0</v>
      </c>
      <c r="DZ208" s="13">
        <v>0</v>
      </c>
      <c r="EA208" s="13">
        <v>0</v>
      </c>
      <c r="EB208" s="13">
        <v>0</v>
      </c>
      <c r="EC208" s="13">
        <v>0</v>
      </c>
      <c r="ED208" s="13">
        <v>0</v>
      </c>
      <c r="EE208" s="13">
        <v>0</v>
      </c>
      <c r="EF208" s="13">
        <v>0</v>
      </c>
      <c r="EG208" s="13">
        <v>0</v>
      </c>
      <c r="EH208" s="13">
        <v>0</v>
      </c>
      <c r="EI208" s="13">
        <v>-0.19</v>
      </c>
      <c r="EJ208" s="13">
        <v>0</v>
      </c>
      <c r="EK208" s="13">
        <v>0.29499999999999998</v>
      </c>
      <c r="EL208" s="13">
        <v>-0.17</v>
      </c>
      <c r="EM208" s="13">
        <v>0.40500000000000003</v>
      </c>
      <c r="EN208" s="13">
        <v>0.1825</v>
      </c>
      <c r="EO208" s="13">
        <v>0.28749999999999998</v>
      </c>
      <c r="EP208" s="13">
        <v>4.4968099999999997E-2</v>
      </c>
      <c r="EQ208" s="13">
        <v>4.4968099999999997E-2</v>
      </c>
      <c r="ER208" s="13">
        <v>0</v>
      </c>
      <c r="ES208" s="13">
        <v>0</v>
      </c>
      <c r="ET208" s="13">
        <v>0</v>
      </c>
      <c r="EV208" s="13">
        <v>0</v>
      </c>
      <c r="EW208" s="13">
        <v>0.15</v>
      </c>
      <c r="EY208" s="12">
        <v>42856</v>
      </c>
      <c r="EZ208" s="13">
        <v>3.5495000000000001</v>
      </c>
      <c r="FA208" s="13">
        <v>0</v>
      </c>
      <c r="FB208" s="13">
        <v>0.15</v>
      </c>
      <c r="FD208" s="13">
        <v>0</v>
      </c>
      <c r="FE208" s="13">
        <v>0</v>
      </c>
      <c r="FG208" s="13">
        <v>0</v>
      </c>
      <c r="FH208" s="13">
        <v>0</v>
      </c>
      <c r="FI208" s="13">
        <v>0</v>
      </c>
      <c r="FJ208" s="13">
        <v>0</v>
      </c>
      <c r="FK208" s="13">
        <v>0</v>
      </c>
      <c r="FL208" s="13">
        <v>0</v>
      </c>
      <c r="FM208" s="13">
        <v>0</v>
      </c>
      <c r="FN208" s="13">
        <v>0</v>
      </c>
      <c r="FO208" s="13">
        <v>0</v>
      </c>
      <c r="FP208" s="13">
        <v>-0.19</v>
      </c>
      <c r="FQ208" s="13">
        <v>0</v>
      </c>
      <c r="FR208" s="13">
        <v>0.29499999999999998</v>
      </c>
      <c r="FS208" s="13">
        <v>-0.17</v>
      </c>
      <c r="FT208" s="13">
        <v>0.40500000000000003</v>
      </c>
      <c r="FU208" s="13">
        <v>0.1825</v>
      </c>
      <c r="FV208" s="13">
        <v>0.28749999999999998</v>
      </c>
      <c r="FW208" s="13">
        <v>4.4968099999999997E-2</v>
      </c>
      <c r="FX208" s="13">
        <v>4.4968099999999997E-2</v>
      </c>
      <c r="FY208" s="13">
        <v>0</v>
      </c>
      <c r="FZ208" s="13">
        <v>0</v>
      </c>
      <c r="GA208" s="13">
        <v>0</v>
      </c>
      <c r="GC208" s="13">
        <v>0</v>
      </c>
    </row>
    <row r="209" spans="4:185" x14ac:dyDescent="0.2"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71"/>
      <c r="AA209" s="11"/>
      <c r="AB209" s="11"/>
      <c r="AC209" s="11"/>
      <c r="AD209" s="11"/>
      <c r="AE209" s="11"/>
      <c r="DQ209" s="13">
        <v>0</v>
      </c>
      <c r="DR209" s="12">
        <v>42887</v>
      </c>
      <c r="DS209" s="13">
        <v>3.6084999999999998</v>
      </c>
      <c r="DT209" s="13">
        <v>0</v>
      </c>
      <c r="DU209" s="13">
        <v>0.15</v>
      </c>
      <c r="DW209" s="13">
        <v>0</v>
      </c>
      <c r="DX209" s="13">
        <v>0</v>
      </c>
      <c r="DZ209" s="13">
        <v>0</v>
      </c>
      <c r="EA209" s="13">
        <v>0</v>
      </c>
      <c r="EB209" s="13">
        <v>0</v>
      </c>
      <c r="EC209" s="13">
        <v>0</v>
      </c>
      <c r="ED209" s="13">
        <v>0</v>
      </c>
      <c r="EE209" s="13">
        <v>0</v>
      </c>
      <c r="EF209" s="13">
        <v>0</v>
      </c>
      <c r="EG209" s="13">
        <v>0</v>
      </c>
      <c r="EH209" s="13">
        <v>0</v>
      </c>
      <c r="EI209" s="13">
        <v>-0.19</v>
      </c>
      <c r="EJ209" s="13">
        <v>0</v>
      </c>
      <c r="EK209" s="13">
        <v>0.29499999999999998</v>
      </c>
      <c r="EL209" s="13">
        <v>-0.17</v>
      </c>
      <c r="EM209" s="13">
        <v>0.39500000000000002</v>
      </c>
      <c r="EN209" s="13">
        <v>0.1825</v>
      </c>
      <c r="EO209" s="13">
        <v>0.28749999999999998</v>
      </c>
      <c r="EP209" s="13">
        <v>4.4968099999999997E-2</v>
      </c>
      <c r="EQ209" s="13">
        <v>4.4968099999999997E-2</v>
      </c>
      <c r="ER209" s="13">
        <v>0</v>
      </c>
      <c r="ES209" s="13">
        <v>0</v>
      </c>
      <c r="ET209" s="13">
        <v>0</v>
      </c>
      <c r="EV209" s="13">
        <v>0</v>
      </c>
      <c r="EW209" s="13">
        <v>0.15</v>
      </c>
      <c r="EY209" s="12">
        <v>42887</v>
      </c>
      <c r="EZ209" s="13">
        <v>3.5834999999999999</v>
      </c>
      <c r="FA209" s="13">
        <v>0</v>
      </c>
      <c r="FB209" s="13">
        <v>0.15</v>
      </c>
      <c r="FD209" s="13">
        <v>0</v>
      </c>
      <c r="FE209" s="13">
        <v>0</v>
      </c>
      <c r="FG209" s="13">
        <v>0</v>
      </c>
      <c r="FH209" s="13">
        <v>0</v>
      </c>
      <c r="FI209" s="13">
        <v>0</v>
      </c>
      <c r="FJ209" s="13">
        <v>0</v>
      </c>
      <c r="FK209" s="13">
        <v>0</v>
      </c>
      <c r="FL209" s="13">
        <v>0</v>
      </c>
      <c r="FM209" s="13">
        <v>0</v>
      </c>
      <c r="FN209" s="13">
        <v>0</v>
      </c>
      <c r="FO209" s="13">
        <v>0</v>
      </c>
      <c r="FP209" s="13">
        <v>-0.19</v>
      </c>
      <c r="FQ209" s="13">
        <v>0</v>
      </c>
      <c r="FR209" s="13">
        <v>0.29499999999999998</v>
      </c>
      <c r="FS209" s="13">
        <v>-0.17</v>
      </c>
      <c r="FT209" s="13">
        <v>0.39500000000000002</v>
      </c>
      <c r="FU209" s="13">
        <v>0.1825</v>
      </c>
      <c r="FV209" s="13">
        <v>0.28749999999999998</v>
      </c>
      <c r="FW209" s="13">
        <v>4.4968099999999997E-2</v>
      </c>
      <c r="FX209" s="13">
        <v>4.4968099999999997E-2</v>
      </c>
      <c r="FY209" s="13">
        <v>0</v>
      </c>
      <c r="FZ209" s="13">
        <v>0</v>
      </c>
      <c r="GA209" s="13">
        <v>0</v>
      </c>
      <c r="GC209" s="13">
        <v>0</v>
      </c>
    </row>
    <row r="210" spans="4:185" x14ac:dyDescent="0.2"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71"/>
      <c r="AA210" s="11"/>
      <c r="AB210" s="11"/>
      <c r="AC210" s="11"/>
      <c r="AD210" s="11"/>
      <c r="AE210" s="11"/>
      <c r="DQ210" s="13">
        <v>0</v>
      </c>
      <c r="DR210" s="12">
        <v>42917</v>
      </c>
      <c r="DS210" s="13">
        <v>3.6305000000000001</v>
      </c>
      <c r="DT210" s="13">
        <v>0</v>
      </c>
      <c r="DU210" s="13">
        <v>0.15</v>
      </c>
      <c r="DW210" s="13">
        <v>0</v>
      </c>
      <c r="DX210" s="13">
        <v>0</v>
      </c>
      <c r="DZ210" s="13">
        <v>0</v>
      </c>
      <c r="EA210" s="13">
        <v>0</v>
      </c>
      <c r="EB210" s="13">
        <v>0</v>
      </c>
      <c r="EC210" s="13">
        <v>0</v>
      </c>
      <c r="ED210" s="13">
        <v>0</v>
      </c>
      <c r="EE210" s="13">
        <v>0</v>
      </c>
      <c r="EF210" s="13">
        <v>0</v>
      </c>
      <c r="EG210" s="13">
        <v>0</v>
      </c>
      <c r="EH210" s="13">
        <v>0</v>
      </c>
      <c r="EI210" s="13">
        <v>-0.19</v>
      </c>
      <c r="EJ210" s="13">
        <v>0</v>
      </c>
      <c r="EK210" s="13">
        <v>0.29499999999999998</v>
      </c>
      <c r="EL210" s="13">
        <v>-0.17</v>
      </c>
      <c r="EM210" s="13">
        <v>0.43</v>
      </c>
      <c r="EN210" s="13">
        <v>0.1825</v>
      </c>
      <c r="EO210" s="13">
        <v>0.3</v>
      </c>
      <c r="EP210" s="13">
        <v>4.4968099999999997E-2</v>
      </c>
      <c r="EQ210" s="13">
        <v>4.4968099999999997E-2</v>
      </c>
      <c r="ER210" s="13">
        <v>0</v>
      </c>
      <c r="ES210" s="13">
        <v>0</v>
      </c>
      <c r="ET210" s="13">
        <v>0</v>
      </c>
      <c r="EV210" s="13">
        <v>0</v>
      </c>
      <c r="EW210" s="13">
        <v>0.15</v>
      </c>
      <c r="EY210" s="12">
        <v>42917</v>
      </c>
      <c r="EZ210" s="13">
        <v>3.6055000000000001</v>
      </c>
      <c r="FA210" s="13">
        <v>0</v>
      </c>
      <c r="FB210" s="13">
        <v>0.15</v>
      </c>
      <c r="FD210" s="13">
        <v>0</v>
      </c>
      <c r="FE210" s="13">
        <v>0</v>
      </c>
      <c r="FG210" s="13">
        <v>0</v>
      </c>
      <c r="FH210" s="13">
        <v>0</v>
      </c>
      <c r="FI210" s="13">
        <v>0</v>
      </c>
      <c r="FJ210" s="13">
        <v>0</v>
      </c>
      <c r="FK210" s="13">
        <v>0</v>
      </c>
      <c r="FL210" s="13">
        <v>0</v>
      </c>
      <c r="FM210" s="13">
        <v>0</v>
      </c>
      <c r="FN210" s="13">
        <v>0</v>
      </c>
      <c r="FO210" s="13">
        <v>0</v>
      </c>
      <c r="FP210" s="13">
        <v>-0.19</v>
      </c>
      <c r="FQ210" s="13">
        <v>0</v>
      </c>
      <c r="FR210" s="13">
        <v>0.29499999999999998</v>
      </c>
      <c r="FS210" s="13">
        <v>-0.17</v>
      </c>
      <c r="FT210" s="13">
        <v>0.43</v>
      </c>
      <c r="FU210" s="13">
        <v>0.1825</v>
      </c>
      <c r="FV210" s="13">
        <v>0.3</v>
      </c>
      <c r="FW210" s="13">
        <v>4.4968099999999997E-2</v>
      </c>
      <c r="FX210" s="13">
        <v>4.4968099999999997E-2</v>
      </c>
      <c r="FY210" s="13">
        <v>0</v>
      </c>
      <c r="FZ210" s="13">
        <v>0</v>
      </c>
      <c r="GA210" s="13">
        <v>0</v>
      </c>
      <c r="GC210" s="13">
        <v>0</v>
      </c>
    </row>
    <row r="211" spans="4:185" x14ac:dyDescent="0.2"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71"/>
      <c r="AA211" s="11"/>
      <c r="AB211" s="11"/>
      <c r="AC211" s="11"/>
      <c r="AD211" s="11"/>
      <c r="AE211" s="11"/>
      <c r="DQ211" s="13">
        <v>0</v>
      </c>
      <c r="DR211" s="12">
        <v>42948</v>
      </c>
      <c r="DS211" s="13">
        <v>3.6515</v>
      </c>
      <c r="DT211" s="13">
        <v>0</v>
      </c>
      <c r="DU211" s="13">
        <v>0.15</v>
      </c>
      <c r="DW211" s="13">
        <v>0</v>
      </c>
      <c r="DX211" s="13">
        <v>0</v>
      </c>
      <c r="DZ211" s="13">
        <v>0</v>
      </c>
      <c r="EA211" s="13">
        <v>0</v>
      </c>
      <c r="EB211" s="13">
        <v>0</v>
      </c>
      <c r="EC211" s="13">
        <v>0</v>
      </c>
      <c r="ED211" s="13">
        <v>0</v>
      </c>
      <c r="EE211" s="13">
        <v>0</v>
      </c>
      <c r="EF211" s="13">
        <v>0</v>
      </c>
      <c r="EG211" s="13">
        <v>0</v>
      </c>
      <c r="EH211" s="13">
        <v>0</v>
      </c>
      <c r="EI211" s="13">
        <v>-0.19</v>
      </c>
      <c r="EJ211" s="13">
        <v>0</v>
      </c>
      <c r="EK211" s="13">
        <v>0.29499999999999998</v>
      </c>
      <c r="EL211" s="13">
        <v>-0.17</v>
      </c>
      <c r="EM211" s="13">
        <v>0.495</v>
      </c>
      <c r="EN211" s="13">
        <v>0.1825</v>
      </c>
      <c r="EO211" s="13">
        <v>0.3</v>
      </c>
      <c r="EP211" s="13">
        <v>4.4968099999999997E-2</v>
      </c>
      <c r="EQ211" s="13">
        <v>4.4968099999999997E-2</v>
      </c>
      <c r="ER211" s="13">
        <v>0</v>
      </c>
      <c r="ES211" s="13">
        <v>0</v>
      </c>
      <c r="ET211" s="13">
        <v>0</v>
      </c>
      <c r="EV211" s="13">
        <v>0</v>
      </c>
      <c r="EW211" s="13">
        <v>0.15</v>
      </c>
      <c r="EY211" s="12">
        <v>42948</v>
      </c>
      <c r="EZ211" s="13">
        <v>3.6265000000000001</v>
      </c>
      <c r="FA211" s="13">
        <v>0</v>
      </c>
      <c r="FB211" s="13">
        <v>0.15</v>
      </c>
      <c r="FD211" s="13">
        <v>0</v>
      </c>
      <c r="FE211" s="13">
        <v>0</v>
      </c>
      <c r="FG211" s="13">
        <v>0</v>
      </c>
      <c r="FH211" s="13">
        <v>0</v>
      </c>
      <c r="FI211" s="13">
        <v>0</v>
      </c>
      <c r="FJ211" s="13">
        <v>0</v>
      </c>
      <c r="FK211" s="13">
        <v>0</v>
      </c>
      <c r="FL211" s="13">
        <v>0</v>
      </c>
      <c r="FM211" s="13">
        <v>0</v>
      </c>
      <c r="FN211" s="13">
        <v>0</v>
      </c>
      <c r="FO211" s="13">
        <v>0</v>
      </c>
      <c r="FP211" s="13">
        <v>-0.19</v>
      </c>
      <c r="FQ211" s="13">
        <v>0</v>
      </c>
      <c r="FR211" s="13">
        <v>0.29499999999999998</v>
      </c>
      <c r="FS211" s="13">
        <v>-0.17</v>
      </c>
      <c r="FT211" s="13">
        <v>0.495</v>
      </c>
      <c r="FU211" s="13">
        <v>0.1825</v>
      </c>
      <c r="FV211" s="13">
        <v>0.3</v>
      </c>
      <c r="FW211" s="13">
        <v>4.4968099999999997E-2</v>
      </c>
      <c r="FX211" s="13">
        <v>4.4968099999999997E-2</v>
      </c>
      <c r="FY211" s="13">
        <v>0</v>
      </c>
      <c r="FZ211" s="13">
        <v>0</v>
      </c>
      <c r="GA211" s="13">
        <v>0</v>
      </c>
      <c r="GC211" s="13">
        <v>0</v>
      </c>
    </row>
    <row r="212" spans="4:185" x14ac:dyDescent="0.2"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71"/>
      <c r="AA212" s="11"/>
      <c r="AB212" s="11"/>
      <c r="AC212" s="11"/>
      <c r="AD212" s="11"/>
      <c r="AE212" s="11"/>
      <c r="DQ212" s="13">
        <v>0</v>
      </c>
      <c r="DR212" s="12">
        <v>42979</v>
      </c>
      <c r="DS212" s="13">
        <v>3.6204999999999998</v>
      </c>
      <c r="DT212" s="13">
        <v>0</v>
      </c>
      <c r="DU212" s="13">
        <v>0.15</v>
      </c>
      <c r="DW212" s="13">
        <v>0</v>
      </c>
      <c r="DX212" s="13">
        <v>0</v>
      </c>
      <c r="DZ212" s="13">
        <v>0</v>
      </c>
      <c r="EA212" s="13">
        <v>0</v>
      </c>
      <c r="EB212" s="13">
        <v>0</v>
      </c>
      <c r="EC212" s="13">
        <v>0</v>
      </c>
      <c r="ED212" s="13">
        <v>0</v>
      </c>
      <c r="EE212" s="13">
        <v>0</v>
      </c>
      <c r="EF212" s="13">
        <v>0</v>
      </c>
      <c r="EG212" s="13">
        <v>0</v>
      </c>
      <c r="EH212" s="13">
        <v>0</v>
      </c>
      <c r="EI212" s="13">
        <v>-0.19</v>
      </c>
      <c r="EJ212" s="13">
        <v>0</v>
      </c>
      <c r="EK212" s="13">
        <v>0.29499999999999998</v>
      </c>
      <c r="EL212" s="13">
        <v>-0.17</v>
      </c>
      <c r="EM212" s="13">
        <v>0.39500000000000002</v>
      </c>
      <c r="EN212" s="13">
        <v>0.1825</v>
      </c>
      <c r="EO212" s="13">
        <v>0.28999999999999998</v>
      </c>
      <c r="EP212" s="13">
        <v>4.4968099999999997E-2</v>
      </c>
      <c r="EQ212" s="13">
        <v>4.4968099999999997E-2</v>
      </c>
      <c r="ER212" s="13">
        <v>0</v>
      </c>
      <c r="ES212" s="13">
        <v>0</v>
      </c>
      <c r="ET212" s="13">
        <v>0</v>
      </c>
      <c r="EV212" s="13">
        <v>0</v>
      </c>
      <c r="EW212" s="13">
        <v>0.15</v>
      </c>
      <c r="EY212" s="12">
        <v>42979</v>
      </c>
      <c r="EZ212" s="13">
        <v>3.5954999999999999</v>
      </c>
      <c r="FA212" s="13">
        <v>0</v>
      </c>
      <c r="FB212" s="13">
        <v>0.15</v>
      </c>
      <c r="FD212" s="13">
        <v>0</v>
      </c>
      <c r="FE212" s="13">
        <v>0</v>
      </c>
      <c r="FG212" s="13">
        <v>0</v>
      </c>
      <c r="FH212" s="13">
        <v>0</v>
      </c>
      <c r="FI212" s="13">
        <v>0</v>
      </c>
      <c r="FJ212" s="13">
        <v>0</v>
      </c>
      <c r="FK212" s="13">
        <v>0</v>
      </c>
      <c r="FL212" s="13">
        <v>0</v>
      </c>
      <c r="FM212" s="13">
        <v>0</v>
      </c>
      <c r="FN212" s="13">
        <v>0</v>
      </c>
      <c r="FO212" s="13">
        <v>0</v>
      </c>
      <c r="FP212" s="13">
        <v>-0.19</v>
      </c>
      <c r="FQ212" s="13">
        <v>0</v>
      </c>
      <c r="FR212" s="13">
        <v>0.29499999999999998</v>
      </c>
      <c r="FS212" s="13">
        <v>-0.17</v>
      </c>
      <c r="FT212" s="13">
        <v>0.39500000000000002</v>
      </c>
      <c r="FU212" s="13">
        <v>0.1825</v>
      </c>
      <c r="FV212" s="13">
        <v>0.28999999999999998</v>
      </c>
      <c r="FW212" s="13">
        <v>4.4968099999999997E-2</v>
      </c>
      <c r="FX212" s="13">
        <v>4.4968099999999997E-2</v>
      </c>
      <c r="FY212" s="13">
        <v>0</v>
      </c>
      <c r="FZ212" s="13">
        <v>0</v>
      </c>
      <c r="GA212" s="13">
        <v>0</v>
      </c>
      <c r="GC212" s="13">
        <v>0</v>
      </c>
    </row>
    <row r="213" spans="4:185" x14ac:dyDescent="0.2"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71"/>
      <c r="AA213" s="11"/>
      <c r="AB213" s="11"/>
      <c r="AC213" s="11"/>
      <c r="AD213" s="11"/>
      <c r="AE213" s="11"/>
      <c r="DQ213" s="13">
        <v>0</v>
      </c>
      <c r="DR213" s="12">
        <v>43009</v>
      </c>
      <c r="DS213" s="13">
        <v>3.6215000000000002</v>
      </c>
      <c r="DT213" s="13">
        <v>0</v>
      </c>
      <c r="DU213" s="13">
        <v>0.15</v>
      </c>
      <c r="DW213" s="13">
        <v>0</v>
      </c>
      <c r="DX213" s="13">
        <v>0</v>
      </c>
      <c r="DZ213" s="13">
        <v>0</v>
      </c>
      <c r="EA213" s="13">
        <v>0</v>
      </c>
      <c r="EB213" s="13">
        <v>0</v>
      </c>
      <c r="EC213" s="13">
        <v>0</v>
      </c>
      <c r="ED213" s="13">
        <v>0</v>
      </c>
      <c r="EE213" s="13">
        <v>0</v>
      </c>
      <c r="EF213" s="13">
        <v>0</v>
      </c>
      <c r="EG213" s="13">
        <v>0</v>
      </c>
      <c r="EH213" s="13">
        <v>0</v>
      </c>
      <c r="EI213" s="13">
        <v>-0.19</v>
      </c>
      <c r="EJ213" s="13">
        <v>0</v>
      </c>
      <c r="EK213" s="13">
        <v>0.29499999999999998</v>
      </c>
      <c r="EL213" s="13">
        <v>-0.17</v>
      </c>
      <c r="EM213" s="13">
        <v>0.46100000000000002</v>
      </c>
      <c r="EN213" s="13">
        <v>0.1875</v>
      </c>
      <c r="EO213" s="13">
        <v>0.36249999999999999</v>
      </c>
      <c r="EP213" s="13">
        <v>4.4968099999999997E-2</v>
      </c>
      <c r="EQ213" s="13">
        <v>4.4968099999999997E-2</v>
      </c>
      <c r="ER213" s="13">
        <v>0</v>
      </c>
      <c r="ES213" s="13">
        <v>0</v>
      </c>
      <c r="ET213" s="13">
        <v>0</v>
      </c>
      <c r="EV213" s="13">
        <v>0</v>
      </c>
      <c r="EW213" s="13">
        <v>0.15</v>
      </c>
      <c r="EY213" s="12">
        <v>43009</v>
      </c>
      <c r="EZ213" s="13">
        <v>3.5964999999999998</v>
      </c>
      <c r="FA213" s="13">
        <v>0</v>
      </c>
      <c r="FB213" s="13">
        <v>0.15</v>
      </c>
      <c r="FD213" s="13">
        <v>0</v>
      </c>
      <c r="FE213" s="13">
        <v>0</v>
      </c>
      <c r="FG213" s="13">
        <v>0</v>
      </c>
      <c r="FH213" s="13">
        <v>0</v>
      </c>
      <c r="FI213" s="13">
        <v>0</v>
      </c>
      <c r="FJ213" s="13">
        <v>0</v>
      </c>
      <c r="FK213" s="13">
        <v>0</v>
      </c>
      <c r="FL213" s="13">
        <v>0</v>
      </c>
      <c r="FM213" s="13">
        <v>0</v>
      </c>
      <c r="FN213" s="13">
        <v>0</v>
      </c>
      <c r="FO213" s="13">
        <v>0</v>
      </c>
      <c r="FP213" s="13">
        <v>-0.19</v>
      </c>
      <c r="FQ213" s="13">
        <v>0</v>
      </c>
      <c r="FR213" s="13">
        <v>0.29499999999999998</v>
      </c>
      <c r="FS213" s="13">
        <v>-0.17</v>
      </c>
      <c r="FT213" s="13">
        <v>0.46100000000000002</v>
      </c>
      <c r="FU213" s="13">
        <v>0.1875</v>
      </c>
      <c r="FV213" s="13">
        <v>0.36249999999999999</v>
      </c>
      <c r="FW213" s="13">
        <v>4.4968099999999997E-2</v>
      </c>
      <c r="FX213" s="13">
        <v>4.4968099999999997E-2</v>
      </c>
      <c r="FY213" s="13">
        <v>0</v>
      </c>
      <c r="FZ213" s="13">
        <v>0</v>
      </c>
      <c r="GA213" s="13">
        <v>0</v>
      </c>
      <c r="GC213" s="13">
        <v>0</v>
      </c>
    </row>
    <row r="214" spans="4:185" x14ac:dyDescent="0.2"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71"/>
      <c r="AA214" s="11"/>
      <c r="AB214" s="11"/>
      <c r="AC214" s="11"/>
      <c r="AD214" s="11"/>
      <c r="AE214" s="11"/>
      <c r="DQ214" s="13">
        <v>0</v>
      </c>
      <c r="DR214" s="12">
        <v>43040</v>
      </c>
      <c r="DS214" s="13">
        <v>3.6435</v>
      </c>
      <c r="DT214" s="13">
        <v>0</v>
      </c>
      <c r="DU214" s="13">
        <v>0.15</v>
      </c>
      <c r="EH214" s="13">
        <v>0</v>
      </c>
      <c r="EI214" s="13">
        <v>-0.19</v>
      </c>
      <c r="EJ214" s="13">
        <v>0</v>
      </c>
      <c r="EK214" s="13">
        <v>0.12</v>
      </c>
      <c r="EL214" s="13">
        <v>-0.17</v>
      </c>
      <c r="EM214" s="13">
        <v>0.76749999999999996</v>
      </c>
      <c r="EN214" s="13">
        <v>0.27</v>
      </c>
      <c r="EO214" s="13">
        <v>0.46500000000000002</v>
      </c>
      <c r="EP214" s="13">
        <v>-3.4988699999999998E-2</v>
      </c>
      <c r="EQ214" s="13">
        <v>-3.4988699999999998E-2</v>
      </c>
      <c r="EV214" s="13">
        <v>0</v>
      </c>
      <c r="EW214" s="13">
        <v>0.15</v>
      </c>
      <c r="EY214" s="12">
        <v>43040</v>
      </c>
      <c r="EZ214" s="13">
        <v>3.6185</v>
      </c>
      <c r="FA214" s="13">
        <v>0</v>
      </c>
      <c r="FB214" s="13">
        <v>0.15</v>
      </c>
      <c r="FO214" s="13">
        <v>0</v>
      </c>
      <c r="FP214" s="13">
        <v>-0.19</v>
      </c>
      <c r="FQ214" s="13">
        <v>0</v>
      </c>
      <c r="FR214" s="13">
        <v>0.12</v>
      </c>
      <c r="FS214" s="13">
        <v>-0.17</v>
      </c>
      <c r="FT214" s="13">
        <v>0.76749999999999996</v>
      </c>
      <c r="FU214" s="13">
        <v>0.27</v>
      </c>
      <c r="FV214" s="13">
        <v>0.46500000000000002</v>
      </c>
      <c r="FW214" s="13">
        <v>-3.4988699999999998E-2</v>
      </c>
      <c r="FX214" s="13">
        <v>-3.4988699999999998E-2</v>
      </c>
      <c r="GC214" s="13">
        <v>0</v>
      </c>
    </row>
    <row r="215" spans="4:185" x14ac:dyDescent="0.2"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71"/>
      <c r="AA215" s="11"/>
      <c r="AB215" s="11"/>
      <c r="AC215" s="11"/>
      <c r="AD215" s="11"/>
      <c r="AE215" s="11"/>
      <c r="DQ215" s="13">
        <v>0</v>
      </c>
      <c r="DR215" s="12">
        <v>43070</v>
      </c>
      <c r="DS215" s="13">
        <v>3.6875</v>
      </c>
      <c r="DT215" s="13">
        <v>0</v>
      </c>
      <c r="DU215" s="13">
        <v>0.15</v>
      </c>
      <c r="EH215" s="13">
        <v>0</v>
      </c>
      <c r="EI215" s="13">
        <v>-0.19</v>
      </c>
      <c r="EJ215" s="13">
        <v>0</v>
      </c>
      <c r="EK215" s="13">
        <v>0.12</v>
      </c>
      <c r="EL215" s="13">
        <v>-0.17</v>
      </c>
      <c r="EM215" s="13">
        <v>1.19</v>
      </c>
      <c r="EN215" s="13">
        <v>0.30499999999999999</v>
      </c>
      <c r="EO215" s="13">
        <v>0.8</v>
      </c>
      <c r="EP215" s="13">
        <v>-4.99519E-2</v>
      </c>
      <c r="EQ215" s="13">
        <v>-4.99519E-2</v>
      </c>
      <c r="EV215" s="13">
        <v>0</v>
      </c>
      <c r="EW215" s="13">
        <v>0.15</v>
      </c>
      <c r="EY215" s="12">
        <v>43070</v>
      </c>
      <c r="EZ215" s="13">
        <v>3.6625000000000001</v>
      </c>
      <c r="FA215" s="13">
        <v>0</v>
      </c>
      <c r="FB215" s="13">
        <v>0.15</v>
      </c>
      <c r="FO215" s="13">
        <v>0</v>
      </c>
      <c r="FP215" s="13">
        <v>-0.19</v>
      </c>
      <c r="FQ215" s="13">
        <v>0</v>
      </c>
      <c r="FR215" s="13">
        <v>0.12</v>
      </c>
      <c r="FS215" s="13">
        <v>-0.17</v>
      </c>
      <c r="FT215" s="13">
        <v>1.19</v>
      </c>
      <c r="FU215" s="13">
        <v>0.30499999999999999</v>
      </c>
      <c r="FV215" s="13">
        <v>0.8</v>
      </c>
      <c r="FW215" s="13">
        <v>-4.99519E-2</v>
      </c>
      <c r="FX215" s="13">
        <v>-4.99519E-2</v>
      </c>
      <c r="GC215" s="13">
        <v>0</v>
      </c>
    </row>
    <row r="216" spans="4:185" x14ac:dyDescent="0.2"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71"/>
      <c r="AA216" s="11"/>
      <c r="AB216" s="11"/>
      <c r="AC216" s="11"/>
      <c r="AD216" s="11"/>
      <c r="AE216" s="11"/>
      <c r="DQ216" s="13">
        <v>0</v>
      </c>
      <c r="DR216" s="12">
        <v>43101</v>
      </c>
      <c r="DS216" s="13">
        <v>4.0095000000000001</v>
      </c>
      <c r="DT216" s="13">
        <v>0</v>
      </c>
      <c r="DU216" s="13">
        <v>0.15</v>
      </c>
      <c r="EH216" s="13">
        <v>0</v>
      </c>
      <c r="EI216" s="13">
        <v>-0.19</v>
      </c>
      <c r="EJ216" s="13">
        <v>0</v>
      </c>
      <c r="EK216" s="13">
        <v>0.12</v>
      </c>
      <c r="EL216" s="13">
        <v>-0.17</v>
      </c>
      <c r="EM216" s="13">
        <v>1.5249999999999999</v>
      </c>
      <c r="EN216" s="13">
        <v>0.30499999999999999</v>
      </c>
      <c r="EO216" s="13">
        <v>0.97499999999999998</v>
      </c>
      <c r="EP216" s="13">
        <v>-4.4955099999999998E-2</v>
      </c>
      <c r="EQ216" s="13">
        <v>-4.4955099999999998E-2</v>
      </c>
      <c r="EV216" s="13">
        <v>0</v>
      </c>
      <c r="EW216" s="13">
        <v>0.15</v>
      </c>
      <c r="EY216" s="12">
        <v>43101</v>
      </c>
      <c r="EZ216" s="13">
        <v>3.9845000000000002</v>
      </c>
      <c r="FA216" s="13">
        <v>0</v>
      </c>
      <c r="FB216" s="13">
        <v>0.15</v>
      </c>
      <c r="FO216" s="13">
        <v>0</v>
      </c>
      <c r="FP216" s="13">
        <v>-0.19</v>
      </c>
      <c r="FQ216" s="13">
        <v>0</v>
      </c>
      <c r="FR216" s="13">
        <v>0.12</v>
      </c>
      <c r="FS216" s="13">
        <v>-0.17</v>
      </c>
      <c r="FT216" s="13">
        <v>1.5249999999999999</v>
      </c>
      <c r="FU216" s="13">
        <v>0.30499999999999999</v>
      </c>
      <c r="FV216" s="13">
        <v>0.97499999999999998</v>
      </c>
      <c r="FW216" s="13">
        <v>-4.4955099999999998E-2</v>
      </c>
      <c r="FX216" s="13">
        <v>-4.4955099999999998E-2</v>
      </c>
      <c r="GC216" s="13">
        <v>0</v>
      </c>
    </row>
    <row r="217" spans="4:185" x14ac:dyDescent="0.2"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71"/>
      <c r="AA217" s="11"/>
      <c r="AB217" s="11"/>
      <c r="AC217" s="11"/>
      <c r="AD217" s="11"/>
      <c r="AE217" s="11"/>
      <c r="DQ217" s="13">
        <v>0</v>
      </c>
      <c r="DR217" s="12">
        <v>43132</v>
      </c>
      <c r="DS217" s="13">
        <v>3.9275000000000002</v>
      </c>
      <c r="DT217" s="13">
        <v>0</v>
      </c>
      <c r="DU217" s="13">
        <v>0.15</v>
      </c>
      <c r="EH217" s="13">
        <v>0</v>
      </c>
      <c r="EI217" s="13">
        <v>-0.19</v>
      </c>
      <c r="EJ217" s="13">
        <v>0</v>
      </c>
      <c r="EK217" s="13">
        <v>0.12</v>
      </c>
      <c r="EL217" s="13">
        <v>-0.17</v>
      </c>
      <c r="EM217" s="13">
        <v>1.4550000000000001</v>
      </c>
      <c r="EN217" s="13">
        <v>0.30499999999999999</v>
      </c>
      <c r="EO217" s="13">
        <v>0.97499999999999998</v>
      </c>
      <c r="EP217" s="13">
        <v>-1.99574E-2</v>
      </c>
      <c r="EQ217" s="13">
        <v>-1.99574E-2</v>
      </c>
      <c r="EV217" s="13">
        <v>0</v>
      </c>
      <c r="EY217" s="12">
        <v>43132</v>
      </c>
      <c r="EZ217" s="13">
        <v>3.9024999999999999</v>
      </c>
      <c r="FA217" s="13">
        <v>0</v>
      </c>
      <c r="FB217" s="13">
        <v>0.15</v>
      </c>
      <c r="FO217" s="13">
        <v>0</v>
      </c>
      <c r="FP217" s="13">
        <v>-0.19</v>
      </c>
      <c r="FQ217" s="13">
        <v>0</v>
      </c>
      <c r="FR217" s="13">
        <v>0.12</v>
      </c>
      <c r="FS217" s="13">
        <v>-0.17</v>
      </c>
      <c r="FT217" s="13">
        <v>1.4550000000000001</v>
      </c>
      <c r="FU217" s="13">
        <v>0.30499999999999999</v>
      </c>
      <c r="FV217" s="13">
        <v>0.97499999999999998</v>
      </c>
      <c r="FW217" s="13">
        <v>-1.99574E-2</v>
      </c>
      <c r="FX217" s="13">
        <v>-1.99574E-2</v>
      </c>
      <c r="GC217" s="13">
        <v>0</v>
      </c>
    </row>
    <row r="218" spans="4:185" x14ac:dyDescent="0.2"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71"/>
      <c r="AA218" s="11"/>
      <c r="AB218" s="11"/>
      <c r="AC218" s="11"/>
      <c r="AD218" s="11"/>
      <c r="AE218" s="11"/>
      <c r="DQ218" s="13">
        <v>0</v>
      </c>
      <c r="DR218" s="12">
        <v>43160</v>
      </c>
      <c r="DS218" s="13">
        <v>3.8025000000000002</v>
      </c>
      <c r="DT218" s="13">
        <v>0</v>
      </c>
      <c r="DU218" s="13">
        <v>0.15</v>
      </c>
      <c r="EH218" s="13">
        <v>0</v>
      </c>
      <c r="EI218" s="13">
        <v>-0.19</v>
      </c>
      <c r="EJ218" s="13">
        <v>0</v>
      </c>
      <c r="EK218" s="13">
        <v>0.12</v>
      </c>
      <c r="EL218" s="13">
        <v>-0.17</v>
      </c>
      <c r="EM218" s="13">
        <v>0.83499999999999996</v>
      </c>
      <c r="EN218" s="13">
        <v>0.26500000000000001</v>
      </c>
      <c r="EO218" s="13">
        <v>0.60750000000000004</v>
      </c>
      <c r="EP218" s="13">
        <v>-9.9573999999999999E-3</v>
      </c>
      <c r="EQ218" s="13">
        <v>-9.9573999999999999E-3</v>
      </c>
      <c r="EV218" s="13">
        <v>0</v>
      </c>
      <c r="EY218" s="12">
        <v>43160</v>
      </c>
      <c r="EZ218" s="13">
        <v>3.7774999999999999</v>
      </c>
      <c r="FA218" s="13">
        <v>0</v>
      </c>
      <c r="FB218" s="13">
        <v>0.15</v>
      </c>
      <c r="FO218" s="13">
        <v>0</v>
      </c>
      <c r="FP218" s="13">
        <v>-0.19</v>
      </c>
      <c r="FQ218" s="13">
        <v>0</v>
      </c>
      <c r="FR218" s="13">
        <v>0.12</v>
      </c>
      <c r="FS218" s="13">
        <v>-0.17</v>
      </c>
      <c r="FT218" s="13">
        <v>0.83499999999999996</v>
      </c>
      <c r="FU218" s="13">
        <v>0.26500000000000001</v>
      </c>
      <c r="FV218" s="13">
        <v>0.60750000000000004</v>
      </c>
      <c r="FW218" s="13">
        <v>-9.9573999999999999E-3</v>
      </c>
      <c r="FX218" s="13">
        <v>-9.9573999999999999E-3</v>
      </c>
      <c r="GC218" s="13">
        <v>0</v>
      </c>
    </row>
    <row r="219" spans="4:185" x14ac:dyDescent="0.2"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71"/>
      <c r="AA219" s="11"/>
      <c r="AB219" s="11"/>
      <c r="AC219" s="11"/>
      <c r="AD219" s="11"/>
      <c r="AE219" s="11"/>
      <c r="DQ219" s="13">
        <v>0</v>
      </c>
      <c r="DR219" s="12">
        <v>43191</v>
      </c>
      <c r="DS219" s="13">
        <v>3.6695000000000002</v>
      </c>
      <c r="DT219" s="13">
        <v>0</v>
      </c>
      <c r="DU219" s="13">
        <v>0.15</v>
      </c>
      <c r="EH219" s="13">
        <v>0</v>
      </c>
      <c r="EI219" s="13">
        <v>-0.19</v>
      </c>
      <c r="EJ219" s="13">
        <v>0</v>
      </c>
      <c r="EK219" s="13">
        <v>0.29499999999999998</v>
      </c>
      <c r="EL219" s="13">
        <v>-0.17</v>
      </c>
      <c r="EM219" s="13">
        <v>0.45</v>
      </c>
      <c r="EN219" s="13">
        <v>0.19500000000000001</v>
      </c>
      <c r="EO219" s="13">
        <v>0.35499999999999998</v>
      </c>
      <c r="EP219" s="13">
        <v>4.9976600000000003E-2</v>
      </c>
      <c r="EQ219" s="13">
        <v>4.9976600000000003E-2</v>
      </c>
      <c r="EV219" s="13">
        <v>0</v>
      </c>
      <c r="EY219" s="12">
        <v>43191</v>
      </c>
      <c r="EZ219" s="13">
        <v>3.6444999999999999</v>
      </c>
      <c r="FA219" s="13">
        <v>0</v>
      </c>
      <c r="FB219" s="13">
        <v>0.15</v>
      </c>
      <c r="FO219" s="13">
        <v>0</v>
      </c>
      <c r="FP219" s="13">
        <v>-0.19</v>
      </c>
      <c r="FQ219" s="13">
        <v>0</v>
      </c>
      <c r="FR219" s="13">
        <v>0.29499999999999998</v>
      </c>
      <c r="FS219" s="13">
        <v>-0.17</v>
      </c>
      <c r="FT219" s="13">
        <v>0.45</v>
      </c>
      <c r="FU219" s="13">
        <v>0.19500000000000001</v>
      </c>
      <c r="FV219" s="13">
        <v>0.35499999999999998</v>
      </c>
      <c r="FW219" s="13">
        <v>4.9976600000000003E-2</v>
      </c>
      <c r="FX219" s="13">
        <v>4.9976600000000003E-2</v>
      </c>
      <c r="GC219" s="13">
        <v>0</v>
      </c>
    </row>
    <row r="220" spans="4:185" x14ac:dyDescent="0.2"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71"/>
      <c r="AA220" s="11"/>
      <c r="AB220" s="11"/>
      <c r="AC220" s="11"/>
      <c r="AD220" s="11"/>
      <c r="AE220" s="11"/>
      <c r="DQ220" s="13">
        <v>0</v>
      </c>
      <c r="DR220" s="12">
        <v>43221</v>
      </c>
      <c r="DS220" s="13">
        <v>3.6724999999999999</v>
      </c>
      <c r="DT220" s="13">
        <v>0</v>
      </c>
      <c r="DU220" s="13">
        <v>0.15</v>
      </c>
      <c r="EH220" s="13">
        <v>0</v>
      </c>
      <c r="EI220" s="13">
        <v>-0.19</v>
      </c>
      <c r="EJ220" s="13">
        <v>0</v>
      </c>
      <c r="EK220" s="13">
        <v>0.29499999999999998</v>
      </c>
      <c r="EL220" s="13">
        <v>-0.17</v>
      </c>
      <c r="EM220" s="13">
        <v>0.40500000000000003</v>
      </c>
      <c r="EN220" s="13">
        <v>0.1825</v>
      </c>
      <c r="EO220" s="13">
        <v>0.28749999999999998</v>
      </c>
      <c r="EP220" s="13">
        <v>4.9968100000000001E-2</v>
      </c>
      <c r="EQ220" s="13">
        <v>4.9968100000000001E-2</v>
      </c>
      <c r="EV220" s="13">
        <v>0</v>
      </c>
      <c r="EY220" s="12">
        <v>43221</v>
      </c>
      <c r="EZ220" s="13">
        <v>3.6475</v>
      </c>
      <c r="FA220" s="13">
        <v>0</v>
      </c>
      <c r="FB220" s="13">
        <v>0.15</v>
      </c>
      <c r="FO220" s="13">
        <v>0</v>
      </c>
      <c r="FP220" s="13">
        <v>-0.19</v>
      </c>
      <c r="FQ220" s="13">
        <v>0</v>
      </c>
      <c r="FR220" s="13">
        <v>0.29499999999999998</v>
      </c>
      <c r="FS220" s="13">
        <v>-0.17</v>
      </c>
      <c r="FT220" s="13">
        <v>0.40500000000000003</v>
      </c>
      <c r="FU220" s="13">
        <v>0.1825</v>
      </c>
      <c r="FV220" s="13">
        <v>0.28749999999999998</v>
      </c>
      <c r="FW220" s="13">
        <v>4.9968100000000001E-2</v>
      </c>
      <c r="FX220" s="13">
        <v>4.9968100000000001E-2</v>
      </c>
      <c r="GC220" s="13">
        <v>0</v>
      </c>
    </row>
    <row r="221" spans="4:185" x14ac:dyDescent="0.2"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71"/>
      <c r="AA221" s="11"/>
      <c r="AB221" s="11"/>
      <c r="AC221" s="11"/>
      <c r="AD221" s="11"/>
      <c r="AE221" s="11"/>
      <c r="DQ221" s="13">
        <v>0</v>
      </c>
      <c r="DR221" s="12">
        <v>43252</v>
      </c>
      <c r="DS221" s="13">
        <v>3.7075</v>
      </c>
      <c r="DT221" s="13">
        <v>0</v>
      </c>
      <c r="DU221" s="13">
        <v>0.15</v>
      </c>
      <c r="EH221" s="13">
        <v>0</v>
      </c>
      <c r="EI221" s="13">
        <v>-0.19</v>
      </c>
      <c r="EJ221" s="13">
        <v>0</v>
      </c>
      <c r="EK221" s="13">
        <v>0.29499999999999998</v>
      </c>
      <c r="EL221" s="13">
        <v>-0.17</v>
      </c>
      <c r="EM221" s="13">
        <v>0.39500000000000002</v>
      </c>
      <c r="EN221" s="13">
        <v>0.1825</v>
      </c>
      <c r="EO221" s="13">
        <v>0.28749999999999998</v>
      </c>
      <c r="EP221" s="13">
        <v>4.9968100000000001E-2</v>
      </c>
      <c r="EQ221" s="13">
        <v>4.9968100000000001E-2</v>
      </c>
      <c r="EV221" s="13">
        <v>0</v>
      </c>
      <c r="EY221" s="12">
        <v>43252</v>
      </c>
      <c r="EZ221" s="13">
        <v>3.6825000000000001</v>
      </c>
      <c r="FA221" s="13">
        <v>0</v>
      </c>
      <c r="FB221" s="13">
        <v>0.15</v>
      </c>
      <c r="FO221" s="13">
        <v>0</v>
      </c>
      <c r="FP221" s="13">
        <v>-0.19</v>
      </c>
      <c r="FQ221" s="13">
        <v>0</v>
      </c>
      <c r="FR221" s="13">
        <v>0.29499999999999998</v>
      </c>
      <c r="FS221" s="13">
        <v>-0.17</v>
      </c>
      <c r="FT221" s="13">
        <v>0.39500000000000002</v>
      </c>
      <c r="FU221" s="13">
        <v>0.1825</v>
      </c>
      <c r="FV221" s="13">
        <v>0.28749999999999998</v>
      </c>
      <c r="FW221" s="13">
        <v>4.9968100000000001E-2</v>
      </c>
      <c r="FX221" s="13">
        <v>4.9968100000000001E-2</v>
      </c>
      <c r="GC221" s="13">
        <v>0</v>
      </c>
    </row>
    <row r="222" spans="4:185" x14ac:dyDescent="0.2"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71"/>
      <c r="AA222" s="11"/>
      <c r="AB222" s="11"/>
      <c r="AC222" s="11"/>
      <c r="AD222" s="11"/>
      <c r="AE222" s="11"/>
      <c r="DQ222" s="13">
        <v>0</v>
      </c>
      <c r="DR222" s="12">
        <v>43282</v>
      </c>
      <c r="DS222" s="13">
        <v>3.7294999999999998</v>
      </c>
      <c r="DT222" s="13">
        <v>0</v>
      </c>
      <c r="DU222" s="13">
        <v>0.15</v>
      </c>
      <c r="EH222" s="13">
        <v>0</v>
      </c>
      <c r="EI222" s="13">
        <v>-0.19</v>
      </c>
      <c r="EJ222" s="13">
        <v>0</v>
      </c>
      <c r="EK222" s="13">
        <v>0.29499999999999998</v>
      </c>
      <c r="EL222" s="13">
        <v>-0.17</v>
      </c>
      <c r="EM222" s="13">
        <v>0.43</v>
      </c>
      <c r="EN222" s="13">
        <v>0.1825</v>
      </c>
      <c r="EO222" s="13">
        <v>0.3</v>
      </c>
      <c r="EP222" s="13">
        <v>4.9968100000000001E-2</v>
      </c>
      <c r="EQ222" s="13">
        <v>4.9968100000000001E-2</v>
      </c>
      <c r="EV222" s="13">
        <v>0</v>
      </c>
      <c r="EY222" s="12">
        <v>43282</v>
      </c>
      <c r="EZ222" s="13">
        <v>3.7044999999999999</v>
      </c>
      <c r="FA222" s="13">
        <v>0</v>
      </c>
      <c r="FB222" s="13">
        <v>0.15</v>
      </c>
      <c r="FO222" s="13">
        <v>0</v>
      </c>
      <c r="FP222" s="13">
        <v>-0.19</v>
      </c>
      <c r="FQ222" s="13">
        <v>0</v>
      </c>
      <c r="FR222" s="13">
        <v>0.29499999999999998</v>
      </c>
      <c r="FS222" s="13">
        <v>-0.17</v>
      </c>
      <c r="FT222" s="13">
        <v>0.43</v>
      </c>
      <c r="FU222" s="13">
        <v>0.1825</v>
      </c>
      <c r="FV222" s="13">
        <v>0.3</v>
      </c>
      <c r="FW222" s="13">
        <v>4.9968100000000001E-2</v>
      </c>
      <c r="FX222" s="13">
        <v>4.9968100000000001E-2</v>
      </c>
      <c r="GC222" s="13">
        <v>0</v>
      </c>
    </row>
    <row r="223" spans="4:185" x14ac:dyDescent="0.2"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71"/>
      <c r="AA223" s="11"/>
      <c r="AB223" s="11"/>
      <c r="AC223" s="11"/>
      <c r="AD223" s="11"/>
      <c r="AE223" s="11"/>
      <c r="DQ223" s="13">
        <v>0</v>
      </c>
      <c r="DR223" s="12">
        <v>43313</v>
      </c>
      <c r="DS223" s="13">
        <v>3.7505000000000002</v>
      </c>
      <c r="DT223" s="13">
        <v>0</v>
      </c>
      <c r="DU223" s="13">
        <v>0.15</v>
      </c>
      <c r="EH223" s="13">
        <v>0</v>
      </c>
      <c r="EI223" s="13">
        <v>-0.19</v>
      </c>
      <c r="EJ223" s="13">
        <v>0</v>
      </c>
      <c r="EK223" s="13">
        <v>0.29499999999999998</v>
      </c>
      <c r="EL223" s="13">
        <v>-0.17</v>
      </c>
      <c r="EM223" s="13">
        <v>0.495</v>
      </c>
      <c r="EN223" s="13">
        <v>0.1825</v>
      </c>
      <c r="EO223" s="13">
        <v>0.3</v>
      </c>
      <c r="EP223" s="13">
        <v>4.9968100000000001E-2</v>
      </c>
      <c r="EQ223" s="13">
        <v>4.9968100000000001E-2</v>
      </c>
      <c r="EV223" s="13">
        <v>0</v>
      </c>
      <c r="EY223" s="12">
        <v>43313</v>
      </c>
      <c r="EZ223" s="13">
        <v>3.7254999999999998</v>
      </c>
      <c r="FA223" s="13">
        <v>0</v>
      </c>
      <c r="FB223" s="13">
        <v>0.15</v>
      </c>
      <c r="FO223" s="13">
        <v>0</v>
      </c>
      <c r="FP223" s="13">
        <v>-0.19</v>
      </c>
      <c r="FQ223" s="13">
        <v>0</v>
      </c>
      <c r="FR223" s="13">
        <v>0.29499999999999998</v>
      </c>
      <c r="FS223" s="13">
        <v>-0.17</v>
      </c>
      <c r="FT223" s="13">
        <v>0.495</v>
      </c>
      <c r="FU223" s="13">
        <v>0.1825</v>
      </c>
      <c r="FV223" s="13">
        <v>0.3</v>
      </c>
      <c r="FW223" s="13">
        <v>4.9968100000000001E-2</v>
      </c>
      <c r="FX223" s="13">
        <v>4.9968100000000001E-2</v>
      </c>
      <c r="GC223" s="13">
        <v>0</v>
      </c>
    </row>
    <row r="224" spans="4:185" x14ac:dyDescent="0.2"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71"/>
      <c r="AA224" s="11"/>
      <c r="AB224" s="11"/>
      <c r="AC224" s="11"/>
      <c r="AD224" s="11"/>
      <c r="AE224" s="11"/>
      <c r="DQ224" s="13">
        <v>0</v>
      </c>
      <c r="DR224" s="12">
        <v>43344</v>
      </c>
      <c r="DS224" s="13">
        <v>3.7185000000000001</v>
      </c>
      <c r="DT224" s="13">
        <v>0</v>
      </c>
      <c r="DU224" s="13">
        <v>0.15</v>
      </c>
      <c r="EH224" s="13">
        <v>0</v>
      </c>
      <c r="EI224" s="13">
        <v>-0.19</v>
      </c>
      <c r="EJ224" s="13">
        <v>0</v>
      </c>
      <c r="EK224" s="13">
        <v>0.29499999999999998</v>
      </c>
      <c r="EL224" s="13">
        <v>-0.17</v>
      </c>
      <c r="EM224" s="13">
        <v>0.39500000000000002</v>
      </c>
      <c r="EN224" s="13">
        <v>0.1825</v>
      </c>
      <c r="EO224" s="13">
        <v>0.28999999999999998</v>
      </c>
      <c r="EP224" s="13">
        <v>4.9968100000000001E-2</v>
      </c>
      <c r="EQ224" s="13">
        <v>4.9968100000000001E-2</v>
      </c>
      <c r="EV224" s="13">
        <v>0</v>
      </c>
      <c r="EY224" s="12">
        <v>43344</v>
      </c>
      <c r="EZ224" s="13">
        <v>3.6934999999999998</v>
      </c>
      <c r="FA224" s="13">
        <v>0</v>
      </c>
      <c r="FB224" s="13">
        <v>0.15</v>
      </c>
      <c r="FO224" s="13">
        <v>0</v>
      </c>
      <c r="FP224" s="13">
        <v>-0.19</v>
      </c>
      <c r="FQ224" s="13">
        <v>0</v>
      </c>
      <c r="FR224" s="13">
        <v>0.29499999999999998</v>
      </c>
      <c r="FS224" s="13">
        <v>-0.17</v>
      </c>
      <c r="FT224" s="13">
        <v>0.39500000000000002</v>
      </c>
      <c r="FU224" s="13">
        <v>0.1825</v>
      </c>
      <c r="FV224" s="13">
        <v>0.28999999999999998</v>
      </c>
      <c r="FW224" s="13">
        <v>4.9968100000000001E-2</v>
      </c>
      <c r="FX224" s="13">
        <v>4.9968100000000001E-2</v>
      </c>
      <c r="GC224" s="13">
        <v>0</v>
      </c>
    </row>
    <row r="225" spans="4:185" x14ac:dyDescent="0.2"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71"/>
      <c r="AA225" s="11"/>
      <c r="AB225" s="11"/>
      <c r="AC225" s="11"/>
      <c r="AD225" s="11"/>
      <c r="AE225" s="11"/>
      <c r="DQ225" s="13">
        <v>0</v>
      </c>
      <c r="DR225" s="12">
        <v>43374</v>
      </c>
      <c r="DS225" s="13">
        <v>3.7185000000000001</v>
      </c>
      <c r="DT225" s="13">
        <v>0</v>
      </c>
      <c r="DU225" s="13">
        <v>0.15</v>
      </c>
      <c r="EH225" s="13">
        <v>0</v>
      </c>
      <c r="EI225" s="13">
        <v>-0.19</v>
      </c>
      <c r="EJ225" s="13">
        <v>0</v>
      </c>
      <c r="EK225" s="13">
        <v>0.29499999999999998</v>
      </c>
      <c r="EL225" s="13">
        <v>-0.17</v>
      </c>
      <c r="EM225" s="13">
        <v>0.46100000000000002</v>
      </c>
      <c r="EN225" s="13">
        <v>0.1875</v>
      </c>
      <c r="EO225" s="13">
        <v>0.36249999999999999</v>
      </c>
      <c r="EP225" s="13">
        <v>4.9968100000000001E-2</v>
      </c>
      <c r="EQ225" s="13">
        <v>4.9968100000000001E-2</v>
      </c>
      <c r="EV225" s="13">
        <v>0</v>
      </c>
      <c r="EY225" s="12">
        <v>43374</v>
      </c>
      <c r="EZ225" s="13">
        <v>3.6934999999999998</v>
      </c>
      <c r="FA225" s="13">
        <v>0</v>
      </c>
      <c r="FB225" s="13">
        <v>0.15</v>
      </c>
      <c r="FO225" s="13">
        <v>0</v>
      </c>
      <c r="FP225" s="13">
        <v>-0.19</v>
      </c>
      <c r="FQ225" s="13">
        <v>0</v>
      </c>
      <c r="FR225" s="13">
        <v>0.29499999999999998</v>
      </c>
      <c r="FS225" s="13">
        <v>-0.17</v>
      </c>
      <c r="FT225" s="13">
        <v>0.46100000000000002</v>
      </c>
      <c r="FU225" s="13">
        <v>0.1875</v>
      </c>
      <c r="FV225" s="13">
        <v>0.36249999999999999</v>
      </c>
      <c r="FW225" s="13">
        <v>4.9968100000000001E-2</v>
      </c>
      <c r="FX225" s="13">
        <v>4.9968100000000001E-2</v>
      </c>
      <c r="GC225" s="13">
        <v>0</v>
      </c>
    </row>
    <row r="226" spans="4:185" x14ac:dyDescent="0.2"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71"/>
      <c r="AA226" s="11"/>
      <c r="AB226" s="11"/>
      <c r="AC226" s="11"/>
      <c r="AD226" s="11"/>
      <c r="AE226" s="11"/>
      <c r="DQ226" s="13">
        <v>0</v>
      </c>
      <c r="DR226" s="12">
        <v>43405</v>
      </c>
      <c r="DS226" s="13">
        <v>3.7355</v>
      </c>
      <c r="DT226" s="13">
        <v>0</v>
      </c>
      <c r="DU226" s="13">
        <v>0.15</v>
      </c>
      <c r="EH226" s="13">
        <v>0</v>
      </c>
      <c r="EI226" s="13">
        <v>-0.19</v>
      </c>
      <c r="EJ226" s="13">
        <v>0</v>
      </c>
      <c r="EK226" s="13">
        <v>0.12</v>
      </c>
      <c r="EL226" s="13">
        <v>-0.17</v>
      </c>
      <c r="EM226" s="13">
        <v>0.76749999999999996</v>
      </c>
      <c r="EN226" s="13">
        <v>0.27</v>
      </c>
      <c r="EO226" s="13">
        <v>0.46500000000000002</v>
      </c>
      <c r="EP226" s="13">
        <v>-2.99887E-2</v>
      </c>
      <c r="EQ226" s="13">
        <v>-2.99887E-2</v>
      </c>
      <c r="EV226" s="13">
        <v>0</v>
      </c>
      <c r="EY226" s="12">
        <v>43405</v>
      </c>
      <c r="EZ226" s="13">
        <v>3.7105000000000001</v>
      </c>
      <c r="FA226" s="13">
        <v>0</v>
      </c>
      <c r="FB226" s="13">
        <v>0.15</v>
      </c>
      <c r="FO226" s="13">
        <v>0</v>
      </c>
      <c r="FP226" s="13">
        <v>-0.19</v>
      </c>
      <c r="FQ226" s="13">
        <v>0</v>
      </c>
      <c r="FR226" s="13">
        <v>0.12</v>
      </c>
      <c r="FS226" s="13">
        <v>-0.17</v>
      </c>
      <c r="FT226" s="13">
        <v>0.76749999999999996</v>
      </c>
      <c r="FU226" s="13">
        <v>0.27</v>
      </c>
      <c r="FV226" s="13">
        <v>0.46500000000000002</v>
      </c>
      <c r="FW226" s="13">
        <v>-2.99887E-2</v>
      </c>
      <c r="FX226" s="13">
        <v>-2.99887E-2</v>
      </c>
      <c r="GC226" s="13">
        <v>0</v>
      </c>
    </row>
    <row r="227" spans="4:185" x14ac:dyDescent="0.2"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71"/>
      <c r="AA227" s="11"/>
      <c r="AB227" s="11"/>
      <c r="AC227" s="11"/>
      <c r="AD227" s="11"/>
      <c r="AE227" s="11"/>
      <c r="DQ227" s="13">
        <v>0</v>
      </c>
      <c r="DR227" s="12">
        <v>43435</v>
      </c>
      <c r="DS227" s="13">
        <v>3.7765</v>
      </c>
      <c r="DT227" s="13">
        <v>0</v>
      </c>
      <c r="DU227" s="13">
        <v>0.15</v>
      </c>
      <c r="EH227" s="13">
        <v>0</v>
      </c>
      <c r="EI227" s="13">
        <v>-0.19</v>
      </c>
      <c r="EJ227" s="13">
        <v>0</v>
      </c>
      <c r="EK227" s="13">
        <v>0.12</v>
      </c>
      <c r="EL227" s="13">
        <v>-0.17</v>
      </c>
      <c r="EM227" s="13">
        <v>1.19</v>
      </c>
      <c r="EN227" s="13">
        <v>0.30499999999999999</v>
      </c>
      <c r="EO227" s="13">
        <v>0.8</v>
      </c>
      <c r="EP227" s="13">
        <v>-4.4951900000000003E-2</v>
      </c>
      <c r="EQ227" s="13">
        <v>-4.4951900000000003E-2</v>
      </c>
      <c r="EV227" s="13">
        <v>0</v>
      </c>
      <c r="EY227" s="12">
        <v>43435</v>
      </c>
      <c r="EZ227" s="13">
        <v>3.7515000000000001</v>
      </c>
      <c r="FA227" s="13">
        <v>0</v>
      </c>
      <c r="FB227" s="13">
        <v>0.15</v>
      </c>
      <c r="FO227" s="13">
        <v>0</v>
      </c>
      <c r="FP227" s="13">
        <v>-0.19</v>
      </c>
      <c r="FQ227" s="13">
        <v>0</v>
      </c>
      <c r="FR227" s="13">
        <v>0.12</v>
      </c>
      <c r="FS227" s="13">
        <v>-0.17</v>
      </c>
      <c r="FT227" s="13">
        <v>1.19</v>
      </c>
      <c r="FU227" s="13">
        <v>0.30499999999999999</v>
      </c>
      <c r="FV227" s="13">
        <v>0.8</v>
      </c>
      <c r="FW227" s="13">
        <v>-4.4951900000000003E-2</v>
      </c>
      <c r="FX227" s="13">
        <v>-4.4951900000000003E-2</v>
      </c>
      <c r="GC227" s="13">
        <v>0</v>
      </c>
    </row>
    <row r="228" spans="4:185" x14ac:dyDescent="0.2"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71"/>
      <c r="AA228" s="11"/>
      <c r="AB228" s="11"/>
      <c r="AC228" s="11"/>
      <c r="AD228" s="11"/>
      <c r="AE228" s="11"/>
      <c r="DQ228" s="13">
        <v>0</v>
      </c>
      <c r="DR228" s="12">
        <v>43466</v>
      </c>
      <c r="DS228" s="13">
        <v>4.0990000000000002</v>
      </c>
      <c r="DT228" s="13">
        <v>0</v>
      </c>
      <c r="DU228" s="13">
        <v>0.15</v>
      </c>
      <c r="EH228" s="13">
        <v>0</v>
      </c>
      <c r="EI228" s="13">
        <v>-0.19</v>
      </c>
      <c r="EJ228" s="13">
        <v>0</v>
      </c>
      <c r="EK228" s="13">
        <v>0.12</v>
      </c>
      <c r="EL228" s="13">
        <v>-0.17</v>
      </c>
      <c r="EM228" s="13">
        <v>1.5249999999999999</v>
      </c>
      <c r="EN228" s="13">
        <v>0.30499999999999999</v>
      </c>
      <c r="EO228" s="13">
        <v>0.97499999999999998</v>
      </c>
      <c r="EP228" s="13">
        <v>-3.99551E-2</v>
      </c>
      <c r="EQ228" s="13">
        <v>-3.99551E-2</v>
      </c>
      <c r="EV228" s="13">
        <v>0</v>
      </c>
      <c r="EY228" s="12">
        <v>43466</v>
      </c>
      <c r="EZ228" s="13">
        <v>4.0739999999999998</v>
      </c>
      <c r="FA228" s="13">
        <v>0</v>
      </c>
      <c r="FB228" s="13">
        <v>0.15</v>
      </c>
      <c r="FO228" s="13">
        <v>0</v>
      </c>
      <c r="FP228" s="13">
        <v>-0.19</v>
      </c>
      <c r="FQ228" s="13">
        <v>0</v>
      </c>
      <c r="FR228" s="13">
        <v>0.12</v>
      </c>
      <c r="FS228" s="13">
        <v>-0.17</v>
      </c>
      <c r="FT228" s="13">
        <v>1.5249999999999999</v>
      </c>
      <c r="FU228" s="13">
        <v>0.30499999999999999</v>
      </c>
      <c r="FV228" s="13">
        <v>0.97499999999999998</v>
      </c>
      <c r="FW228" s="13">
        <v>-3.99551E-2</v>
      </c>
      <c r="FX228" s="13">
        <v>-3.99551E-2</v>
      </c>
      <c r="GC228" s="13">
        <v>0</v>
      </c>
    </row>
    <row r="229" spans="4:185" x14ac:dyDescent="0.2"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71"/>
      <c r="AA229" s="11"/>
      <c r="AB229" s="11"/>
      <c r="AC229" s="11"/>
      <c r="AD229" s="11"/>
      <c r="AE229" s="11"/>
      <c r="DQ229" s="13">
        <v>0</v>
      </c>
      <c r="DR229" s="12">
        <v>43497</v>
      </c>
      <c r="DS229" s="13">
        <v>4.0209999999999999</v>
      </c>
      <c r="DT229" s="13">
        <v>0</v>
      </c>
      <c r="DU229" s="13">
        <v>0.15</v>
      </c>
      <c r="EH229" s="13">
        <v>0</v>
      </c>
      <c r="EI229" s="13">
        <v>0</v>
      </c>
      <c r="EJ229" s="13">
        <v>0</v>
      </c>
      <c r="EK229" s="13">
        <v>0.31</v>
      </c>
      <c r="EL229" s="13">
        <v>-0.17</v>
      </c>
      <c r="EM229" s="13">
        <v>1.4550000000000001</v>
      </c>
      <c r="EN229" s="13">
        <v>0.30499999999999999</v>
      </c>
      <c r="EO229" s="13">
        <v>0.97499999999999998</v>
      </c>
      <c r="EP229" s="13">
        <v>-1.4957399999999999E-2</v>
      </c>
      <c r="EQ229" s="13">
        <v>-1.4957399999999999E-2</v>
      </c>
      <c r="EV229" s="13">
        <v>0</v>
      </c>
      <c r="EY229" s="12">
        <v>43497</v>
      </c>
      <c r="EZ229" s="13">
        <v>3.996</v>
      </c>
      <c r="FA229" s="13">
        <v>0</v>
      </c>
      <c r="FB229" s="13">
        <v>0.15</v>
      </c>
      <c r="FO229" s="13">
        <v>0</v>
      </c>
      <c r="FP229" s="13">
        <v>0</v>
      </c>
      <c r="FQ229" s="13">
        <v>0</v>
      </c>
      <c r="FR229" s="13">
        <v>0.31</v>
      </c>
      <c r="FS229" s="13">
        <v>-0.17</v>
      </c>
      <c r="FT229" s="13">
        <v>1.4550000000000001</v>
      </c>
      <c r="FU229" s="13">
        <v>0.30499999999999999</v>
      </c>
      <c r="FV229" s="13">
        <v>0.97499999999999998</v>
      </c>
      <c r="FW229" s="13">
        <v>-1.4957399999999999E-2</v>
      </c>
      <c r="FX229" s="13">
        <v>-1.4957399999999999E-2</v>
      </c>
      <c r="GC229" s="13">
        <v>0</v>
      </c>
    </row>
    <row r="230" spans="4:185" x14ac:dyDescent="0.2"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71"/>
      <c r="AA230" s="11"/>
      <c r="AB230" s="11"/>
      <c r="AC230" s="11"/>
      <c r="AD230" s="11"/>
      <c r="AE230" s="11"/>
      <c r="DQ230" s="13">
        <v>0</v>
      </c>
      <c r="DR230" s="12">
        <v>43525</v>
      </c>
      <c r="DS230" s="13">
        <v>3.899</v>
      </c>
      <c r="DT230" s="13">
        <v>0</v>
      </c>
      <c r="DU230" s="13">
        <v>0.15</v>
      </c>
      <c r="EH230" s="13">
        <v>0</v>
      </c>
      <c r="EI230" s="13">
        <v>0</v>
      </c>
      <c r="EJ230" s="13">
        <v>0</v>
      </c>
      <c r="EK230" s="13">
        <v>0.31</v>
      </c>
      <c r="EL230" s="13">
        <v>-0.17</v>
      </c>
      <c r="EM230" s="13">
        <v>0.83499999999999996</v>
      </c>
      <c r="EN230" s="13">
        <v>0.26500000000000001</v>
      </c>
      <c r="EO230" s="13">
        <v>0.60750000000000004</v>
      </c>
      <c r="EP230" s="13">
        <v>-4.9573999999999998E-3</v>
      </c>
      <c r="EQ230" s="13">
        <v>-4.9573999999999998E-3</v>
      </c>
      <c r="EV230" s="13">
        <v>0</v>
      </c>
      <c r="EY230" s="12">
        <v>43525</v>
      </c>
      <c r="EZ230" s="13">
        <v>3.8740000000000001</v>
      </c>
      <c r="FA230" s="13">
        <v>0</v>
      </c>
      <c r="FB230" s="13">
        <v>0.15</v>
      </c>
      <c r="FO230" s="13">
        <v>0</v>
      </c>
      <c r="FP230" s="13">
        <v>0</v>
      </c>
      <c r="FQ230" s="13">
        <v>0</v>
      </c>
      <c r="FR230" s="13">
        <v>0.31</v>
      </c>
      <c r="FS230" s="13">
        <v>-0.17</v>
      </c>
      <c r="FT230" s="13">
        <v>0.83499999999999996</v>
      </c>
      <c r="FU230" s="13">
        <v>0.26500000000000001</v>
      </c>
      <c r="FV230" s="13">
        <v>0.60750000000000004</v>
      </c>
      <c r="FW230" s="13">
        <v>-4.9573999999999998E-3</v>
      </c>
      <c r="FX230" s="13">
        <v>-4.9573999999999998E-3</v>
      </c>
      <c r="GC230" s="13">
        <v>0</v>
      </c>
    </row>
    <row r="231" spans="4:185" x14ac:dyDescent="0.2"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71"/>
      <c r="AA231" s="11"/>
      <c r="AB231" s="11"/>
      <c r="AC231" s="11"/>
      <c r="AD231" s="11"/>
      <c r="AE231" s="11"/>
      <c r="DQ231" s="13">
        <v>0</v>
      </c>
      <c r="DR231" s="12">
        <v>43556</v>
      </c>
      <c r="DS231" s="13">
        <v>3.7690000000000001</v>
      </c>
      <c r="DT231" s="13">
        <v>0</v>
      </c>
      <c r="DU231" s="13">
        <v>0.15</v>
      </c>
      <c r="EH231" s="13">
        <v>0</v>
      </c>
      <c r="EI231" s="13">
        <v>0</v>
      </c>
      <c r="EJ231" s="13">
        <v>0</v>
      </c>
      <c r="EK231" s="13">
        <v>0.3775</v>
      </c>
      <c r="EL231" s="13">
        <v>-0.17</v>
      </c>
      <c r="EM231" s="13">
        <v>0.45</v>
      </c>
      <c r="EN231" s="13">
        <v>0.19500000000000001</v>
      </c>
      <c r="EO231" s="13">
        <v>0.35499999999999998</v>
      </c>
      <c r="EP231" s="13">
        <v>5.49766E-2</v>
      </c>
      <c r="EQ231" s="13">
        <v>5.49766E-2</v>
      </c>
      <c r="EV231" s="13">
        <v>0</v>
      </c>
      <c r="EY231" s="12">
        <v>43556</v>
      </c>
      <c r="EZ231" s="13">
        <v>3.7440000000000002</v>
      </c>
      <c r="FA231" s="13">
        <v>0</v>
      </c>
      <c r="FB231" s="13">
        <v>0.15</v>
      </c>
      <c r="FO231" s="13">
        <v>0</v>
      </c>
      <c r="FP231" s="13">
        <v>0</v>
      </c>
      <c r="FQ231" s="13">
        <v>0</v>
      </c>
      <c r="FR231" s="13">
        <v>0.3775</v>
      </c>
      <c r="FS231" s="13">
        <v>-0.17</v>
      </c>
      <c r="FT231" s="13">
        <v>0.45</v>
      </c>
      <c r="FU231" s="13">
        <v>0.19500000000000001</v>
      </c>
      <c r="FV231" s="13">
        <v>0.35499999999999998</v>
      </c>
      <c r="FW231" s="13">
        <v>5.49766E-2</v>
      </c>
      <c r="FX231" s="13">
        <v>5.49766E-2</v>
      </c>
      <c r="GC231" s="13">
        <v>0</v>
      </c>
    </row>
    <row r="232" spans="4:185" x14ac:dyDescent="0.2"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71"/>
      <c r="AA232" s="11"/>
      <c r="AB232" s="11"/>
      <c r="AC232" s="11"/>
      <c r="AD232" s="11"/>
      <c r="AE232" s="11"/>
      <c r="DQ232" s="13">
        <v>0</v>
      </c>
      <c r="DR232" s="12">
        <v>43586</v>
      </c>
      <c r="DS232" s="13">
        <v>3.7730000000000001</v>
      </c>
      <c r="DT232" s="13">
        <v>0</v>
      </c>
      <c r="DU232" s="13">
        <v>0.15</v>
      </c>
      <c r="EH232" s="13">
        <v>0</v>
      </c>
      <c r="EI232" s="13">
        <v>0</v>
      </c>
      <c r="EJ232" s="13">
        <v>0</v>
      </c>
      <c r="EK232" s="13">
        <v>0.3775</v>
      </c>
      <c r="EL232" s="13">
        <v>-0.17</v>
      </c>
      <c r="EM232" s="13">
        <v>0.40500000000000003</v>
      </c>
      <c r="EN232" s="13">
        <v>0.1825</v>
      </c>
      <c r="EO232" s="13">
        <v>0.28749999999999998</v>
      </c>
      <c r="EP232" s="13">
        <v>5.4968099999999999E-2</v>
      </c>
      <c r="EQ232" s="13">
        <v>5.4968099999999999E-2</v>
      </c>
      <c r="EV232" s="13">
        <v>0</v>
      </c>
      <c r="EY232" s="12">
        <v>43586</v>
      </c>
      <c r="EZ232" s="13">
        <v>3.7480000000000002</v>
      </c>
      <c r="FA232" s="13">
        <v>0</v>
      </c>
      <c r="FB232" s="13">
        <v>0.15</v>
      </c>
      <c r="FO232" s="13">
        <v>0</v>
      </c>
      <c r="FP232" s="13">
        <v>0</v>
      </c>
      <c r="FQ232" s="13">
        <v>0</v>
      </c>
      <c r="FR232" s="13">
        <v>0.3775</v>
      </c>
      <c r="FS232" s="13">
        <v>-0.17</v>
      </c>
      <c r="FT232" s="13">
        <v>0.40500000000000003</v>
      </c>
      <c r="FU232" s="13">
        <v>0.1825</v>
      </c>
      <c r="FV232" s="13">
        <v>0.28749999999999998</v>
      </c>
      <c r="FW232" s="13">
        <v>5.4968099999999999E-2</v>
      </c>
      <c r="FX232" s="13">
        <v>5.4968099999999999E-2</v>
      </c>
      <c r="GC232" s="13">
        <v>0</v>
      </c>
    </row>
    <row r="233" spans="4:185" x14ac:dyDescent="0.2"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71"/>
      <c r="AA233" s="11"/>
      <c r="AB233" s="11"/>
      <c r="AC233" s="11"/>
      <c r="AD233" s="11"/>
      <c r="AE233" s="11"/>
      <c r="DQ233" s="13">
        <v>0</v>
      </c>
      <c r="DR233" s="12">
        <v>43617</v>
      </c>
      <c r="DS233" s="13">
        <v>3.8090000000000002</v>
      </c>
      <c r="DT233" s="13">
        <v>0</v>
      </c>
      <c r="DU233" s="13">
        <v>0.15</v>
      </c>
      <c r="EH233" s="13">
        <v>0</v>
      </c>
      <c r="EI233" s="13">
        <v>0</v>
      </c>
      <c r="EJ233" s="13">
        <v>0</v>
      </c>
      <c r="EK233" s="13">
        <v>0.3775</v>
      </c>
      <c r="EL233" s="13">
        <v>-0.17</v>
      </c>
      <c r="EM233" s="13">
        <v>0.39500000000000002</v>
      </c>
      <c r="EN233" s="13">
        <v>0.1825</v>
      </c>
      <c r="EO233" s="13">
        <v>0.28749999999999998</v>
      </c>
      <c r="EP233" s="13">
        <v>5.4968099999999999E-2</v>
      </c>
      <c r="EQ233" s="13">
        <v>5.4968099999999999E-2</v>
      </c>
      <c r="EV233" s="13">
        <v>0</v>
      </c>
      <c r="EY233" s="12">
        <v>43617</v>
      </c>
      <c r="EZ233" s="13">
        <v>3.7839999999999998</v>
      </c>
      <c r="FA233" s="13">
        <v>0</v>
      </c>
      <c r="FB233" s="13">
        <v>0.15</v>
      </c>
      <c r="FO233" s="13">
        <v>0</v>
      </c>
      <c r="FP233" s="13">
        <v>0</v>
      </c>
      <c r="FQ233" s="13">
        <v>0</v>
      </c>
      <c r="FR233" s="13">
        <v>0.3775</v>
      </c>
      <c r="FS233" s="13">
        <v>-0.17</v>
      </c>
      <c r="FT233" s="13">
        <v>0.39500000000000002</v>
      </c>
      <c r="FU233" s="13">
        <v>0.1825</v>
      </c>
      <c r="FV233" s="13">
        <v>0.28749999999999998</v>
      </c>
      <c r="FW233" s="13">
        <v>5.4968099999999999E-2</v>
      </c>
      <c r="FX233" s="13">
        <v>5.4968099999999999E-2</v>
      </c>
      <c r="GC233" s="13">
        <v>0</v>
      </c>
    </row>
    <row r="234" spans="4:185" x14ac:dyDescent="0.2"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71"/>
      <c r="AA234" s="11"/>
      <c r="AB234" s="11"/>
      <c r="AC234" s="11"/>
      <c r="AD234" s="11"/>
      <c r="AE234" s="11"/>
      <c r="DQ234" s="13">
        <v>0</v>
      </c>
      <c r="DR234" s="12">
        <v>43647</v>
      </c>
      <c r="DS234" s="13">
        <v>3.831</v>
      </c>
      <c r="DT234" s="13">
        <v>0</v>
      </c>
      <c r="DU234" s="13">
        <v>0.15</v>
      </c>
      <c r="EH234" s="13">
        <v>0</v>
      </c>
      <c r="EI234" s="13">
        <v>0</v>
      </c>
      <c r="EJ234" s="13">
        <v>0</v>
      </c>
      <c r="EK234" s="13">
        <v>0.3775</v>
      </c>
      <c r="EL234" s="13">
        <v>-0.17</v>
      </c>
      <c r="EM234" s="13">
        <v>0.43</v>
      </c>
      <c r="EN234" s="13">
        <v>0.1825</v>
      </c>
      <c r="EO234" s="13">
        <v>0.3</v>
      </c>
      <c r="EP234" s="13">
        <v>5.4968099999999999E-2</v>
      </c>
      <c r="EQ234" s="13">
        <v>5.4968099999999999E-2</v>
      </c>
      <c r="EV234" s="13">
        <v>0</v>
      </c>
      <c r="EY234" s="12">
        <v>43647</v>
      </c>
      <c r="EZ234" s="13">
        <v>3.806</v>
      </c>
      <c r="FA234" s="13">
        <v>0</v>
      </c>
      <c r="FB234" s="13">
        <v>0.15</v>
      </c>
      <c r="FO234" s="13">
        <v>0</v>
      </c>
      <c r="FP234" s="13">
        <v>0</v>
      </c>
      <c r="FQ234" s="13">
        <v>0</v>
      </c>
      <c r="FR234" s="13">
        <v>0.3775</v>
      </c>
      <c r="FS234" s="13">
        <v>-0.17</v>
      </c>
      <c r="FT234" s="13">
        <v>0.43</v>
      </c>
      <c r="FU234" s="13">
        <v>0.1825</v>
      </c>
      <c r="FV234" s="13">
        <v>0.3</v>
      </c>
      <c r="FW234" s="13">
        <v>5.4968099999999999E-2</v>
      </c>
      <c r="FX234" s="13">
        <v>5.4968099999999999E-2</v>
      </c>
      <c r="GC234" s="13">
        <v>0</v>
      </c>
    </row>
    <row r="235" spans="4:185" x14ac:dyDescent="0.2"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71"/>
      <c r="AA235" s="11"/>
      <c r="AB235" s="11"/>
      <c r="AC235" s="11"/>
      <c r="AD235" s="11"/>
      <c r="AE235" s="11"/>
      <c r="DQ235" s="13">
        <v>0</v>
      </c>
      <c r="DR235" s="12">
        <v>43678</v>
      </c>
      <c r="DS235" s="13">
        <v>3.8519999999999999</v>
      </c>
      <c r="DT235" s="13">
        <v>0</v>
      </c>
      <c r="DU235" s="13">
        <v>0.15</v>
      </c>
      <c r="EH235" s="13">
        <v>0</v>
      </c>
      <c r="EI235" s="13">
        <v>0</v>
      </c>
      <c r="EJ235" s="13">
        <v>0</v>
      </c>
      <c r="EK235" s="13">
        <v>0.3775</v>
      </c>
      <c r="EL235" s="13">
        <v>-0.17</v>
      </c>
      <c r="EM235" s="13">
        <v>0.495</v>
      </c>
      <c r="EN235" s="13">
        <v>0.1825</v>
      </c>
      <c r="EO235" s="13">
        <v>0.3</v>
      </c>
      <c r="EP235" s="13">
        <v>5.4968099999999999E-2</v>
      </c>
      <c r="EQ235" s="13">
        <v>5.4968099999999999E-2</v>
      </c>
      <c r="EV235" s="13">
        <v>0</v>
      </c>
      <c r="EY235" s="12">
        <v>43678</v>
      </c>
      <c r="EZ235" s="13">
        <v>3.827</v>
      </c>
      <c r="FA235" s="13">
        <v>0</v>
      </c>
      <c r="FB235" s="13">
        <v>0.15</v>
      </c>
      <c r="FO235" s="13">
        <v>0</v>
      </c>
      <c r="FP235" s="13">
        <v>0</v>
      </c>
      <c r="FQ235" s="13">
        <v>0</v>
      </c>
      <c r="FR235" s="13">
        <v>0.3775</v>
      </c>
      <c r="FS235" s="13">
        <v>-0.17</v>
      </c>
      <c r="FT235" s="13">
        <v>0.495</v>
      </c>
      <c r="FU235" s="13">
        <v>0.1825</v>
      </c>
      <c r="FV235" s="13">
        <v>0.3</v>
      </c>
      <c r="FW235" s="13">
        <v>5.4968099999999999E-2</v>
      </c>
      <c r="FX235" s="13">
        <v>5.4968099999999999E-2</v>
      </c>
      <c r="GC235" s="13">
        <v>0</v>
      </c>
    </row>
    <row r="236" spans="4:185" x14ac:dyDescent="0.2"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71"/>
      <c r="AA236" s="11"/>
      <c r="AB236" s="11"/>
      <c r="AC236" s="11"/>
      <c r="AD236" s="11"/>
      <c r="AE236" s="11"/>
      <c r="DQ236" s="13">
        <v>0</v>
      </c>
      <c r="DR236" s="12">
        <v>43709</v>
      </c>
      <c r="DS236" s="13">
        <v>3.819</v>
      </c>
      <c r="DT236" s="13">
        <v>0</v>
      </c>
      <c r="DU236" s="13">
        <v>0.15</v>
      </c>
      <c r="EH236" s="13">
        <v>0</v>
      </c>
      <c r="EI236" s="13">
        <v>0</v>
      </c>
      <c r="EJ236" s="13">
        <v>0</v>
      </c>
      <c r="EK236" s="13">
        <v>0.3775</v>
      </c>
      <c r="EL236" s="13">
        <v>-0.17</v>
      </c>
      <c r="EM236" s="13">
        <v>0.39500000000000002</v>
      </c>
      <c r="EN236" s="13">
        <v>0.1825</v>
      </c>
      <c r="EO236" s="13">
        <v>0.28999999999999998</v>
      </c>
      <c r="EP236" s="13">
        <v>5.4968099999999999E-2</v>
      </c>
      <c r="EQ236" s="13">
        <v>5.4968099999999999E-2</v>
      </c>
      <c r="EV236" s="13">
        <v>0</v>
      </c>
      <c r="EY236" s="12">
        <v>43709</v>
      </c>
      <c r="EZ236" s="13">
        <v>3.794</v>
      </c>
      <c r="FA236" s="13">
        <v>0</v>
      </c>
      <c r="FB236" s="13">
        <v>0.15</v>
      </c>
      <c r="FO236" s="13">
        <v>0</v>
      </c>
      <c r="FP236" s="13">
        <v>0</v>
      </c>
      <c r="FQ236" s="13">
        <v>0</v>
      </c>
      <c r="FR236" s="13">
        <v>0.3775</v>
      </c>
      <c r="FS236" s="13">
        <v>-0.17</v>
      </c>
      <c r="FT236" s="13">
        <v>0.39500000000000002</v>
      </c>
      <c r="FU236" s="13">
        <v>0.1825</v>
      </c>
      <c r="FV236" s="13">
        <v>0.28999999999999998</v>
      </c>
      <c r="FW236" s="13">
        <v>5.4968099999999999E-2</v>
      </c>
      <c r="FX236" s="13">
        <v>5.4968099999999999E-2</v>
      </c>
      <c r="GC236" s="13">
        <v>0</v>
      </c>
    </row>
    <row r="237" spans="4:185" x14ac:dyDescent="0.2"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71"/>
      <c r="AA237" s="11"/>
      <c r="AB237" s="11"/>
      <c r="AC237" s="11"/>
      <c r="AD237" s="11"/>
      <c r="AE237" s="11"/>
      <c r="DQ237" s="13">
        <v>0</v>
      </c>
      <c r="DR237" s="12">
        <v>43739</v>
      </c>
      <c r="DS237" s="13">
        <v>3.8180000000000001</v>
      </c>
      <c r="DT237" s="13">
        <v>0</v>
      </c>
      <c r="DU237" s="13">
        <v>0.15</v>
      </c>
      <c r="EH237" s="13">
        <v>0</v>
      </c>
      <c r="EI237" s="13">
        <v>0</v>
      </c>
      <c r="EJ237" s="13">
        <v>0</v>
      </c>
      <c r="EK237" s="13">
        <v>0.3775</v>
      </c>
      <c r="EL237" s="13">
        <v>-0.17</v>
      </c>
      <c r="EM237" s="13">
        <v>0.46100000000000002</v>
      </c>
      <c r="EN237" s="13">
        <v>0.1875</v>
      </c>
      <c r="EO237" s="13">
        <v>0.36249999999999999</v>
      </c>
      <c r="EP237" s="13">
        <v>5.4968099999999999E-2</v>
      </c>
      <c r="EQ237" s="13">
        <v>5.4968099999999999E-2</v>
      </c>
      <c r="EV237" s="13">
        <v>0</v>
      </c>
      <c r="EY237" s="12">
        <v>43739</v>
      </c>
      <c r="EZ237" s="13">
        <v>3.7930000000000001</v>
      </c>
      <c r="FA237" s="13">
        <v>0</v>
      </c>
      <c r="FB237" s="13">
        <v>0.15</v>
      </c>
      <c r="FO237" s="13">
        <v>0</v>
      </c>
      <c r="FP237" s="13">
        <v>0</v>
      </c>
      <c r="FQ237" s="13">
        <v>0</v>
      </c>
      <c r="FR237" s="13">
        <v>0.3775</v>
      </c>
      <c r="FS237" s="13">
        <v>-0.17</v>
      </c>
      <c r="FT237" s="13">
        <v>0.46100000000000002</v>
      </c>
      <c r="FU237" s="13">
        <v>0.1875</v>
      </c>
      <c r="FV237" s="13">
        <v>0.36249999999999999</v>
      </c>
      <c r="FW237" s="13">
        <v>5.4968099999999999E-2</v>
      </c>
      <c r="FX237" s="13">
        <v>5.4968099999999999E-2</v>
      </c>
      <c r="GC237" s="13">
        <v>0</v>
      </c>
    </row>
    <row r="238" spans="4:185" x14ac:dyDescent="0.2"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71"/>
      <c r="AA238" s="11"/>
      <c r="AB238" s="11"/>
      <c r="AC238" s="11"/>
      <c r="AD238" s="11"/>
      <c r="AE238" s="11"/>
      <c r="DQ238" s="13">
        <v>0</v>
      </c>
      <c r="DR238" s="12">
        <v>43770</v>
      </c>
      <c r="DS238" s="13">
        <v>3.83</v>
      </c>
      <c r="DT238" s="13">
        <v>0</v>
      </c>
      <c r="DU238" s="13">
        <v>0.15</v>
      </c>
      <c r="EH238" s="13">
        <v>0</v>
      </c>
      <c r="EI238" s="13">
        <v>0</v>
      </c>
      <c r="EJ238" s="13">
        <v>0</v>
      </c>
      <c r="EK238" s="13">
        <v>0.31</v>
      </c>
      <c r="EL238" s="13">
        <v>-0.17</v>
      </c>
      <c r="EM238" s="13">
        <v>0.76749999999999996</v>
      </c>
      <c r="EN238" s="13">
        <v>0.27</v>
      </c>
      <c r="EO238" s="13">
        <v>0.46500000000000002</v>
      </c>
      <c r="EP238" s="13">
        <v>-2.4988699999999999E-2</v>
      </c>
      <c r="EQ238" s="13">
        <v>-2.4988699999999999E-2</v>
      </c>
      <c r="EV238" s="13">
        <v>0</v>
      </c>
      <c r="EY238" s="12">
        <v>43770</v>
      </c>
      <c r="EZ238" s="13">
        <v>3.8050000000000002</v>
      </c>
      <c r="FA238" s="13">
        <v>0</v>
      </c>
      <c r="FB238" s="13">
        <v>0.15</v>
      </c>
      <c r="FO238" s="13">
        <v>0</v>
      </c>
      <c r="FP238" s="13">
        <v>0</v>
      </c>
      <c r="FQ238" s="13">
        <v>0</v>
      </c>
      <c r="FR238" s="13">
        <v>0.31</v>
      </c>
      <c r="FS238" s="13">
        <v>-0.17</v>
      </c>
      <c r="FT238" s="13">
        <v>0.76749999999999996</v>
      </c>
      <c r="FU238" s="13">
        <v>0.27</v>
      </c>
      <c r="FV238" s="13">
        <v>0.46500000000000002</v>
      </c>
      <c r="FW238" s="13">
        <v>-2.4988699999999999E-2</v>
      </c>
      <c r="FX238" s="13">
        <v>-2.4988699999999999E-2</v>
      </c>
      <c r="GC238" s="13">
        <v>0</v>
      </c>
    </row>
    <row r="239" spans="4:185" x14ac:dyDescent="0.2"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71"/>
      <c r="AA239" s="11"/>
      <c r="AB239" s="11"/>
      <c r="AC239" s="11"/>
      <c r="AD239" s="11"/>
      <c r="AE239" s="11"/>
      <c r="DQ239" s="13">
        <v>0</v>
      </c>
      <c r="DR239" s="12">
        <v>43800</v>
      </c>
      <c r="DS239" s="13">
        <v>3.8679999999999999</v>
      </c>
      <c r="DT239" s="13">
        <v>0</v>
      </c>
      <c r="DU239" s="13">
        <v>0.15</v>
      </c>
      <c r="EH239" s="13">
        <v>0</v>
      </c>
      <c r="EI239" s="13">
        <v>0</v>
      </c>
      <c r="EJ239" s="13">
        <v>0</v>
      </c>
      <c r="EK239" s="13">
        <v>0.31</v>
      </c>
      <c r="EL239" s="13">
        <v>-0.17</v>
      </c>
      <c r="EM239" s="13">
        <v>1.19</v>
      </c>
      <c r="EN239" s="13">
        <v>0.30499999999999999</v>
      </c>
      <c r="EO239" s="13">
        <v>0.8</v>
      </c>
      <c r="EP239" s="13">
        <v>-3.9951899999999999E-2</v>
      </c>
      <c r="EQ239" s="13">
        <v>-3.9951899999999999E-2</v>
      </c>
      <c r="EV239" s="13">
        <v>0</v>
      </c>
      <c r="EY239" s="12">
        <v>43800</v>
      </c>
      <c r="EZ239" s="13">
        <v>3.843</v>
      </c>
      <c r="FA239" s="13">
        <v>0</v>
      </c>
      <c r="FB239" s="13">
        <v>0.15</v>
      </c>
      <c r="FO239" s="13">
        <v>0</v>
      </c>
      <c r="FP239" s="13">
        <v>0</v>
      </c>
      <c r="FQ239" s="13">
        <v>0</v>
      </c>
      <c r="FR239" s="13">
        <v>0.31</v>
      </c>
      <c r="FS239" s="13">
        <v>-0.17</v>
      </c>
      <c r="FT239" s="13">
        <v>1.19</v>
      </c>
      <c r="FU239" s="13">
        <v>0.30499999999999999</v>
      </c>
      <c r="FV239" s="13">
        <v>0.8</v>
      </c>
      <c r="FW239" s="13">
        <v>-3.9951899999999999E-2</v>
      </c>
      <c r="FX239" s="13">
        <v>-3.9951899999999999E-2</v>
      </c>
      <c r="GC239" s="13">
        <v>0</v>
      </c>
    </row>
    <row r="240" spans="4:185" x14ac:dyDescent="0.2"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71"/>
      <c r="AA240" s="11"/>
      <c r="AB240" s="11"/>
      <c r="AC240" s="11"/>
      <c r="AD240" s="11"/>
      <c r="AE240" s="11"/>
      <c r="DQ240" s="13">
        <v>0</v>
      </c>
      <c r="DR240" s="12">
        <v>43831</v>
      </c>
      <c r="DS240" s="13">
        <v>4.1909999999999998</v>
      </c>
      <c r="DT240" s="13">
        <v>0</v>
      </c>
      <c r="DU240" s="13">
        <v>0.15</v>
      </c>
      <c r="EH240" s="13">
        <v>0</v>
      </c>
      <c r="EI240" s="13">
        <v>0</v>
      </c>
      <c r="EJ240" s="13">
        <v>0</v>
      </c>
      <c r="EK240" s="13">
        <v>0.31</v>
      </c>
      <c r="EL240" s="13">
        <v>-0.17</v>
      </c>
      <c r="EM240" s="13">
        <v>1.5249999999999999</v>
      </c>
      <c r="EN240" s="13">
        <v>0.30499999999999999</v>
      </c>
      <c r="EO240" s="13">
        <v>0.97499999999999998</v>
      </c>
      <c r="EP240" s="13">
        <v>-3.4955100000000003E-2</v>
      </c>
      <c r="EQ240" s="13">
        <v>-3.4955100000000003E-2</v>
      </c>
      <c r="EV240" s="13">
        <v>0</v>
      </c>
      <c r="EY240" s="12">
        <v>43831</v>
      </c>
      <c r="EZ240" s="13">
        <v>4.1660000000000004</v>
      </c>
      <c r="FA240" s="13">
        <v>0</v>
      </c>
      <c r="FB240" s="13">
        <v>0.15</v>
      </c>
      <c r="FO240" s="13">
        <v>0</v>
      </c>
      <c r="FP240" s="13">
        <v>0</v>
      </c>
      <c r="FQ240" s="13">
        <v>0</v>
      </c>
      <c r="FR240" s="13">
        <v>0.31</v>
      </c>
      <c r="FS240" s="13">
        <v>-0.17</v>
      </c>
      <c r="FT240" s="13">
        <v>1.5249999999999999</v>
      </c>
      <c r="FU240" s="13">
        <v>0.30499999999999999</v>
      </c>
      <c r="FV240" s="13">
        <v>0.97499999999999998</v>
      </c>
      <c r="FW240" s="13">
        <v>-3.4955100000000003E-2</v>
      </c>
      <c r="FX240" s="13">
        <v>-3.4955100000000003E-2</v>
      </c>
      <c r="GC240" s="13">
        <v>0</v>
      </c>
    </row>
    <row r="241" spans="4:185" x14ac:dyDescent="0.2"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71"/>
      <c r="AA241" s="11"/>
      <c r="AB241" s="11"/>
      <c r="AC241" s="11"/>
      <c r="AD241" s="11"/>
      <c r="AE241" s="11"/>
      <c r="DQ241" s="13">
        <v>0</v>
      </c>
      <c r="DR241" s="12">
        <v>43862</v>
      </c>
      <c r="DS241" s="13">
        <v>4.117</v>
      </c>
      <c r="DT241" s="13">
        <v>0</v>
      </c>
      <c r="DU241" s="13">
        <v>0.15</v>
      </c>
      <c r="EH241" s="13">
        <v>0</v>
      </c>
      <c r="EI241" s="13">
        <v>0</v>
      </c>
      <c r="EJ241" s="13">
        <v>0</v>
      </c>
      <c r="EK241" s="13">
        <v>0.31</v>
      </c>
      <c r="EL241" s="13">
        <v>-0.17</v>
      </c>
      <c r="EM241" s="13">
        <v>1.4550000000000001</v>
      </c>
      <c r="EN241" s="13">
        <v>0.30499999999999999</v>
      </c>
      <c r="EO241" s="13">
        <v>0.97499999999999998</v>
      </c>
      <c r="EP241" s="13">
        <v>-9.9573999999999999E-3</v>
      </c>
      <c r="EQ241" s="13">
        <v>-9.9573999999999999E-3</v>
      </c>
      <c r="EV241" s="13">
        <v>0</v>
      </c>
      <c r="EY241" s="12">
        <v>43862</v>
      </c>
      <c r="EZ241" s="13">
        <v>4.0919999999999996</v>
      </c>
      <c r="FA241" s="13">
        <v>0</v>
      </c>
      <c r="FB241" s="13">
        <v>0.15</v>
      </c>
      <c r="FO241" s="13">
        <v>0</v>
      </c>
      <c r="FP241" s="13">
        <v>0</v>
      </c>
      <c r="FQ241" s="13">
        <v>0</v>
      </c>
      <c r="FR241" s="13">
        <v>0.31</v>
      </c>
      <c r="FS241" s="13">
        <v>-0.17</v>
      </c>
      <c r="FT241" s="13">
        <v>1.4550000000000001</v>
      </c>
      <c r="FU241" s="13">
        <v>0.30499999999999999</v>
      </c>
      <c r="FV241" s="13">
        <v>0.97499999999999998</v>
      </c>
      <c r="FW241" s="13">
        <v>-9.9573999999999999E-3</v>
      </c>
      <c r="FX241" s="13">
        <v>-9.9573999999999999E-3</v>
      </c>
      <c r="GC241" s="13">
        <v>0</v>
      </c>
    </row>
    <row r="242" spans="4:185" x14ac:dyDescent="0.2"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71"/>
      <c r="AA242" s="11"/>
      <c r="AB242" s="11"/>
      <c r="AC242" s="11"/>
      <c r="AD242" s="11"/>
      <c r="AE242" s="11"/>
      <c r="DQ242" s="13">
        <v>0</v>
      </c>
      <c r="DR242" s="12">
        <v>43891</v>
      </c>
      <c r="DS242" s="13">
        <v>3.9980000000000002</v>
      </c>
      <c r="DT242" s="13">
        <v>0</v>
      </c>
      <c r="DU242" s="13">
        <v>0.15</v>
      </c>
      <c r="EH242" s="13">
        <v>0</v>
      </c>
      <c r="EI242" s="13">
        <v>0</v>
      </c>
      <c r="EJ242" s="13">
        <v>0</v>
      </c>
      <c r="EK242" s="13">
        <v>0.31</v>
      </c>
      <c r="EL242" s="13">
        <v>-0.17</v>
      </c>
      <c r="EM242" s="13">
        <v>0.83499999999999996</v>
      </c>
      <c r="EN242" s="13">
        <v>0.26500000000000001</v>
      </c>
      <c r="EO242" s="13">
        <v>0.60750000000000004</v>
      </c>
      <c r="EP242" s="13">
        <v>4.2500000000000003E-5</v>
      </c>
      <c r="EQ242" s="13">
        <v>4.2500000000000003E-5</v>
      </c>
      <c r="EV242" s="13">
        <v>0</v>
      </c>
      <c r="EY242" s="12">
        <v>43891</v>
      </c>
      <c r="EZ242" s="13">
        <v>3.9729999999999999</v>
      </c>
      <c r="FA242" s="13">
        <v>0</v>
      </c>
      <c r="FB242" s="13">
        <v>0.15</v>
      </c>
      <c r="FO242" s="13">
        <v>0</v>
      </c>
      <c r="FP242" s="13">
        <v>0</v>
      </c>
      <c r="FQ242" s="13">
        <v>0</v>
      </c>
      <c r="FR242" s="13">
        <v>0.31</v>
      </c>
      <c r="FS242" s="13">
        <v>-0.17</v>
      </c>
      <c r="FT242" s="13">
        <v>0.83499999999999996</v>
      </c>
      <c r="FU242" s="13">
        <v>0.26500000000000001</v>
      </c>
      <c r="FV242" s="13">
        <v>0.60750000000000004</v>
      </c>
      <c r="FW242" s="13">
        <v>4.2500000000000003E-5</v>
      </c>
      <c r="FX242" s="13">
        <v>4.2500000000000003E-5</v>
      </c>
      <c r="GC242" s="13">
        <v>0</v>
      </c>
    </row>
    <row r="243" spans="4:185" x14ac:dyDescent="0.2"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71"/>
      <c r="AA243" s="11"/>
      <c r="AB243" s="11"/>
      <c r="AC243" s="11"/>
      <c r="AD243" s="11"/>
      <c r="AE243" s="11"/>
      <c r="DQ243" s="13">
        <v>0</v>
      </c>
      <c r="DR243" s="12">
        <v>43922</v>
      </c>
      <c r="DS243" s="13">
        <v>3.871</v>
      </c>
      <c r="DT243" s="13">
        <v>0</v>
      </c>
      <c r="DU243" s="13">
        <v>0.15</v>
      </c>
      <c r="EH243" s="13">
        <v>0</v>
      </c>
      <c r="EI243" s="13">
        <v>0</v>
      </c>
      <c r="EJ243" s="13">
        <v>0</v>
      </c>
      <c r="EK243" s="13">
        <v>0.3775</v>
      </c>
      <c r="EL243" s="13">
        <v>-0.17</v>
      </c>
      <c r="EM243" s="13">
        <v>0.45</v>
      </c>
      <c r="EN243" s="13">
        <v>0.19500000000000001</v>
      </c>
      <c r="EO243" s="13">
        <v>0.35499999999999998</v>
      </c>
      <c r="EP243" s="13">
        <v>5.9976599999999998E-2</v>
      </c>
      <c r="EQ243" s="13">
        <v>5.9976599999999998E-2</v>
      </c>
      <c r="EV243" s="13">
        <v>0</v>
      </c>
      <c r="EY243" s="12">
        <v>43922</v>
      </c>
      <c r="EZ243" s="13">
        <v>3.8460000000000001</v>
      </c>
      <c r="FA243" s="13">
        <v>0</v>
      </c>
      <c r="FB243" s="13">
        <v>0.15</v>
      </c>
      <c r="FO243" s="13">
        <v>0</v>
      </c>
      <c r="FP243" s="13">
        <v>0</v>
      </c>
      <c r="FQ243" s="13">
        <v>0</v>
      </c>
      <c r="FR243" s="13">
        <v>0.3775</v>
      </c>
      <c r="FS243" s="13">
        <v>-0.17</v>
      </c>
      <c r="FT243" s="13">
        <v>0.45</v>
      </c>
      <c r="FU243" s="13">
        <v>0.19500000000000001</v>
      </c>
      <c r="FV243" s="13">
        <v>0.35499999999999998</v>
      </c>
      <c r="FW243" s="13">
        <v>5.9976599999999998E-2</v>
      </c>
      <c r="FX243" s="13">
        <v>5.9976599999999998E-2</v>
      </c>
      <c r="GC243" s="13">
        <v>0</v>
      </c>
    </row>
    <row r="244" spans="4:185" x14ac:dyDescent="0.2"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71"/>
      <c r="AA244" s="11"/>
      <c r="AB244" s="11"/>
      <c r="AC244" s="11"/>
      <c r="AD244" s="11"/>
      <c r="AE244" s="11"/>
      <c r="DQ244" s="13">
        <v>0</v>
      </c>
      <c r="DR244" s="12">
        <v>43952</v>
      </c>
      <c r="DS244" s="13">
        <v>3.8759999999999999</v>
      </c>
      <c r="DT244" s="13">
        <v>0</v>
      </c>
      <c r="DU244" s="13">
        <v>0.15</v>
      </c>
      <c r="EH244" s="13">
        <v>0</v>
      </c>
      <c r="EI244" s="13">
        <v>0</v>
      </c>
      <c r="EJ244" s="13">
        <v>0</v>
      </c>
      <c r="EK244" s="13">
        <v>0.3775</v>
      </c>
      <c r="EL244" s="13">
        <v>-0.17</v>
      </c>
      <c r="EM244" s="13">
        <v>0.40500000000000003</v>
      </c>
      <c r="EN244" s="13">
        <v>0.1825</v>
      </c>
      <c r="EO244" s="13">
        <v>0.28749999999999998</v>
      </c>
      <c r="EP244" s="13">
        <v>5.9968100000000003E-2</v>
      </c>
      <c r="EQ244" s="13">
        <v>5.9968100000000003E-2</v>
      </c>
      <c r="EV244" s="13">
        <v>0</v>
      </c>
      <c r="EY244" s="12">
        <v>43952</v>
      </c>
      <c r="EZ244" s="13">
        <v>3.851</v>
      </c>
      <c r="FA244" s="13">
        <v>0</v>
      </c>
      <c r="FB244" s="13">
        <v>0.15</v>
      </c>
      <c r="FO244" s="13">
        <v>0</v>
      </c>
      <c r="FP244" s="13">
        <v>0</v>
      </c>
      <c r="FQ244" s="13">
        <v>0</v>
      </c>
      <c r="FR244" s="13">
        <v>0.3775</v>
      </c>
      <c r="FS244" s="13">
        <v>-0.17</v>
      </c>
      <c r="FT244" s="13">
        <v>0.40500000000000003</v>
      </c>
      <c r="FU244" s="13">
        <v>0.1825</v>
      </c>
      <c r="FV244" s="13">
        <v>0.28749999999999998</v>
      </c>
      <c r="FW244" s="13">
        <v>5.9968100000000003E-2</v>
      </c>
      <c r="FX244" s="13">
        <v>5.9968100000000003E-2</v>
      </c>
      <c r="GC244" s="13">
        <v>0</v>
      </c>
    </row>
    <row r="245" spans="4:185" x14ac:dyDescent="0.2"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71"/>
      <c r="AA245" s="11"/>
      <c r="AB245" s="11"/>
      <c r="AC245" s="11"/>
      <c r="AD245" s="11"/>
      <c r="AE245" s="11"/>
      <c r="DQ245" s="13">
        <v>0</v>
      </c>
      <c r="DR245" s="12">
        <v>43983</v>
      </c>
      <c r="DS245" s="13">
        <v>3.9129999999999998</v>
      </c>
      <c r="DT245" s="13">
        <v>0</v>
      </c>
      <c r="DU245" s="13">
        <v>0.15</v>
      </c>
      <c r="EH245" s="13">
        <v>0</v>
      </c>
      <c r="EI245" s="13">
        <v>0</v>
      </c>
      <c r="EJ245" s="13">
        <v>0</v>
      </c>
      <c r="EK245" s="13">
        <v>0.3775</v>
      </c>
      <c r="EL245" s="13">
        <v>-0.17</v>
      </c>
      <c r="EM245" s="13">
        <v>0.39500000000000002</v>
      </c>
      <c r="EN245" s="13">
        <v>0.1825</v>
      </c>
      <c r="EO245" s="13">
        <v>0.28749999999999998</v>
      </c>
      <c r="EP245" s="13">
        <v>5.9968100000000003E-2</v>
      </c>
      <c r="EQ245" s="13">
        <v>5.9968100000000003E-2</v>
      </c>
      <c r="EV245" s="13">
        <v>0</v>
      </c>
      <c r="EY245" s="12">
        <v>43983</v>
      </c>
      <c r="EZ245" s="13">
        <v>3.8879999999999999</v>
      </c>
      <c r="FA245" s="13">
        <v>0</v>
      </c>
      <c r="FB245" s="13">
        <v>0.15</v>
      </c>
      <c r="FO245" s="13">
        <v>0</v>
      </c>
      <c r="FP245" s="13">
        <v>0</v>
      </c>
      <c r="FQ245" s="13">
        <v>0</v>
      </c>
      <c r="FR245" s="13">
        <v>0.3775</v>
      </c>
      <c r="FS245" s="13">
        <v>-0.17</v>
      </c>
      <c r="FT245" s="13">
        <v>0.39500000000000002</v>
      </c>
      <c r="FU245" s="13">
        <v>0.1825</v>
      </c>
      <c r="FV245" s="13">
        <v>0.28749999999999998</v>
      </c>
      <c r="FW245" s="13">
        <v>5.9968100000000003E-2</v>
      </c>
      <c r="FX245" s="13">
        <v>5.9968100000000003E-2</v>
      </c>
      <c r="GC245" s="13">
        <v>0</v>
      </c>
    </row>
    <row r="246" spans="4:185" x14ac:dyDescent="0.2"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71"/>
      <c r="AA246" s="11"/>
      <c r="AB246" s="11"/>
      <c r="AC246" s="11"/>
      <c r="AD246" s="11"/>
      <c r="AE246" s="11"/>
      <c r="DQ246" s="13">
        <v>0</v>
      </c>
      <c r="DR246" s="12">
        <v>44013</v>
      </c>
      <c r="DS246" s="13">
        <v>3.9350000000000001</v>
      </c>
      <c r="DT246" s="13">
        <v>0</v>
      </c>
      <c r="DU246" s="13">
        <v>0.15</v>
      </c>
      <c r="EH246" s="13">
        <v>0</v>
      </c>
      <c r="EI246" s="13">
        <v>0</v>
      </c>
      <c r="EJ246" s="13">
        <v>0</v>
      </c>
      <c r="EK246" s="13">
        <v>0.3775</v>
      </c>
      <c r="EL246" s="13">
        <v>-0.17</v>
      </c>
      <c r="EM246" s="13">
        <v>0.43</v>
      </c>
      <c r="EN246" s="13">
        <v>0.1825</v>
      </c>
      <c r="EO246" s="13">
        <v>0.3</v>
      </c>
      <c r="EP246" s="13">
        <v>5.9968100000000003E-2</v>
      </c>
      <c r="EQ246" s="13">
        <v>5.9968100000000003E-2</v>
      </c>
      <c r="EV246" s="13">
        <v>0</v>
      </c>
      <c r="EY246" s="12">
        <v>44013</v>
      </c>
      <c r="EZ246" s="13">
        <v>3.91</v>
      </c>
      <c r="FA246" s="13">
        <v>0</v>
      </c>
      <c r="FB246" s="13">
        <v>0.15</v>
      </c>
      <c r="FO246" s="13">
        <v>0</v>
      </c>
      <c r="FP246" s="13">
        <v>0</v>
      </c>
      <c r="FQ246" s="13">
        <v>0</v>
      </c>
      <c r="FR246" s="13">
        <v>0.3775</v>
      </c>
      <c r="FS246" s="13">
        <v>-0.17</v>
      </c>
      <c r="FT246" s="13">
        <v>0.43</v>
      </c>
      <c r="FU246" s="13">
        <v>0.1825</v>
      </c>
      <c r="FV246" s="13">
        <v>0.3</v>
      </c>
      <c r="FW246" s="13">
        <v>5.9968100000000003E-2</v>
      </c>
      <c r="FX246" s="13">
        <v>5.9968100000000003E-2</v>
      </c>
      <c r="GC246" s="13">
        <v>0</v>
      </c>
    </row>
    <row r="247" spans="4:185" x14ac:dyDescent="0.2"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71"/>
      <c r="AA247" s="11"/>
      <c r="AB247" s="11"/>
      <c r="AC247" s="11"/>
      <c r="AD247" s="11"/>
      <c r="AE247" s="11"/>
      <c r="DQ247" s="13">
        <v>0</v>
      </c>
      <c r="DR247" s="12">
        <v>44044</v>
      </c>
      <c r="DS247" s="13">
        <v>3.956</v>
      </c>
      <c r="DT247" s="13">
        <v>0</v>
      </c>
      <c r="DU247" s="13">
        <v>0.15</v>
      </c>
      <c r="EH247" s="13">
        <v>0</v>
      </c>
      <c r="EI247" s="13">
        <v>0</v>
      </c>
      <c r="EJ247" s="13">
        <v>0</v>
      </c>
      <c r="EK247" s="13">
        <v>0.3775</v>
      </c>
      <c r="EL247" s="13">
        <v>-0.17</v>
      </c>
      <c r="EM247" s="13">
        <v>0.495</v>
      </c>
      <c r="EN247" s="13">
        <v>0.1825</v>
      </c>
      <c r="EO247" s="13">
        <v>0.3</v>
      </c>
      <c r="EP247" s="13">
        <v>5.9968100000000003E-2</v>
      </c>
      <c r="EQ247" s="13">
        <v>5.9968100000000003E-2</v>
      </c>
      <c r="EV247" s="13">
        <v>0</v>
      </c>
      <c r="EY247" s="12">
        <v>44044</v>
      </c>
      <c r="EZ247" s="13">
        <v>3.931</v>
      </c>
      <c r="FA247" s="13">
        <v>0</v>
      </c>
      <c r="FB247" s="13">
        <v>0.15</v>
      </c>
      <c r="FO247" s="13">
        <v>0</v>
      </c>
      <c r="FP247" s="13">
        <v>0</v>
      </c>
      <c r="FQ247" s="13">
        <v>0</v>
      </c>
      <c r="FR247" s="13">
        <v>0.3775</v>
      </c>
      <c r="FS247" s="13">
        <v>-0.17</v>
      </c>
      <c r="FT247" s="13">
        <v>0.495</v>
      </c>
      <c r="FU247" s="13">
        <v>0.1825</v>
      </c>
      <c r="FV247" s="13">
        <v>0.3</v>
      </c>
      <c r="FW247" s="13">
        <v>5.9968100000000003E-2</v>
      </c>
      <c r="FX247" s="13">
        <v>5.9968100000000003E-2</v>
      </c>
      <c r="GC247" s="13">
        <v>0</v>
      </c>
    </row>
    <row r="248" spans="4:185" x14ac:dyDescent="0.2"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71"/>
      <c r="AA248" s="11"/>
      <c r="AB248" s="11"/>
      <c r="AC248" s="11"/>
      <c r="AD248" s="11"/>
      <c r="AE248" s="11"/>
      <c r="DQ248" s="13">
        <v>0</v>
      </c>
      <c r="DR248" s="12">
        <v>44075</v>
      </c>
      <c r="DS248" s="13">
        <v>3.9220000000000002</v>
      </c>
      <c r="DT248" s="13">
        <v>0</v>
      </c>
      <c r="DU248" s="13">
        <v>0.15</v>
      </c>
      <c r="EH248" s="13">
        <v>0</v>
      </c>
      <c r="EI248" s="13">
        <v>0</v>
      </c>
      <c r="EJ248" s="13">
        <v>0</v>
      </c>
      <c r="EK248" s="13">
        <v>0.3775</v>
      </c>
      <c r="EL248" s="13">
        <v>-0.17</v>
      </c>
      <c r="EM248" s="13">
        <v>0.39500000000000002</v>
      </c>
      <c r="EN248" s="13">
        <v>0.1825</v>
      </c>
      <c r="EO248" s="13">
        <v>0.28999999999999998</v>
      </c>
      <c r="EP248" s="13">
        <v>5.9968100000000003E-2</v>
      </c>
      <c r="EQ248" s="13">
        <v>5.9968100000000003E-2</v>
      </c>
      <c r="EV248" s="13">
        <v>0</v>
      </c>
      <c r="EY248" s="12">
        <v>44075</v>
      </c>
      <c r="EZ248" s="13">
        <v>3.8969999999999998</v>
      </c>
      <c r="FA248" s="13">
        <v>0</v>
      </c>
      <c r="FB248" s="13">
        <v>0.15</v>
      </c>
      <c r="FO248" s="13">
        <v>0</v>
      </c>
      <c r="FP248" s="13">
        <v>0</v>
      </c>
      <c r="FQ248" s="13">
        <v>0</v>
      </c>
      <c r="FR248" s="13">
        <v>0.3775</v>
      </c>
      <c r="FS248" s="13">
        <v>-0.17</v>
      </c>
      <c r="FT248" s="13">
        <v>0.39500000000000002</v>
      </c>
      <c r="FU248" s="13">
        <v>0.1825</v>
      </c>
      <c r="FV248" s="13">
        <v>0.28999999999999998</v>
      </c>
      <c r="FW248" s="13">
        <v>5.9968100000000003E-2</v>
      </c>
      <c r="FX248" s="13">
        <v>5.9968100000000003E-2</v>
      </c>
      <c r="GC248" s="13">
        <v>0</v>
      </c>
    </row>
    <row r="249" spans="4:185" x14ac:dyDescent="0.2"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71"/>
      <c r="AA249" s="11"/>
      <c r="AB249" s="11"/>
      <c r="AC249" s="11"/>
      <c r="AD249" s="11"/>
      <c r="AE249" s="11"/>
      <c r="DQ249" s="13">
        <v>0</v>
      </c>
      <c r="DR249" s="12">
        <v>44105</v>
      </c>
      <c r="DS249" s="13">
        <v>3.92</v>
      </c>
      <c r="DT249" s="13">
        <v>0</v>
      </c>
      <c r="DU249" s="13">
        <v>0.15</v>
      </c>
      <c r="EH249" s="13">
        <v>0</v>
      </c>
      <c r="EI249" s="13">
        <v>0</v>
      </c>
      <c r="EJ249" s="13">
        <v>0</v>
      </c>
      <c r="EK249" s="13">
        <v>0.3775</v>
      </c>
      <c r="EL249" s="13">
        <v>-0.17</v>
      </c>
      <c r="EM249" s="13">
        <v>0.46100000000000002</v>
      </c>
      <c r="EN249" s="13">
        <v>0.1875</v>
      </c>
      <c r="EO249" s="13">
        <v>0.36249999999999999</v>
      </c>
      <c r="EP249" s="13">
        <v>5.9968100000000003E-2</v>
      </c>
      <c r="EQ249" s="13">
        <v>5.9968100000000003E-2</v>
      </c>
      <c r="EV249" s="13">
        <v>0</v>
      </c>
      <c r="EY249" s="12">
        <v>44105</v>
      </c>
      <c r="EZ249" s="13">
        <v>3.895</v>
      </c>
      <c r="FA249" s="13">
        <v>0</v>
      </c>
      <c r="FB249" s="13">
        <v>0.15</v>
      </c>
      <c r="FO249" s="13">
        <v>0</v>
      </c>
      <c r="FP249" s="13">
        <v>0</v>
      </c>
      <c r="FQ249" s="13">
        <v>0</v>
      </c>
      <c r="FR249" s="13">
        <v>0.3775</v>
      </c>
      <c r="FS249" s="13">
        <v>-0.17</v>
      </c>
      <c r="FT249" s="13">
        <v>0.46100000000000002</v>
      </c>
      <c r="FU249" s="13">
        <v>0.1875</v>
      </c>
      <c r="FV249" s="13">
        <v>0.36249999999999999</v>
      </c>
      <c r="FW249" s="13">
        <v>5.9968100000000003E-2</v>
      </c>
      <c r="FX249" s="13">
        <v>5.9968100000000003E-2</v>
      </c>
      <c r="GC249" s="13">
        <v>0</v>
      </c>
    </row>
    <row r="250" spans="4:185" x14ac:dyDescent="0.2"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71"/>
      <c r="AA250" s="11"/>
      <c r="AB250" s="11"/>
      <c r="AC250" s="11"/>
      <c r="AD250" s="11"/>
      <c r="AE250" s="11"/>
      <c r="DQ250" s="13">
        <v>0</v>
      </c>
      <c r="DR250" s="12">
        <v>44136</v>
      </c>
      <c r="DS250" s="13">
        <v>3.927</v>
      </c>
      <c r="DT250" s="13">
        <v>0</v>
      </c>
      <c r="DU250" s="13">
        <v>0.15</v>
      </c>
      <c r="EH250" s="13">
        <v>0</v>
      </c>
      <c r="EI250" s="13">
        <v>0</v>
      </c>
      <c r="EJ250" s="13">
        <v>0</v>
      </c>
      <c r="EK250" s="13">
        <v>0.33</v>
      </c>
      <c r="EL250" s="13">
        <v>-0.17</v>
      </c>
      <c r="EM250" s="13">
        <v>0.76749999999999996</v>
      </c>
      <c r="EN250" s="13">
        <v>0.27</v>
      </c>
      <c r="EO250" s="13">
        <v>0.46500000000000002</v>
      </c>
      <c r="EP250" s="13">
        <v>-1.9988700000000002E-2</v>
      </c>
      <c r="EQ250" s="13">
        <v>-1.9988700000000002E-2</v>
      </c>
      <c r="EV250" s="13">
        <v>0</v>
      </c>
      <c r="EY250" s="12">
        <v>44136</v>
      </c>
      <c r="EZ250" s="13">
        <v>3.9020000000000001</v>
      </c>
      <c r="FA250" s="13">
        <v>0</v>
      </c>
      <c r="FB250" s="13">
        <v>0.15</v>
      </c>
      <c r="FO250" s="13">
        <v>0</v>
      </c>
      <c r="FP250" s="13">
        <v>0</v>
      </c>
      <c r="FQ250" s="13">
        <v>0</v>
      </c>
      <c r="FR250" s="13">
        <v>0.33</v>
      </c>
      <c r="FS250" s="13">
        <v>-0.17</v>
      </c>
      <c r="FT250" s="13">
        <v>0.76749999999999996</v>
      </c>
      <c r="FU250" s="13">
        <v>0.27</v>
      </c>
      <c r="FV250" s="13">
        <v>0.46500000000000002</v>
      </c>
      <c r="FW250" s="13">
        <v>-1.9988700000000002E-2</v>
      </c>
      <c r="FX250" s="13">
        <v>-1.9988700000000002E-2</v>
      </c>
      <c r="GC250" s="13">
        <v>0</v>
      </c>
    </row>
    <row r="251" spans="4:185" x14ac:dyDescent="0.2"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71"/>
      <c r="AA251" s="11"/>
      <c r="AB251" s="11"/>
      <c r="AC251" s="11"/>
      <c r="AD251" s="11"/>
      <c r="AE251" s="11"/>
      <c r="DQ251" s="13">
        <v>0</v>
      </c>
      <c r="DR251" s="12">
        <v>44166</v>
      </c>
      <c r="DS251" s="13">
        <v>3.9620000000000002</v>
      </c>
      <c r="DT251" s="13">
        <v>0</v>
      </c>
      <c r="DU251" s="13">
        <v>0.15</v>
      </c>
      <c r="EH251" s="13">
        <v>0</v>
      </c>
      <c r="EI251" s="13">
        <v>0</v>
      </c>
      <c r="EJ251" s="13">
        <v>0</v>
      </c>
      <c r="EK251" s="13">
        <v>0.33</v>
      </c>
      <c r="EL251" s="13">
        <v>-0.17</v>
      </c>
      <c r="EM251" s="13">
        <v>1.19</v>
      </c>
      <c r="EN251" s="13">
        <v>0.30499999999999999</v>
      </c>
      <c r="EO251" s="13">
        <v>0.8</v>
      </c>
      <c r="EP251" s="13">
        <v>-3.4951900000000001E-2</v>
      </c>
      <c r="EQ251" s="13">
        <v>-3.4951900000000001E-2</v>
      </c>
      <c r="EV251" s="13">
        <v>0</v>
      </c>
      <c r="EY251" s="12">
        <v>44166</v>
      </c>
      <c r="EZ251" s="13">
        <v>3.9369999999999998</v>
      </c>
      <c r="FA251" s="13">
        <v>0</v>
      </c>
      <c r="FB251" s="13">
        <v>0.15</v>
      </c>
      <c r="FO251" s="13">
        <v>0</v>
      </c>
      <c r="FP251" s="13">
        <v>0</v>
      </c>
      <c r="FQ251" s="13">
        <v>0</v>
      </c>
      <c r="FR251" s="13">
        <v>0.33</v>
      </c>
      <c r="FS251" s="13">
        <v>-0.17</v>
      </c>
      <c r="FT251" s="13">
        <v>1.19</v>
      </c>
      <c r="FU251" s="13">
        <v>0.30499999999999999</v>
      </c>
      <c r="FV251" s="13">
        <v>0.8</v>
      </c>
      <c r="FW251" s="13">
        <v>-3.4951900000000001E-2</v>
      </c>
      <c r="FX251" s="13">
        <v>-3.4951900000000001E-2</v>
      </c>
      <c r="GC251" s="13">
        <v>0</v>
      </c>
    </row>
    <row r="252" spans="4:185" x14ac:dyDescent="0.2"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71"/>
      <c r="AA252" s="11"/>
      <c r="AB252" s="11"/>
      <c r="AC252" s="11"/>
      <c r="AD252" s="11"/>
      <c r="AE252" s="11"/>
      <c r="DQ252" s="13">
        <v>0</v>
      </c>
      <c r="DR252" s="12">
        <v>44197</v>
      </c>
      <c r="DS252" s="13">
        <v>4.2854999999999999</v>
      </c>
      <c r="DU252" s="13">
        <v>0.15</v>
      </c>
      <c r="EH252" s="13">
        <v>0</v>
      </c>
      <c r="EI252" s="13">
        <v>0</v>
      </c>
      <c r="EJ252" s="13">
        <v>0</v>
      </c>
      <c r="EK252" s="13">
        <v>0.33</v>
      </c>
      <c r="EL252" s="13">
        <v>-0.17</v>
      </c>
      <c r="EM252" s="13">
        <v>1.5249999999999999</v>
      </c>
      <c r="EN252" s="13">
        <v>0.30499999999999999</v>
      </c>
      <c r="EO252" s="13">
        <v>0.97499999999999998</v>
      </c>
      <c r="EP252" s="13">
        <v>-2.9955099999999998E-2</v>
      </c>
      <c r="EQ252" s="13">
        <v>-2.9955099999999998E-2</v>
      </c>
      <c r="EY252" s="12">
        <v>44197</v>
      </c>
      <c r="EZ252" s="13">
        <v>4.2605000000000004</v>
      </c>
      <c r="FB252" s="13">
        <v>0.15</v>
      </c>
      <c r="FO252" s="13">
        <v>0</v>
      </c>
      <c r="FP252" s="13">
        <v>0</v>
      </c>
      <c r="FQ252" s="13">
        <v>0</v>
      </c>
      <c r="FR252" s="13">
        <v>0.33</v>
      </c>
      <c r="FS252" s="13">
        <v>-0.17</v>
      </c>
      <c r="FT252" s="13">
        <v>1.5249999999999999</v>
      </c>
      <c r="FU252" s="13">
        <v>0.30499999999999999</v>
      </c>
      <c r="FV252" s="13">
        <v>0.97499999999999998</v>
      </c>
      <c r="FW252" s="13">
        <v>-2.9955099999999998E-2</v>
      </c>
      <c r="FX252" s="13">
        <v>-2.9955099999999998E-2</v>
      </c>
    </row>
    <row r="253" spans="4:185" x14ac:dyDescent="0.2"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71"/>
      <c r="AA253" s="11"/>
      <c r="AB253" s="11"/>
      <c r="AC253" s="11"/>
      <c r="AD253" s="11"/>
      <c r="AE253" s="11"/>
      <c r="DR253" s="12">
        <v>44228</v>
      </c>
      <c r="DS253" s="13">
        <v>4.2154999999999996</v>
      </c>
      <c r="DU253" s="13">
        <v>0.15</v>
      </c>
      <c r="EH253" s="13">
        <v>0</v>
      </c>
      <c r="EI253" s="13">
        <v>0</v>
      </c>
      <c r="EJ253" s="13">
        <v>0</v>
      </c>
      <c r="EK253" s="13">
        <v>0.33</v>
      </c>
      <c r="EL253" s="13">
        <v>-0.17</v>
      </c>
      <c r="EM253" s="13">
        <v>1.4550000000000001</v>
      </c>
      <c r="EN253" s="13">
        <v>0.30499999999999999</v>
      </c>
      <c r="EO253" s="13">
        <v>0.97499999999999998</v>
      </c>
      <c r="EP253" s="13">
        <v>-4.9573999999999998E-3</v>
      </c>
      <c r="EQ253" s="13">
        <v>-4.9573999999999998E-3</v>
      </c>
      <c r="EY253" s="12">
        <v>44228</v>
      </c>
      <c r="EZ253" s="13">
        <v>4.1905000000000001</v>
      </c>
      <c r="FB253" s="13">
        <v>0.15</v>
      </c>
      <c r="FO253" s="13">
        <v>0</v>
      </c>
      <c r="FP253" s="13">
        <v>0</v>
      </c>
      <c r="FQ253" s="13">
        <v>0</v>
      </c>
      <c r="FR253" s="13">
        <v>0.33</v>
      </c>
      <c r="FS253" s="13">
        <v>-0.17</v>
      </c>
      <c r="FT253" s="13">
        <v>1.4550000000000001</v>
      </c>
      <c r="FU253" s="13">
        <v>0.30499999999999999</v>
      </c>
      <c r="FV253" s="13">
        <v>0.97499999999999998</v>
      </c>
      <c r="FW253" s="13">
        <v>-4.9573999999999998E-3</v>
      </c>
      <c r="FX253" s="13">
        <v>-4.9573999999999998E-3</v>
      </c>
    </row>
    <row r="254" spans="4:185" x14ac:dyDescent="0.2"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71"/>
      <c r="AA254" s="11"/>
      <c r="AB254" s="11"/>
      <c r="AC254" s="11"/>
      <c r="AD254" s="11"/>
      <c r="AE254" s="11"/>
      <c r="DR254" s="12">
        <v>44256</v>
      </c>
      <c r="DS254" s="13">
        <v>4.0994999999999999</v>
      </c>
      <c r="DU254" s="13">
        <v>0.15</v>
      </c>
      <c r="EH254" s="13">
        <v>0</v>
      </c>
      <c r="EI254" s="13">
        <v>0</v>
      </c>
      <c r="EJ254" s="13">
        <v>0</v>
      </c>
      <c r="EK254" s="13">
        <v>0.33</v>
      </c>
      <c r="EL254" s="13">
        <v>-0.17</v>
      </c>
      <c r="EM254" s="13">
        <v>0.83499999999999996</v>
      </c>
      <c r="EN254" s="13">
        <v>0.26500000000000001</v>
      </c>
      <c r="EO254" s="13">
        <v>0.60750000000000004</v>
      </c>
      <c r="EP254" s="13">
        <v>5.0425000000000001E-3</v>
      </c>
      <c r="EQ254" s="13">
        <v>5.0425000000000001E-3</v>
      </c>
      <c r="EY254" s="12">
        <v>44256</v>
      </c>
      <c r="EZ254" s="13">
        <v>4.0744999999999996</v>
      </c>
      <c r="FB254" s="13">
        <v>0.15</v>
      </c>
      <c r="FO254" s="13">
        <v>0</v>
      </c>
      <c r="FP254" s="13">
        <v>0</v>
      </c>
      <c r="FQ254" s="13">
        <v>0</v>
      </c>
      <c r="FR254" s="13">
        <v>0.33</v>
      </c>
      <c r="FS254" s="13">
        <v>-0.17</v>
      </c>
      <c r="FT254" s="13">
        <v>0.83499999999999996</v>
      </c>
      <c r="FU254" s="13">
        <v>0.26500000000000001</v>
      </c>
      <c r="FV254" s="13">
        <v>0.60750000000000004</v>
      </c>
      <c r="FW254" s="13">
        <v>5.0425000000000001E-3</v>
      </c>
      <c r="FX254" s="13">
        <v>5.0425000000000001E-3</v>
      </c>
    </row>
    <row r="255" spans="4:185" x14ac:dyDescent="0.2"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71"/>
      <c r="AA255" s="11"/>
      <c r="AB255" s="11"/>
      <c r="AC255" s="11"/>
      <c r="AD255" s="11"/>
      <c r="AE255" s="11"/>
      <c r="DR255" s="12">
        <v>44287</v>
      </c>
      <c r="DS255" s="13">
        <v>3.9754999999999998</v>
      </c>
      <c r="DU255" s="13">
        <v>0.15</v>
      </c>
      <c r="EH255" s="13">
        <v>0</v>
      </c>
      <c r="EI255" s="13">
        <v>0</v>
      </c>
      <c r="EJ255" s="13">
        <v>0</v>
      </c>
      <c r="EK255" s="13">
        <v>0.33</v>
      </c>
      <c r="EL255" s="13">
        <v>-0.17</v>
      </c>
      <c r="EM255" s="13">
        <v>0.45</v>
      </c>
      <c r="EN255" s="13">
        <v>0.19500000000000001</v>
      </c>
      <c r="EO255" s="13">
        <v>0.35499999999999998</v>
      </c>
      <c r="EP255" s="13">
        <v>6.4976599999999995E-2</v>
      </c>
      <c r="EQ255" s="13">
        <v>6.4976599999999995E-2</v>
      </c>
      <c r="EY255" s="12">
        <v>44287</v>
      </c>
      <c r="EZ255" s="13">
        <v>3.9504999999999999</v>
      </c>
      <c r="FB255" s="13">
        <v>0.15</v>
      </c>
      <c r="FO255" s="13">
        <v>0</v>
      </c>
      <c r="FP255" s="13">
        <v>0</v>
      </c>
      <c r="FQ255" s="13">
        <v>0</v>
      </c>
      <c r="FR255" s="13">
        <v>0.33</v>
      </c>
      <c r="FS255" s="13">
        <v>-0.17</v>
      </c>
      <c r="FT255" s="13">
        <v>0.45</v>
      </c>
      <c r="FU255" s="13">
        <v>0.19500000000000001</v>
      </c>
      <c r="FV255" s="13">
        <v>0.35499999999999998</v>
      </c>
      <c r="FW255" s="13">
        <v>6.4976599999999995E-2</v>
      </c>
      <c r="FX255" s="13">
        <v>6.4976599999999995E-2</v>
      </c>
    </row>
    <row r="256" spans="4:185" x14ac:dyDescent="0.2"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71"/>
      <c r="AA256" s="11"/>
      <c r="AB256" s="11"/>
      <c r="AC256" s="11"/>
      <c r="AD256" s="11"/>
      <c r="AE256" s="11"/>
      <c r="DR256" s="12">
        <v>44317</v>
      </c>
      <c r="DS256" s="13">
        <v>3.9815</v>
      </c>
      <c r="DU256" s="13">
        <v>0.15</v>
      </c>
      <c r="EH256" s="13">
        <v>0</v>
      </c>
      <c r="EI256" s="13">
        <v>0</v>
      </c>
      <c r="EJ256" s="13">
        <v>0</v>
      </c>
      <c r="EK256" s="13">
        <v>0.33</v>
      </c>
      <c r="EL256" s="13">
        <v>-0.17</v>
      </c>
      <c r="EM256" s="13">
        <v>0.40500000000000003</v>
      </c>
      <c r="EN256" s="13">
        <v>0.1825</v>
      </c>
      <c r="EO256" s="13">
        <v>0.28749999999999998</v>
      </c>
      <c r="EP256" s="13">
        <v>6.4968100000000001E-2</v>
      </c>
      <c r="EQ256" s="13">
        <v>6.4968100000000001E-2</v>
      </c>
      <c r="EY256" s="12">
        <v>44317</v>
      </c>
      <c r="EZ256" s="13">
        <v>3.9565000000000001</v>
      </c>
      <c r="FB256" s="13">
        <v>0.15</v>
      </c>
      <c r="FO256" s="13">
        <v>0</v>
      </c>
      <c r="FP256" s="13">
        <v>0</v>
      </c>
      <c r="FQ256" s="13">
        <v>0</v>
      </c>
      <c r="FR256" s="13">
        <v>0.33</v>
      </c>
      <c r="FS256" s="13">
        <v>-0.17</v>
      </c>
      <c r="FT256" s="13">
        <v>0.40500000000000003</v>
      </c>
      <c r="FU256" s="13">
        <v>0.1825</v>
      </c>
      <c r="FV256" s="13">
        <v>0.28749999999999998</v>
      </c>
      <c r="FW256" s="13">
        <v>6.4968100000000001E-2</v>
      </c>
      <c r="FX256" s="13">
        <v>6.4968100000000001E-2</v>
      </c>
    </row>
    <row r="257" spans="4:180" x14ac:dyDescent="0.2"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71"/>
      <c r="AA257" s="11"/>
      <c r="AB257" s="11"/>
      <c r="AC257" s="11"/>
      <c r="AD257" s="11"/>
      <c r="AE257" s="11"/>
      <c r="DR257" s="12">
        <v>44348</v>
      </c>
      <c r="DS257" s="13">
        <v>4.0194999999999999</v>
      </c>
      <c r="DU257" s="13">
        <v>0.15</v>
      </c>
      <c r="EH257" s="13">
        <v>0</v>
      </c>
      <c r="EI257" s="13">
        <v>0</v>
      </c>
      <c r="EJ257" s="13">
        <v>0</v>
      </c>
      <c r="EK257" s="13">
        <v>0.33</v>
      </c>
      <c r="EL257" s="13">
        <v>-0.17</v>
      </c>
      <c r="EM257" s="13">
        <v>0.39500000000000002</v>
      </c>
      <c r="EN257" s="13">
        <v>0.1825</v>
      </c>
      <c r="EO257" s="13">
        <v>0.28749999999999998</v>
      </c>
      <c r="EP257" s="13">
        <v>6.4968100000000001E-2</v>
      </c>
      <c r="EQ257" s="13">
        <v>6.4968100000000001E-2</v>
      </c>
      <c r="EY257" s="12">
        <v>44348</v>
      </c>
      <c r="EZ257" s="13">
        <v>3.9944999999999999</v>
      </c>
      <c r="FB257" s="13">
        <v>0.15</v>
      </c>
      <c r="FO257" s="13">
        <v>0</v>
      </c>
      <c r="FP257" s="13">
        <v>0</v>
      </c>
      <c r="FQ257" s="13">
        <v>0</v>
      </c>
      <c r="FR257" s="13">
        <v>0.33</v>
      </c>
      <c r="FS257" s="13">
        <v>-0.17</v>
      </c>
      <c r="FT257" s="13">
        <v>0.39500000000000002</v>
      </c>
      <c r="FU257" s="13">
        <v>0.1825</v>
      </c>
      <c r="FV257" s="13">
        <v>0.28749999999999998</v>
      </c>
      <c r="FW257" s="13">
        <v>6.4968100000000001E-2</v>
      </c>
      <c r="FX257" s="13">
        <v>6.4968100000000001E-2</v>
      </c>
    </row>
    <row r="258" spans="4:180" x14ac:dyDescent="0.2"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71"/>
      <c r="AA258" s="11"/>
      <c r="AB258" s="11"/>
      <c r="AC258" s="11"/>
      <c r="AD258" s="11"/>
      <c r="AE258" s="11"/>
      <c r="DR258" s="12">
        <v>44378</v>
      </c>
      <c r="DS258" s="13">
        <v>4.0415000000000001</v>
      </c>
      <c r="DU258" s="13">
        <v>0.15</v>
      </c>
      <c r="EH258" s="13">
        <v>0</v>
      </c>
      <c r="EI258" s="13">
        <v>0</v>
      </c>
      <c r="EJ258" s="13">
        <v>0</v>
      </c>
      <c r="EK258" s="13">
        <v>0.33</v>
      </c>
      <c r="EL258" s="13">
        <v>-0.17</v>
      </c>
      <c r="EM258" s="13">
        <v>0.43</v>
      </c>
      <c r="EN258" s="13">
        <v>0.1825</v>
      </c>
      <c r="EO258" s="13">
        <v>0.3</v>
      </c>
      <c r="EP258" s="13">
        <v>6.4968100000000001E-2</v>
      </c>
      <c r="EQ258" s="13">
        <v>6.4968100000000001E-2</v>
      </c>
      <c r="EY258" s="12">
        <v>44378</v>
      </c>
      <c r="EZ258" s="13">
        <v>4.0164999999999997</v>
      </c>
      <c r="FB258" s="13">
        <v>0.15</v>
      </c>
      <c r="FO258" s="13">
        <v>0</v>
      </c>
      <c r="FP258" s="13">
        <v>0</v>
      </c>
      <c r="FQ258" s="13">
        <v>0</v>
      </c>
      <c r="FR258" s="13">
        <v>0.33</v>
      </c>
      <c r="FS258" s="13">
        <v>-0.17</v>
      </c>
      <c r="FT258" s="13">
        <v>0.43</v>
      </c>
      <c r="FU258" s="13">
        <v>0.1825</v>
      </c>
      <c r="FV258" s="13">
        <v>0.3</v>
      </c>
      <c r="FW258" s="13">
        <v>6.4968100000000001E-2</v>
      </c>
      <c r="FX258" s="13">
        <v>6.4968100000000001E-2</v>
      </c>
    </row>
    <row r="259" spans="4:180" x14ac:dyDescent="0.2"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71"/>
      <c r="AA259" s="11"/>
      <c r="AB259" s="11"/>
      <c r="AC259" s="11"/>
      <c r="AD259" s="11"/>
      <c r="AE259" s="11"/>
      <c r="DR259" s="12">
        <v>44409</v>
      </c>
      <c r="DS259" s="13">
        <v>4.0625</v>
      </c>
      <c r="DU259" s="13">
        <v>0.15</v>
      </c>
      <c r="EH259" s="13">
        <v>0</v>
      </c>
      <c r="EI259" s="13">
        <v>0</v>
      </c>
      <c r="EJ259" s="13">
        <v>0</v>
      </c>
      <c r="EK259" s="13">
        <v>0.33</v>
      </c>
      <c r="EL259" s="13">
        <v>-0.17</v>
      </c>
      <c r="EM259" s="13">
        <v>0.495</v>
      </c>
      <c r="EN259" s="13">
        <v>0.1825</v>
      </c>
      <c r="EO259" s="13">
        <v>0.3</v>
      </c>
      <c r="EP259" s="13">
        <v>6.4968100000000001E-2</v>
      </c>
      <c r="EQ259" s="13">
        <v>6.4968100000000001E-2</v>
      </c>
      <c r="EY259" s="12">
        <v>44409</v>
      </c>
      <c r="EZ259" s="13">
        <v>4.0374999999999996</v>
      </c>
      <c r="FB259" s="13">
        <v>0.15</v>
      </c>
      <c r="FO259" s="13">
        <v>0</v>
      </c>
      <c r="FP259" s="13">
        <v>0</v>
      </c>
      <c r="FQ259" s="13">
        <v>0</v>
      </c>
      <c r="FR259" s="13">
        <v>0.33</v>
      </c>
      <c r="FS259" s="13">
        <v>-0.17</v>
      </c>
      <c r="FT259" s="13">
        <v>0.495</v>
      </c>
      <c r="FU259" s="13">
        <v>0.1825</v>
      </c>
      <c r="FV259" s="13">
        <v>0.3</v>
      </c>
      <c r="FW259" s="13">
        <v>6.4968100000000001E-2</v>
      </c>
      <c r="FX259" s="13">
        <v>6.4968100000000001E-2</v>
      </c>
    </row>
    <row r="260" spans="4:180" x14ac:dyDescent="0.2"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71"/>
      <c r="AA260" s="11"/>
      <c r="AB260" s="11"/>
      <c r="AC260" s="11"/>
      <c r="AD260" s="11"/>
      <c r="AE260" s="11"/>
      <c r="DR260" s="12">
        <v>44440</v>
      </c>
      <c r="DS260" s="13">
        <v>4.0274999999999999</v>
      </c>
      <c r="DU260" s="13">
        <v>0.15</v>
      </c>
      <c r="EH260" s="13">
        <v>0</v>
      </c>
      <c r="EI260" s="13">
        <v>0</v>
      </c>
      <c r="EJ260" s="13">
        <v>0</v>
      </c>
      <c r="EK260" s="13">
        <v>0.33</v>
      </c>
      <c r="EL260" s="13">
        <v>-0.17</v>
      </c>
      <c r="EM260" s="13">
        <v>0.39500000000000002</v>
      </c>
      <c r="EN260" s="13">
        <v>0.1825</v>
      </c>
      <c r="EO260" s="13">
        <v>0.28999999999999998</v>
      </c>
      <c r="EP260" s="13">
        <v>6.4968100000000001E-2</v>
      </c>
      <c r="EQ260" s="13">
        <v>6.4968100000000001E-2</v>
      </c>
      <c r="EY260" s="12">
        <v>44440</v>
      </c>
      <c r="EZ260" s="13">
        <v>4.0025000000000004</v>
      </c>
      <c r="FB260" s="13">
        <v>0.15</v>
      </c>
      <c r="FO260" s="13">
        <v>0</v>
      </c>
      <c r="FP260" s="13">
        <v>0</v>
      </c>
      <c r="FQ260" s="13">
        <v>0</v>
      </c>
      <c r="FR260" s="13">
        <v>0.33</v>
      </c>
      <c r="FS260" s="13">
        <v>-0.17</v>
      </c>
      <c r="FT260" s="13">
        <v>0.39500000000000002</v>
      </c>
      <c r="FU260" s="13">
        <v>0.1825</v>
      </c>
      <c r="FV260" s="13">
        <v>0.28999999999999998</v>
      </c>
      <c r="FW260" s="13">
        <v>6.4968100000000001E-2</v>
      </c>
      <c r="FX260" s="13">
        <v>6.4968100000000001E-2</v>
      </c>
    </row>
    <row r="261" spans="4:180" x14ac:dyDescent="0.2"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71"/>
      <c r="AA261" s="11"/>
      <c r="AB261" s="11"/>
      <c r="AC261" s="11"/>
      <c r="AD261" s="11"/>
      <c r="AE261" s="11"/>
      <c r="DR261" s="12">
        <v>44470</v>
      </c>
      <c r="DS261" s="13">
        <v>4.0244999999999997</v>
      </c>
      <c r="DU261" s="13">
        <v>0.15</v>
      </c>
      <c r="EH261" s="13">
        <v>0</v>
      </c>
      <c r="EI261" s="13">
        <v>0</v>
      </c>
      <c r="EJ261" s="13">
        <v>0</v>
      </c>
      <c r="EK261" s="13">
        <v>0.33</v>
      </c>
      <c r="EL261" s="13">
        <v>-0.17</v>
      </c>
      <c r="EM261" s="13">
        <v>0.46100000000000002</v>
      </c>
      <c r="EN261" s="13">
        <v>0.1875</v>
      </c>
      <c r="EO261" s="13">
        <v>0.36249999999999999</v>
      </c>
      <c r="EP261" s="13">
        <v>6.4968100000000001E-2</v>
      </c>
      <c r="EQ261" s="13">
        <v>6.4968100000000001E-2</v>
      </c>
      <c r="EY261" s="12">
        <v>44470</v>
      </c>
      <c r="EZ261" s="13">
        <v>3.9994999999999998</v>
      </c>
      <c r="FB261" s="13">
        <v>0.15</v>
      </c>
      <c r="FO261" s="13">
        <v>0</v>
      </c>
      <c r="FP261" s="13">
        <v>0</v>
      </c>
      <c r="FQ261" s="13">
        <v>0</v>
      </c>
      <c r="FR261" s="13">
        <v>0.33</v>
      </c>
      <c r="FS261" s="13">
        <v>-0.17</v>
      </c>
      <c r="FT261" s="13">
        <v>0.46100000000000002</v>
      </c>
      <c r="FU261" s="13">
        <v>0.1875</v>
      </c>
      <c r="FV261" s="13">
        <v>0.36249999999999999</v>
      </c>
      <c r="FW261" s="13">
        <v>6.4968100000000001E-2</v>
      </c>
      <c r="FX261" s="13">
        <v>6.4968100000000001E-2</v>
      </c>
    </row>
    <row r="262" spans="4:180" x14ac:dyDescent="0.2"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71"/>
      <c r="AA262" s="11"/>
      <c r="AB262" s="11"/>
      <c r="AC262" s="11"/>
      <c r="AD262" s="11"/>
      <c r="AE262" s="11"/>
      <c r="DR262" s="12">
        <v>44501</v>
      </c>
      <c r="DS262" s="13">
        <v>4.0265000000000004</v>
      </c>
      <c r="DU262" s="13">
        <v>0.15</v>
      </c>
      <c r="EH262" s="13">
        <v>0</v>
      </c>
      <c r="EI262" s="13">
        <v>0</v>
      </c>
      <c r="EJ262" s="13">
        <v>0</v>
      </c>
      <c r="EK262" s="13">
        <v>0</v>
      </c>
      <c r="EL262" s="13">
        <v>-0.17</v>
      </c>
      <c r="EM262" s="13">
        <v>0.76749999999999996</v>
      </c>
      <c r="EN262" s="13">
        <v>0.27</v>
      </c>
      <c r="EO262" s="13">
        <v>0.46500000000000002</v>
      </c>
      <c r="EP262" s="13">
        <v>-1.4988700000000001E-2</v>
      </c>
      <c r="EQ262" s="13">
        <v>-1.4988700000000001E-2</v>
      </c>
      <c r="EY262" s="12">
        <v>44501</v>
      </c>
      <c r="EZ262" s="13">
        <v>4.0015000000000001</v>
      </c>
      <c r="FB262" s="13">
        <v>0.15</v>
      </c>
      <c r="FO262" s="13">
        <v>0</v>
      </c>
      <c r="FP262" s="13">
        <v>0</v>
      </c>
      <c r="FQ262" s="13">
        <v>0</v>
      </c>
      <c r="FR262" s="13">
        <v>0</v>
      </c>
      <c r="FS262" s="13">
        <v>-0.17</v>
      </c>
      <c r="FT262" s="13">
        <v>0.76749999999999996</v>
      </c>
      <c r="FU262" s="13">
        <v>0.27</v>
      </c>
      <c r="FV262" s="13">
        <v>0.46500000000000002</v>
      </c>
      <c r="FW262" s="13">
        <v>-1.4988700000000001E-2</v>
      </c>
      <c r="FX262" s="13">
        <v>-1.4988700000000001E-2</v>
      </c>
    </row>
    <row r="263" spans="4:180" x14ac:dyDescent="0.2"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71"/>
      <c r="AA263" s="11"/>
      <c r="AB263" s="11"/>
      <c r="AC263" s="11"/>
      <c r="AD263" s="11"/>
      <c r="AE263" s="11"/>
      <c r="DR263" s="12">
        <v>44531</v>
      </c>
      <c r="DS263" s="13">
        <v>4.0585000000000004</v>
      </c>
      <c r="DU263" s="13">
        <v>0.15</v>
      </c>
      <c r="EH263" s="13">
        <v>0</v>
      </c>
      <c r="EI263" s="13">
        <v>0</v>
      </c>
      <c r="EJ263" s="13">
        <v>0</v>
      </c>
      <c r="EK263" s="13">
        <v>0</v>
      </c>
      <c r="EL263" s="13">
        <v>-0.17</v>
      </c>
      <c r="EM263" s="13">
        <v>1.19</v>
      </c>
      <c r="EN263" s="13">
        <v>0.30499999999999999</v>
      </c>
      <c r="EO263" s="13">
        <v>0.8</v>
      </c>
      <c r="EP263" s="13">
        <v>-2.99519E-2</v>
      </c>
      <c r="EQ263" s="13">
        <v>-2.99519E-2</v>
      </c>
      <c r="EY263" s="12">
        <v>44531</v>
      </c>
      <c r="EZ263" s="13">
        <v>4.0335000000000001</v>
      </c>
      <c r="FB263" s="13">
        <v>0.15</v>
      </c>
      <c r="FO263" s="13">
        <v>0</v>
      </c>
      <c r="FP263" s="13">
        <v>0</v>
      </c>
      <c r="FQ263" s="13">
        <v>0</v>
      </c>
      <c r="FR263" s="13">
        <v>0</v>
      </c>
      <c r="FS263" s="13">
        <v>-0.17</v>
      </c>
      <c r="FT263" s="13">
        <v>1.19</v>
      </c>
      <c r="FU263" s="13">
        <v>0.30499999999999999</v>
      </c>
      <c r="FV263" s="13">
        <v>0.8</v>
      </c>
      <c r="FW263" s="13">
        <v>-2.99519E-2</v>
      </c>
      <c r="FX263" s="13">
        <v>-2.99519E-2</v>
      </c>
    </row>
    <row r="264" spans="4:180" x14ac:dyDescent="0.2"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71"/>
      <c r="AA264" s="11"/>
      <c r="AB264" s="11"/>
      <c r="AC264" s="11"/>
      <c r="AD264" s="11"/>
      <c r="AE264" s="11"/>
      <c r="DR264" s="12">
        <v>44562</v>
      </c>
      <c r="DS264" s="13">
        <v>4.3825000000000003</v>
      </c>
      <c r="DU264" s="13">
        <v>0.15</v>
      </c>
      <c r="EH264" s="13">
        <v>0</v>
      </c>
      <c r="EI264" s="13">
        <v>0</v>
      </c>
      <c r="EJ264" s="13">
        <v>0</v>
      </c>
      <c r="EK264" s="13">
        <v>0</v>
      </c>
      <c r="EL264" s="13">
        <v>-0.17</v>
      </c>
      <c r="EM264" s="13">
        <v>1.5249999999999999</v>
      </c>
      <c r="EN264" s="13">
        <v>0.30499999999999999</v>
      </c>
      <c r="EO264" s="13">
        <v>0.97499999999999998</v>
      </c>
      <c r="EP264" s="13">
        <v>-2.4955100000000001E-2</v>
      </c>
      <c r="EQ264" s="13">
        <v>-2.4955100000000001E-2</v>
      </c>
      <c r="EY264" s="12">
        <v>44562</v>
      </c>
      <c r="EZ264" s="13">
        <v>4.3574999999999999</v>
      </c>
      <c r="FB264" s="13">
        <v>0.15</v>
      </c>
      <c r="FO264" s="13">
        <v>0</v>
      </c>
      <c r="FP264" s="13">
        <v>0</v>
      </c>
      <c r="FQ264" s="13">
        <v>0</v>
      </c>
      <c r="FR264" s="13">
        <v>0</v>
      </c>
      <c r="FS264" s="13">
        <v>-0.17</v>
      </c>
      <c r="FT264" s="13">
        <v>1.5249999999999999</v>
      </c>
      <c r="FU264" s="13">
        <v>0.30499999999999999</v>
      </c>
      <c r="FV264" s="13">
        <v>0.97499999999999998</v>
      </c>
      <c r="FW264" s="13">
        <v>-2.4955100000000001E-2</v>
      </c>
      <c r="FX264" s="13">
        <v>-2.4955100000000001E-2</v>
      </c>
    </row>
    <row r="265" spans="4:180" x14ac:dyDescent="0.2"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71"/>
      <c r="AA265" s="11"/>
      <c r="AB265" s="11"/>
      <c r="AC265" s="11"/>
      <c r="AD265" s="11"/>
      <c r="AE265" s="11"/>
      <c r="DR265" s="12">
        <v>44593</v>
      </c>
      <c r="DS265" s="13">
        <v>4.3164999999999996</v>
      </c>
      <c r="DU265" s="13">
        <v>0.15</v>
      </c>
      <c r="EH265" s="13">
        <v>0</v>
      </c>
      <c r="EI265" s="13">
        <v>0</v>
      </c>
      <c r="EJ265" s="13">
        <v>0</v>
      </c>
      <c r="EK265" s="13">
        <v>0</v>
      </c>
      <c r="EL265" s="13">
        <v>-0.17</v>
      </c>
      <c r="EM265" s="13">
        <v>1.4550000000000001</v>
      </c>
      <c r="EN265" s="13">
        <v>0.30499999999999999</v>
      </c>
      <c r="EO265" s="13">
        <v>0.97499999999999998</v>
      </c>
      <c r="EP265" s="13">
        <v>4.2500000000000003E-5</v>
      </c>
      <c r="EQ265" s="13">
        <v>4.2500000000000003E-5</v>
      </c>
      <c r="EY265" s="12">
        <v>44593</v>
      </c>
      <c r="EZ265" s="13">
        <v>4.2915000000000001</v>
      </c>
      <c r="FB265" s="13">
        <v>0.15</v>
      </c>
      <c r="FO265" s="13">
        <v>0</v>
      </c>
      <c r="FP265" s="13">
        <v>0</v>
      </c>
      <c r="FQ265" s="13">
        <v>0</v>
      </c>
      <c r="FR265" s="13">
        <v>0</v>
      </c>
      <c r="FS265" s="13">
        <v>-0.17</v>
      </c>
      <c r="FT265" s="13">
        <v>1.4550000000000001</v>
      </c>
      <c r="FU265" s="13">
        <v>0.30499999999999999</v>
      </c>
      <c r="FV265" s="13">
        <v>0.97499999999999998</v>
      </c>
      <c r="FW265" s="13">
        <v>4.2500000000000003E-5</v>
      </c>
      <c r="FX265" s="13">
        <v>4.2500000000000003E-5</v>
      </c>
    </row>
    <row r="266" spans="4:180" x14ac:dyDescent="0.2"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71"/>
      <c r="AA266" s="11"/>
      <c r="AB266" s="11"/>
      <c r="AC266" s="11"/>
      <c r="AD266" s="11"/>
      <c r="AE266" s="11"/>
      <c r="DR266" s="12">
        <v>44621</v>
      </c>
      <c r="DS266" s="13">
        <v>4.2035</v>
      </c>
      <c r="DU266" s="13">
        <v>0.15</v>
      </c>
      <c r="EH266" s="13">
        <v>0</v>
      </c>
      <c r="EI266" s="13">
        <v>0</v>
      </c>
      <c r="EJ266" s="13">
        <v>0</v>
      </c>
      <c r="EK266" s="13">
        <v>0</v>
      </c>
      <c r="EL266" s="13">
        <v>-0.17</v>
      </c>
      <c r="EM266" s="13">
        <v>0.83499999999999996</v>
      </c>
      <c r="EN266" s="13">
        <v>0.26500000000000001</v>
      </c>
      <c r="EO266" s="13">
        <v>0.60750000000000004</v>
      </c>
      <c r="EP266" s="13">
        <v>1.0042499999999999E-2</v>
      </c>
      <c r="EQ266" s="13">
        <v>1.0042499999999999E-2</v>
      </c>
      <c r="EY266" s="12">
        <v>44621</v>
      </c>
      <c r="EZ266" s="13">
        <v>4.1784999999999997</v>
      </c>
      <c r="FB266" s="13">
        <v>0.15</v>
      </c>
      <c r="FO266" s="13">
        <v>0</v>
      </c>
      <c r="FP266" s="13">
        <v>0</v>
      </c>
      <c r="FQ266" s="13">
        <v>0</v>
      </c>
      <c r="FR266" s="13">
        <v>0</v>
      </c>
      <c r="FS266" s="13">
        <v>-0.17</v>
      </c>
      <c r="FT266" s="13">
        <v>0.83499999999999996</v>
      </c>
      <c r="FU266" s="13">
        <v>0.26500000000000001</v>
      </c>
      <c r="FV266" s="13">
        <v>0.60750000000000004</v>
      </c>
      <c r="FW266" s="13">
        <v>1.0042499999999999E-2</v>
      </c>
      <c r="FX266" s="13">
        <v>1.0042499999999999E-2</v>
      </c>
    </row>
    <row r="267" spans="4:180" x14ac:dyDescent="0.2"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71"/>
      <c r="AA267" s="11"/>
      <c r="AB267" s="11"/>
      <c r="AC267" s="11"/>
      <c r="AD267" s="11"/>
      <c r="AE267" s="11"/>
      <c r="DR267" s="12">
        <v>44652</v>
      </c>
      <c r="DS267" s="13">
        <v>4.0824999999999996</v>
      </c>
      <c r="DU267" s="13">
        <v>0.15</v>
      </c>
      <c r="EH267" s="13">
        <v>0</v>
      </c>
      <c r="EI267" s="13">
        <v>0</v>
      </c>
      <c r="EJ267" s="13">
        <v>0</v>
      </c>
      <c r="EK267" s="13">
        <v>0</v>
      </c>
      <c r="EL267" s="13">
        <v>-0.17</v>
      </c>
      <c r="EM267" s="13">
        <v>0.45</v>
      </c>
      <c r="EN267" s="13">
        <v>0.19500000000000001</v>
      </c>
      <c r="EO267" s="13">
        <v>0.35499999999999998</v>
      </c>
      <c r="EP267" s="13">
        <v>6.99766E-2</v>
      </c>
      <c r="EQ267" s="13">
        <v>6.99766E-2</v>
      </c>
      <c r="EY267" s="12">
        <v>44652</v>
      </c>
      <c r="EZ267" s="13">
        <v>4.0575000000000001</v>
      </c>
      <c r="FB267" s="13">
        <v>0.15</v>
      </c>
      <c r="FO267" s="13">
        <v>0</v>
      </c>
      <c r="FP267" s="13">
        <v>0</v>
      </c>
      <c r="FQ267" s="13">
        <v>0</v>
      </c>
      <c r="FR267" s="13">
        <v>0</v>
      </c>
      <c r="FS267" s="13">
        <v>-0.17</v>
      </c>
      <c r="FT267" s="13">
        <v>0.45</v>
      </c>
      <c r="FU267" s="13">
        <v>0.19500000000000001</v>
      </c>
      <c r="FV267" s="13">
        <v>0.35499999999999998</v>
      </c>
      <c r="FW267" s="13">
        <v>6.99766E-2</v>
      </c>
      <c r="FX267" s="13">
        <v>6.99766E-2</v>
      </c>
    </row>
    <row r="268" spans="4:180" x14ac:dyDescent="0.2"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71"/>
      <c r="AA268" s="11"/>
      <c r="AB268" s="11"/>
      <c r="AC268" s="11"/>
      <c r="AD268" s="11"/>
      <c r="AE268" s="11"/>
      <c r="DR268" s="12">
        <v>44682</v>
      </c>
      <c r="DS268" s="13">
        <v>4.0895000000000001</v>
      </c>
      <c r="DU268" s="13">
        <v>0.15</v>
      </c>
      <c r="EH268" s="13">
        <v>0</v>
      </c>
      <c r="EI268" s="13">
        <v>0</v>
      </c>
      <c r="EJ268" s="13">
        <v>0</v>
      </c>
      <c r="EK268" s="13">
        <v>0</v>
      </c>
      <c r="EL268" s="13">
        <v>-0.17</v>
      </c>
      <c r="EM268" s="13">
        <v>0.40500000000000003</v>
      </c>
      <c r="EN268" s="13">
        <v>0.1825</v>
      </c>
      <c r="EO268" s="13">
        <v>0.28749999999999998</v>
      </c>
      <c r="EP268" s="13">
        <v>6.9968100000000005E-2</v>
      </c>
      <c r="EQ268" s="13">
        <v>6.9968100000000005E-2</v>
      </c>
      <c r="EY268" s="12">
        <v>44682</v>
      </c>
      <c r="EZ268" s="13">
        <v>4.0644999999999998</v>
      </c>
      <c r="FB268" s="13">
        <v>0.15</v>
      </c>
      <c r="FO268" s="13">
        <v>0</v>
      </c>
      <c r="FP268" s="13">
        <v>0</v>
      </c>
      <c r="FQ268" s="13">
        <v>0</v>
      </c>
      <c r="FR268" s="13">
        <v>0</v>
      </c>
      <c r="FS268" s="13">
        <v>-0.17</v>
      </c>
      <c r="FT268" s="13">
        <v>0.40500000000000003</v>
      </c>
      <c r="FU268" s="13">
        <v>0.1825</v>
      </c>
      <c r="FV268" s="13">
        <v>0.28749999999999998</v>
      </c>
      <c r="FW268" s="13">
        <v>6.9968100000000005E-2</v>
      </c>
      <c r="FX268" s="13">
        <v>6.9968100000000005E-2</v>
      </c>
    </row>
    <row r="269" spans="4:180" x14ac:dyDescent="0.2"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71"/>
      <c r="AA269" s="11"/>
      <c r="AB269" s="11"/>
      <c r="AC269" s="11"/>
      <c r="AD269" s="11"/>
      <c r="AE269" s="11"/>
      <c r="DR269" s="12">
        <v>44713</v>
      </c>
      <c r="DS269" s="13">
        <v>4.1284999999999998</v>
      </c>
      <c r="DU269" s="13">
        <v>0.15</v>
      </c>
      <c r="EH269" s="13">
        <v>0</v>
      </c>
      <c r="EI269" s="13">
        <v>0</v>
      </c>
      <c r="EJ269" s="13">
        <v>0</v>
      </c>
      <c r="EK269" s="13">
        <v>0</v>
      </c>
      <c r="EL269" s="13">
        <v>-0.17</v>
      </c>
      <c r="EM269" s="13">
        <v>0.39500000000000002</v>
      </c>
      <c r="EN269" s="13">
        <v>0.1825</v>
      </c>
      <c r="EO269" s="13">
        <v>0.28749999999999998</v>
      </c>
      <c r="EP269" s="13">
        <v>6.9968100000000005E-2</v>
      </c>
      <c r="EQ269" s="13">
        <v>6.9968100000000005E-2</v>
      </c>
      <c r="EY269" s="12">
        <v>44713</v>
      </c>
      <c r="EZ269" s="13">
        <v>4.1035000000000004</v>
      </c>
      <c r="FB269" s="13">
        <v>0.15</v>
      </c>
      <c r="FO269" s="13">
        <v>0</v>
      </c>
      <c r="FP269" s="13">
        <v>0</v>
      </c>
      <c r="FQ269" s="13">
        <v>0</v>
      </c>
      <c r="FR269" s="13">
        <v>0</v>
      </c>
      <c r="FS269" s="13">
        <v>-0.17</v>
      </c>
      <c r="FT269" s="13">
        <v>0.39500000000000002</v>
      </c>
      <c r="FU269" s="13">
        <v>0.1825</v>
      </c>
      <c r="FV269" s="13">
        <v>0.28749999999999998</v>
      </c>
      <c r="FW269" s="13">
        <v>6.9968100000000005E-2</v>
      </c>
      <c r="FX269" s="13">
        <v>6.9968100000000005E-2</v>
      </c>
    </row>
    <row r="270" spans="4:180" x14ac:dyDescent="0.2"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71"/>
      <c r="AA270" s="11"/>
      <c r="AB270" s="11"/>
      <c r="AC270" s="11"/>
      <c r="AD270" s="11"/>
      <c r="AE270" s="11"/>
      <c r="DR270" s="12">
        <v>44743</v>
      </c>
      <c r="DS270" s="13">
        <v>4.1505000000000001</v>
      </c>
      <c r="DU270" s="13">
        <v>0.15</v>
      </c>
      <c r="EH270" s="13">
        <v>0</v>
      </c>
      <c r="EI270" s="13">
        <v>0</v>
      </c>
      <c r="EJ270" s="13">
        <v>0</v>
      </c>
      <c r="EK270" s="13">
        <v>0</v>
      </c>
      <c r="EL270" s="13">
        <v>-0.17</v>
      </c>
      <c r="EM270" s="13">
        <v>0.43</v>
      </c>
      <c r="EN270" s="13">
        <v>0.1825</v>
      </c>
      <c r="EO270" s="13">
        <v>0.3</v>
      </c>
      <c r="EP270" s="13">
        <v>6.9968100000000005E-2</v>
      </c>
      <c r="EQ270" s="13">
        <v>6.9968100000000005E-2</v>
      </c>
      <c r="EY270" s="12">
        <v>44743</v>
      </c>
      <c r="EZ270" s="13">
        <v>4.1254999999999997</v>
      </c>
      <c r="FB270" s="13">
        <v>0.15</v>
      </c>
      <c r="FO270" s="13">
        <v>0</v>
      </c>
      <c r="FP270" s="13">
        <v>0</v>
      </c>
      <c r="FQ270" s="13">
        <v>0</v>
      </c>
      <c r="FR270" s="13">
        <v>0</v>
      </c>
      <c r="FS270" s="13">
        <v>-0.17</v>
      </c>
      <c r="FT270" s="13">
        <v>0.43</v>
      </c>
      <c r="FU270" s="13">
        <v>0.1825</v>
      </c>
      <c r="FV270" s="13">
        <v>0.3</v>
      </c>
      <c r="FW270" s="13">
        <v>6.9968100000000005E-2</v>
      </c>
      <c r="FX270" s="13">
        <v>6.9968100000000005E-2</v>
      </c>
    </row>
    <row r="271" spans="4:180" x14ac:dyDescent="0.2"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71"/>
      <c r="AA271" s="11"/>
      <c r="AB271" s="11"/>
      <c r="AC271" s="11"/>
      <c r="AD271" s="11"/>
      <c r="AE271" s="11"/>
      <c r="DR271" s="12">
        <v>44774</v>
      </c>
      <c r="DS271" s="13">
        <v>4.1715</v>
      </c>
      <c r="DU271" s="13">
        <v>0.15</v>
      </c>
      <c r="EH271" s="13">
        <v>0</v>
      </c>
      <c r="EI271" s="13">
        <v>0</v>
      </c>
      <c r="EJ271" s="13">
        <v>0</v>
      </c>
      <c r="EK271" s="13">
        <v>0</v>
      </c>
      <c r="EL271" s="13">
        <v>-0.17</v>
      </c>
      <c r="EM271" s="13">
        <v>0.495</v>
      </c>
      <c r="EN271" s="13">
        <v>0.1825</v>
      </c>
      <c r="EO271" s="13">
        <v>0.3</v>
      </c>
      <c r="EP271" s="13">
        <v>6.9968100000000005E-2</v>
      </c>
      <c r="EQ271" s="13">
        <v>6.9968100000000005E-2</v>
      </c>
      <c r="EY271" s="12">
        <v>44774</v>
      </c>
      <c r="EZ271" s="13">
        <v>4.1464999999999996</v>
      </c>
      <c r="FB271" s="13">
        <v>0.15</v>
      </c>
      <c r="FO271" s="13">
        <v>0</v>
      </c>
      <c r="FP271" s="13">
        <v>0</v>
      </c>
      <c r="FQ271" s="13">
        <v>0</v>
      </c>
      <c r="FR271" s="13">
        <v>0</v>
      </c>
      <c r="FS271" s="13">
        <v>-0.17</v>
      </c>
      <c r="FT271" s="13">
        <v>0.495</v>
      </c>
      <c r="FU271" s="13">
        <v>0.1825</v>
      </c>
      <c r="FV271" s="13">
        <v>0.3</v>
      </c>
      <c r="FW271" s="13">
        <v>6.9968100000000005E-2</v>
      </c>
      <c r="FX271" s="13">
        <v>6.9968100000000005E-2</v>
      </c>
    </row>
    <row r="272" spans="4:180" x14ac:dyDescent="0.2"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71"/>
      <c r="AA272" s="11"/>
      <c r="AB272" s="11"/>
      <c r="AC272" s="11"/>
      <c r="AD272" s="11"/>
      <c r="AE272" s="11"/>
      <c r="DR272" s="12">
        <v>44805</v>
      </c>
      <c r="DS272" s="13">
        <v>4.1355000000000004</v>
      </c>
      <c r="DU272" s="13">
        <v>0.15</v>
      </c>
      <c r="EH272" s="13">
        <v>0</v>
      </c>
      <c r="EI272" s="13">
        <v>0</v>
      </c>
      <c r="EJ272" s="13">
        <v>0</v>
      </c>
      <c r="EK272" s="13">
        <v>0</v>
      </c>
      <c r="EL272" s="13">
        <v>-0.17</v>
      </c>
      <c r="EM272" s="13">
        <v>0.39500000000000002</v>
      </c>
      <c r="EN272" s="13">
        <v>0.1825</v>
      </c>
      <c r="EO272" s="13">
        <v>0.28999999999999998</v>
      </c>
      <c r="EP272" s="13">
        <v>6.9968100000000005E-2</v>
      </c>
      <c r="EQ272" s="13">
        <v>6.9968100000000005E-2</v>
      </c>
      <c r="EY272" s="12">
        <v>44805</v>
      </c>
      <c r="EZ272" s="13">
        <v>4.1105</v>
      </c>
      <c r="FB272" s="13">
        <v>0.15</v>
      </c>
      <c r="FO272" s="13">
        <v>0</v>
      </c>
      <c r="FP272" s="13">
        <v>0</v>
      </c>
      <c r="FQ272" s="13">
        <v>0</v>
      </c>
      <c r="FR272" s="13">
        <v>0</v>
      </c>
      <c r="FS272" s="13">
        <v>-0.17</v>
      </c>
      <c r="FT272" s="13">
        <v>0.39500000000000002</v>
      </c>
      <c r="FU272" s="13">
        <v>0.1825</v>
      </c>
      <c r="FV272" s="13">
        <v>0.28999999999999998</v>
      </c>
      <c r="FW272" s="13">
        <v>6.9968100000000005E-2</v>
      </c>
      <c r="FX272" s="13">
        <v>6.9968100000000005E-2</v>
      </c>
    </row>
    <row r="273" spans="4:180" x14ac:dyDescent="0.2"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71"/>
      <c r="AA273" s="11"/>
      <c r="AB273" s="11"/>
      <c r="AC273" s="11"/>
      <c r="AD273" s="11"/>
      <c r="AE273" s="11"/>
      <c r="DR273" s="12">
        <v>44835</v>
      </c>
      <c r="DS273" s="13">
        <v>4.1315</v>
      </c>
      <c r="DU273" s="13">
        <v>0.15</v>
      </c>
      <c r="EH273" s="13">
        <v>0</v>
      </c>
      <c r="EI273" s="13">
        <v>0</v>
      </c>
      <c r="EJ273" s="13">
        <v>0</v>
      </c>
      <c r="EK273" s="13">
        <v>0</v>
      </c>
      <c r="EL273" s="13">
        <v>-0.17</v>
      </c>
      <c r="EM273" s="13">
        <v>0.46100000000000002</v>
      </c>
      <c r="EN273" s="13">
        <v>0.1875</v>
      </c>
      <c r="EO273" s="13">
        <v>0.36249999999999999</v>
      </c>
      <c r="EP273" s="13">
        <v>6.9968100000000005E-2</v>
      </c>
      <c r="EQ273" s="13">
        <v>6.9968100000000005E-2</v>
      </c>
      <c r="EY273" s="12">
        <v>44835</v>
      </c>
      <c r="EZ273" s="13">
        <v>4.1064999999999996</v>
      </c>
      <c r="FB273" s="13">
        <v>0.15</v>
      </c>
      <c r="FO273" s="13">
        <v>0</v>
      </c>
      <c r="FP273" s="13">
        <v>0</v>
      </c>
      <c r="FQ273" s="13">
        <v>0</v>
      </c>
      <c r="FR273" s="13">
        <v>0</v>
      </c>
      <c r="FS273" s="13">
        <v>-0.17</v>
      </c>
      <c r="FT273" s="13">
        <v>0.46100000000000002</v>
      </c>
      <c r="FU273" s="13">
        <v>0.1875</v>
      </c>
      <c r="FV273" s="13">
        <v>0.36249999999999999</v>
      </c>
      <c r="FW273" s="13">
        <v>6.9968100000000005E-2</v>
      </c>
      <c r="FX273" s="13">
        <v>6.9968100000000005E-2</v>
      </c>
    </row>
    <row r="274" spans="4:180" x14ac:dyDescent="0.2"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71"/>
      <c r="AA274" s="11"/>
      <c r="AB274" s="11"/>
      <c r="AC274" s="11"/>
      <c r="AD274" s="11"/>
      <c r="AE274" s="11"/>
      <c r="DR274" s="12">
        <v>44866</v>
      </c>
      <c r="DS274" s="13">
        <v>4.1284999999999998</v>
      </c>
      <c r="DU274" s="13">
        <v>0.15</v>
      </c>
      <c r="EH274" s="13">
        <v>0</v>
      </c>
      <c r="EI274" s="13">
        <v>0</v>
      </c>
      <c r="EJ274" s="13">
        <v>0</v>
      </c>
      <c r="EK274" s="13">
        <v>0</v>
      </c>
      <c r="EL274" s="13">
        <v>-0.17</v>
      </c>
      <c r="EM274" s="13">
        <v>0.76749999999999996</v>
      </c>
      <c r="EN274" s="13">
        <v>0.27</v>
      </c>
      <c r="EO274" s="13">
        <v>0.46500000000000002</v>
      </c>
      <c r="EP274" s="13">
        <v>-9.9886999999999997E-3</v>
      </c>
      <c r="EQ274" s="13">
        <v>-9.9886999999999997E-3</v>
      </c>
      <c r="EY274" s="12">
        <v>44866</v>
      </c>
      <c r="EZ274" s="13">
        <v>4.1035000000000004</v>
      </c>
      <c r="FB274" s="13">
        <v>0.15</v>
      </c>
      <c r="FO274" s="13">
        <v>0</v>
      </c>
      <c r="FP274" s="13">
        <v>0</v>
      </c>
      <c r="FQ274" s="13">
        <v>0</v>
      </c>
      <c r="FR274" s="13">
        <v>0</v>
      </c>
      <c r="FS274" s="13">
        <v>-0.17</v>
      </c>
      <c r="FT274" s="13">
        <v>0.76749999999999996</v>
      </c>
      <c r="FU274" s="13">
        <v>0.27</v>
      </c>
      <c r="FV274" s="13">
        <v>0.46500000000000002</v>
      </c>
      <c r="FW274" s="13">
        <v>-9.9886999999999997E-3</v>
      </c>
      <c r="FX274" s="13">
        <v>-9.9886999999999997E-3</v>
      </c>
    </row>
    <row r="275" spans="4:180" x14ac:dyDescent="0.2"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71"/>
      <c r="AA275" s="11"/>
      <c r="AB275" s="11"/>
      <c r="AC275" s="11"/>
      <c r="AD275" s="11"/>
      <c r="AE275" s="11"/>
      <c r="DR275" s="12">
        <v>44896</v>
      </c>
      <c r="DS275" s="13">
        <v>4.1574999999999998</v>
      </c>
      <c r="DU275" s="13">
        <v>0.15</v>
      </c>
      <c r="EH275" s="13">
        <v>0</v>
      </c>
      <c r="EI275" s="13">
        <v>0</v>
      </c>
      <c r="EJ275" s="13">
        <v>0</v>
      </c>
      <c r="EK275" s="13">
        <v>0</v>
      </c>
      <c r="EL275" s="13">
        <v>-0.17</v>
      </c>
      <c r="EM275" s="13">
        <v>1.19</v>
      </c>
      <c r="EN275" s="13">
        <v>0.30499999999999999</v>
      </c>
      <c r="EO275" s="13">
        <v>0.8</v>
      </c>
      <c r="EP275" s="13">
        <v>-2.4951899999999999E-2</v>
      </c>
      <c r="EQ275" s="13">
        <v>-2.4951899999999999E-2</v>
      </c>
      <c r="EY275" s="12">
        <v>44896</v>
      </c>
      <c r="EZ275" s="13">
        <v>4.1325000000000003</v>
      </c>
      <c r="FB275" s="13">
        <v>0.15</v>
      </c>
      <c r="FO275" s="13">
        <v>0</v>
      </c>
      <c r="FP275" s="13">
        <v>0</v>
      </c>
      <c r="FQ275" s="13">
        <v>0</v>
      </c>
      <c r="FR275" s="13">
        <v>0</v>
      </c>
      <c r="FS275" s="13">
        <v>-0.17</v>
      </c>
      <c r="FT275" s="13">
        <v>1.19</v>
      </c>
      <c r="FU275" s="13">
        <v>0.30499999999999999</v>
      </c>
      <c r="FV275" s="13">
        <v>0.8</v>
      </c>
      <c r="FW275" s="13">
        <v>-2.4951899999999999E-2</v>
      </c>
      <c r="FX275" s="13">
        <v>-2.4951899999999999E-2</v>
      </c>
    </row>
    <row r="276" spans="4:180" x14ac:dyDescent="0.2"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71"/>
      <c r="AA276" s="11"/>
      <c r="AB276" s="11"/>
      <c r="AC276" s="11"/>
      <c r="AD276" s="11"/>
      <c r="AE276" s="11"/>
      <c r="DR276" s="12">
        <v>44927</v>
      </c>
      <c r="DS276" s="13">
        <v>4.4820000000000002</v>
      </c>
      <c r="DU276" s="13">
        <v>0.15</v>
      </c>
      <c r="EH276" s="13">
        <v>0</v>
      </c>
      <c r="EI276" s="13">
        <v>0</v>
      </c>
      <c r="EJ276" s="13">
        <v>0</v>
      </c>
      <c r="EK276" s="13">
        <v>0</v>
      </c>
      <c r="EL276" s="13">
        <v>-0.17</v>
      </c>
      <c r="EM276" s="13">
        <v>1.5249999999999999</v>
      </c>
      <c r="EN276" s="13">
        <v>0.30499999999999999</v>
      </c>
      <c r="EO276" s="13">
        <v>0.97499999999999998</v>
      </c>
      <c r="EP276" s="13">
        <v>-1.99551E-2</v>
      </c>
      <c r="EQ276" s="13">
        <v>-1.99551E-2</v>
      </c>
      <c r="EY276" s="12">
        <v>44927</v>
      </c>
      <c r="EZ276" s="13">
        <v>4.4569999999999999</v>
      </c>
      <c r="FB276" s="13">
        <v>0.15</v>
      </c>
      <c r="FO276" s="13">
        <v>0</v>
      </c>
      <c r="FP276" s="13">
        <v>0</v>
      </c>
      <c r="FQ276" s="13">
        <v>0</v>
      </c>
      <c r="FR276" s="13">
        <v>0</v>
      </c>
      <c r="FS276" s="13">
        <v>-0.17</v>
      </c>
      <c r="FT276" s="13">
        <v>1.5249999999999999</v>
      </c>
      <c r="FU276" s="13">
        <v>0.30499999999999999</v>
      </c>
      <c r="FV276" s="13">
        <v>0.97499999999999998</v>
      </c>
      <c r="FW276" s="13">
        <v>-1.99551E-2</v>
      </c>
      <c r="FX276" s="13">
        <v>-1.99551E-2</v>
      </c>
    </row>
    <row r="277" spans="4:180" x14ac:dyDescent="0.2"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71"/>
      <c r="AA277" s="11"/>
      <c r="AB277" s="11"/>
      <c r="AC277" s="11"/>
      <c r="AD277" s="11"/>
      <c r="AE277" s="11"/>
      <c r="DR277" s="12">
        <v>44958</v>
      </c>
      <c r="DS277" s="13">
        <v>4.42</v>
      </c>
      <c r="DU277" s="13">
        <v>0.15</v>
      </c>
      <c r="EH277" s="13">
        <v>0</v>
      </c>
      <c r="EI277" s="13">
        <v>0</v>
      </c>
      <c r="EJ277" s="13">
        <v>0</v>
      </c>
      <c r="EK277" s="13">
        <v>0</v>
      </c>
      <c r="EL277" s="13">
        <v>-0.17</v>
      </c>
      <c r="EM277" s="13">
        <v>1.4550000000000001</v>
      </c>
      <c r="EN277" s="13">
        <v>0.30499999999999999</v>
      </c>
      <c r="EO277" s="13">
        <v>0.97499999999999998</v>
      </c>
      <c r="EP277" s="13">
        <v>5.0425000000000001E-3</v>
      </c>
      <c r="EQ277" s="13">
        <v>5.0425000000000001E-3</v>
      </c>
      <c r="EY277" s="12">
        <v>44958</v>
      </c>
      <c r="EZ277" s="13">
        <v>4.3949999999999996</v>
      </c>
      <c r="FB277" s="13">
        <v>0.15</v>
      </c>
      <c r="FO277" s="13">
        <v>0</v>
      </c>
      <c r="FP277" s="13">
        <v>0</v>
      </c>
      <c r="FQ277" s="13">
        <v>0</v>
      </c>
      <c r="FR277" s="13">
        <v>0</v>
      </c>
      <c r="FS277" s="13">
        <v>-0.17</v>
      </c>
      <c r="FT277" s="13">
        <v>1.4550000000000001</v>
      </c>
      <c r="FU277" s="13">
        <v>0.30499999999999999</v>
      </c>
      <c r="FV277" s="13">
        <v>0.97499999999999998</v>
      </c>
      <c r="FW277" s="13">
        <v>5.0425000000000001E-3</v>
      </c>
      <c r="FX277" s="13">
        <v>5.0425000000000001E-3</v>
      </c>
    </row>
    <row r="278" spans="4:180" x14ac:dyDescent="0.2"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71"/>
      <c r="AA278" s="11"/>
      <c r="AB278" s="11"/>
      <c r="AC278" s="11"/>
      <c r="AD278" s="11"/>
      <c r="AE278" s="11"/>
      <c r="DR278" s="12">
        <v>44986</v>
      </c>
      <c r="DS278" s="13">
        <v>4.3099999999999996</v>
      </c>
      <c r="DU278" s="13">
        <v>0.15</v>
      </c>
      <c r="EH278" s="13">
        <v>0</v>
      </c>
      <c r="EI278" s="13">
        <v>0</v>
      </c>
      <c r="EJ278" s="13">
        <v>0</v>
      </c>
      <c r="EK278" s="13">
        <v>0</v>
      </c>
      <c r="EL278" s="13">
        <v>-0.17</v>
      </c>
      <c r="EM278" s="13">
        <v>0.83499999999999996</v>
      </c>
      <c r="EN278" s="13">
        <v>0.26500000000000001</v>
      </c>
      <c r="EO278" s="13">
        <v>0.60750000000000004</v>
      </c>
      <c r="EP278" s="13">
        <v>1.50425E-2</v>
      </c>
      <c r="EQ278" s="13">
        <v>1.50425E-2</v>
      </c>
      <c r="EY278" s="12">
        <v>44986</v>
      </c>
      <c r="EZ278" s="13">
        <v>4.2850000000000001</v>
      </c>
      <c r="FB278" s="13">
        <v>0.15</v>
      </c>
      <c r="FO278" s="13">
        <v>0</v>
      </c>
      <c r="FP278" s="13">
        <v>0</v>
      </c>
      <c r="FQ278" s="13">
        <v>0</v>
      </c>
      <c r="FR278" s="13">
        <v>0</v>
      </c>
      <c r="FS278" s="13">
        <v>-0.17</v>
      </c>
      <c r="FT278" s="13">
        <v>0.83499999999999996</v>
      </c>
      <c r="FU278" s="13">
        <v>0.26500000000000001</v>
      </c>
      <c r="FV278" s="13">
        <v>0.60750000000000004</v>
      </c>
      <c r="FW278" s="13">
        <v>1.50425E-2</v>
      </c>
      <c r="FX278" s="13">
        <v>1.50425E-2</v>
      </c>
    </row>
    <row r="279" spans="4:180" x14ac:dyDescent="0.2"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71"/>
      <c r="AA279" s="11"/>
      <c r="AB279" s="11"/>
      <c r="AC279" s="11"/>
      <c r="AD279" s="11"/>
      <c r="AE279" s="11"/>
      <c r="DR279" s="12">
        <v>45017</v>
      </c>
      <c r="DS279" s="13">
        <v>4.1920000000000002</v>
      </c>
      <c r="DU279" s="13">
        <v>0.15</v>
      </c>
      <c r="EH279" s="13">
        <v>0</v>
      </c>
      <c r="EI279" s="13">
        <v>0</v>
      </c>
      <c r="EJ279" s="13">
        <v>0</v>
      </c>
      <c r="EK279" s="13">
        <v>0</v>
      </c>
      <c r="EL279" s="13">
        <v>-0.17</v>
      </c>
      <c r="EM279" s="13">
        <v>0.45</v>
      </c>
      <c r="EN279" s="13">
        <v>0.19500000000000001</v>
      </c>
      <c r="EO279" s="13">
        <v>0.35499999999999998</v>
      </c>
      <c r="EP279" s="13">
        <v>7.4976600000000004E-2</v>
      </c>
      <c r="EQ279" s="13">
        <v>7.4976600000000004E-2</v>
      </c>
      <c r="EY279" s="12">
        <v>45017</v>
      </c>
      <c r="EZ279" s="13">
        <v>4.1669999999999998</v>
      </c>
      <c r="FB279" s="13">
        <v>0.15</v>
      </c>
      <c r="FO279" s="13">
        <v>0</v>
      </c>
      <c r="FP279" s="13">
        <v>0</v>
      </c>
      <c r="FQ279" s="13">
        <v>0</v>
      </c>
      <c r="FR279" s="13">
        <v>0</v>
      </c>
      <c r="FS279" s="13">
        <v>-0.17</v>
      </c>
      <c r="FT279" s="13">
        <v>0.45</v>
      </c>
      <c r="FU279" s="13">
        <v>0.19500000000000001</v>
      </c>
      <c r="FV279" s="13">
        <v>0.35499999999999998</v>
      </c>
      <c r="FW279" s="13">
        <v>7.4976600000000004E-2</v>
      </c>
      <c r="FX279" s="13">
        <v>7.4976600000000004E-2</v>
      </c>
    </row>
    <row r="280" spans="4:180" x14ac:dyDescent="0.2"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71"/>
      <c r="AA280" s="11"/>
      <c r="AB280" s="11"/>
      <c r="AC280" s="11"/>
      <c r="AD280" s="11"/>
      <c r="AE280" s="11"/>
      <c r="DR280" s="12">
        <v>45047</v>
      </c>
      <c r="DS280" s="13">
        <v>4.2</v>
      </c>
      <c r="DU280" s="13">
        <v>0.15</v>
      </c>
      <c r="EH280" s="13">
        <v>0</v>
      </c>
      <c r="EI280" s="13">
        <v>0</v>
      </c>
      <c r="EJ280" s="13">
        <v>0</v>
      </c>
      <c r="EK280" s="13">
        <v>0</v>
      </c>
      <c r="EL280" s="13">
        <v>-0.17</v>
      </c>
      <c r="EM280" s="13">
        <v>0.40500000000000003</v>
      </c>
      <c r="EN280" s="13">
        <v>0.1825</v>
      </c>
      <c r="EO280" s="13">
        <v>0.28749999999999998</v>
      </c>
      <c r="EP280" s="13">
        <v>7.4968099999999996E-2</v>
      </c>
      <c r="EQ280" s="13">
        <v>7.4968099999999996E-2</v>
      </c>
      <c r="EY280" s="12">
        <v>45047</v>
      </c>
      <c r="EZ280" s="13">
        <v>4.1749999999999998</v>
      </c>
      <c r="FB280" s="13">
        <v>0.15</v>
      </c>
      <c r="FO280" s="13">
        <v>0</v>
      </c>
      <c r="FP280" s="13">
        <v>0</v>
      </c>
      <c r="FQ280" s="13">
        <v>0</v>
      </c>
      <c r="FR280" s="13">
        <v>0</v>
      </c>
      <c r="FS280" s="13">
        <v>-0.17</v>
      </c>
      <c r="FT280" s="13">
        <v>0.40500000000000003</v>
      </c>
      <c r="FU280" s="13">
        <v>0.1825</v>
      </c>
      <c r="FV280" s="13">
        <v>0.28749999999999998</v>
      </c>
      <c r="FW280" s="13">
        <v>7.4968099999999996E-2</v>
      </c>
      <c r="FX280" s="13">
        <v>7.4968099999999996E-2</v>
      </c>
    </row>
    <row r="281" spans="4:180" x14ac:dyDescent="0.2"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71"/>
      <c r="AA281" s="11"/>
      <c r="AB281" s="11"/>
      <c r="AC281" s="11"/>
      <c r="AD281" s="11"/>
      <c r="AE281" s="11"/>
      <c r="DR281" s="12">
        <v>45078</v>
      </c>
      <c r="DS281" s="13">
        <v>4.24</v>
      </c>
      <c r="DU281" s="13">
        <v>0.15</v>
      </c>
      <c r="EH281" s="13">
        <v>0</v>
      </c>
      <c r="EI281" s="13">
        <v>0</v>
      </c>
      <c r="EJ281" s="13">
        <v>0</v>
      </c>
      <c r="EK281" s="13">
        <v>0</v>
      </c>
      <c r="EL281" s="13">
        <v>-0.17</v>
      </c>
      <c r="EM281" s="13">
        <v>0.39500000000000002</v>
      </c>
      <c r="EN281" s="13">
        <v>0.1825</v>
      </c>
      <c r="EO281" s="13">
        <v>0.28749999999999998</v>
      </c>
      <c r="EP281" s="13">
        <v>7.4968099999999996E-2</v>
      </c>
      <c r="EQ281" s="13">
        <v>7.4968099999999996E-2</v>
      </c>
      <c r="EY281" s="12">
        <v>45078</v>
      </c>
      <c r="EZ281" s="13">
        <v>4.2149999999999999</v>
      </c>
      <c r="FB281" s="13">
        <v>0.15</v>
      </c>
      <c r="FO281" s="13">
        <v>0</v>
      </c>
      <c r="FP281" s="13">
        <v>0</v>
      </c>
      <c r="FQ281" s="13">
        <v>0</v>
      </c>
      <c r="FR281" s="13">
        <v>0</v>
      </c>
      <c r="FS281" s="13">
        <v>-0.17</v>
      </c>
      <c r="FT281" s="13">
        <v>0.39500000000000002</v>
      </c>
      <c r="FU281" s="13">
        <v>0.1825</v>
      </c>
      <c r="FV281" s="13">
        <v>0.28749999999999998</v>
      </c>
      <c r="FW281" s="13">
        <v>7.4968099999999996E-2</v>
      </c>
      <c r="FX281" s="13">
        <v>7.4968099999999996E-2</v>
      </c>
    </row>
    <row r="282" spans="4:180" x14ac:dyDescent="0.2"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71"/>
      <c r="AA282" s="11"/>
      <c r="AB282" s="11"/>
      <c r="AC282" s="11"/>
      <c r="AD282" s="11"/>
      <c r="AE282" s="11"/>
      <c r="DR282" s="12">
        <v>45108</v>
      </c>
      <c r="DS282" s="13">
        <v>4.2619999999999996</v>
      </c>
      <c r="DU282" s="13">
        <v>0.15</v>
      </c>
      <c r="EH282" s="13">
        <v>0</v>
      </c>
      <c r="EI282" s="13">
        <v>0</v>
      </c>
      <c r="EJ282" s="13">
        <v>0</v>
      </c>
      <c r="EK282" s="13">
        <v>0</v>
      </c>
      <c r="EL282" s="13">
        <v>-0.17</v>
      </c>
      <c r="EM282" s="13">
        <v>0.43</v>
      </c>
      <c r="EN282" s="13">
        <v>0.1825</v>
      </c>
      <c r="EO282" s="13">
        <v>0.3</v>
      </c>
      <c r="EP282" s="13">
        <v>7.4968099999999996E-2</v>
      </c>
      <c r="EQ282" s="13">
        <v>7.4968099999999996E-2</v>
      </c>
      <c r="EY282" s="12">
        <v>45108</v>
      </c>
      <c r="EZ282" s="13">
        <v>4.2370000000000001</v>
      </c>
      <c r="FB282" s="13">
        <v>0.15</v>
      </c>
      <c r="FO282" s="13">
        <v>0</v>
      </c>
      <c r="FP282" s="13">
        <v>0</v>
      </c>
      <c r="FQ282" s="13">
        <v>0</v>
      </c>
      <c r="FR282" s="13">
        <v>0</v>
      </c>
      <c r="FS282" s="13">
        <v>-0.17</v>
      </c>
      <c r="FT282" s="13">
        <v>0.43</v>
      </c>
      <c r="FU282" s="13">
        <v>0.1825</v>
      </c>
      <c r="FV282" s="13">
        <v>0.3</v>
      </c>
      <c r="FW282" s="13">
        <v>7.4968099999999996E-2</v>
      </c>
      <c r="FX282" s="13">
        <v>7.4968099999999996E-2</v>
      </c>
    </row>
    <row r="283" spans="4:180" x14ac:dyDescent="0.2"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71"/>
      <c r="AA283" s="11"/>
      <c r="AB283" s="11"/>
      <c r="AC283" s="11"/>
      <c r="AD283" s="11"/>
      <c r="AE283" s="11"/>
      <c r="DR283" s="12">
        <v>45139</v>
      </c>
      <c r="DS283" s="13">
        <v>4.2830000000000004</v>
      </c>
      <c r="DU283" s="13">
        <v>0.15</v>
      </c>
      <c r="EH283" s="13">
        <v>0</v>
      </c>
      <c r="EI283" s="13">
        <v>0</v>
      </c>
      <c r="EJ283" s="13">
        <v>0</v>
      </c>
      <c r="EK283" s="13">
        <v>0</v>
      </c>
      <c r="EL283" s="13">
        <v>-0.17</v>
      </c>
      <c r="EM283" s="13">
        <v>0.495</v>
      </c>
      <c r="EN283" s="13">
        <v>0.1825</v>
      </c>
      <c r="EO283" s="13">
        <v>0.3</v>
      </c>
      <c r="EP283" s="13">
        <v>7.4968099999999996E-2</v>
      </c>
      <c r="EQ283" s="13">
        <v>7.4968099999999996E-2</v>
      </c>
      <c r="EY283" s="12">
        <v>45139</v>
      </c>
      <c r="EZ283" s="13">
        <v>4.258</v>
      </c>
      <c r="FB283" s="13">
        <v>0.15</v>
      </c>
      <c r="FO283" s="13">
        <v>0</v>
      </c>
      <c r="FP283" s="13">
        <v>0</v>
      </c>
      <c r="FQ283" s="13">
        <v>0</v>
      </c>
      <c r="FR283" s="13">
        <v>0</v>
      </c>
      <c r="FS283" s="13">
        <v>-0.17</v>
      </c>
      <c r="FT283" s="13">
        <v>0.495</v>
      </c>
      <c r="FU283" s="13">
        <v>0.1825</v>
      </c>
      <c r="FV283" s="13">
        <v>0.3</v>
      </c>
      <c r="FW283" s="13">
        <v>7.4968099999999996E-2</v>
      </c>
      <c r="FX283" s="13">
        <v>7.4968099999999996E-2</v>
      </c>
    </row>
    <row r="284" spans="4:180" x14ac:dyDescent="0.2"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71"/>
      <c r="AA284" s="11"/>
      <c r="AB284" s="11"/>
      <c r="AC284" s="11"/>
      <c r="AD284" s="11"/>
      <c r="AE284" s="11"/>
      <c r="DR284" s="12">
        <v>45170</v>
      </c>
      <c r="DS284" s="13">
        <v>4.2460000000000004</v>
      </c>
      <c r="EH284" s="13">
        <v>0</v>
      </c>
      <c r="EI284" s="13">
        <v>0</v>
      </c>
      <c r="EJ284" s="13">
        <v>0</v>
      </c>
      <c r="EK284" s="13">
        <v>0</v>
      </c>
      <c r="EL284" s="13">
        <v>-0.17</v>
      </c>
      <c r="EM284" s="13">
        <v>0.39500000000000002</v>
      </c>
      <c r="EN284" s="13">
        <v>0.1825</v>
      </c>
      <c r="EO284" s="13">
        <v>0.28999999999999998</v>
      </c>
      <c r="EP284" s="13">
        <v>7.4968099999999996E-2</v>
      </c>
      <c r="EQ284" s="13">
        <v>7.4968099999999996E-2</v>
      </c>
      <c r="EY284" s="12">
        <v>45170</v>
      </c>
      <c r="EZ284" s="13">
        <v>4.2210000000000001</v>
      </c>
      <c r="FO284" s="13">
        <v>0</v>
      </c>
      <c r="FP284" s="13">
        <v>0</v>
      </c>
      <c r="FQ284" s="13">
        <v>0</v>
      </c>
      <c r="FR284" s="13">
        <v>0</v>
      </c>
      <c r="FS284" s="13">
        <v>-0.17</v>
      </c>
      <c r="FT284" s="13">
        <v>0.39500000000000002</v>
      </c>
      <c r="FU284" s="13">
        <v>0.1825</v>
      </c>
      <c r="FV284" s="13">
        <v>0.28999999999999998</v>
      </c>
      <c r="FW284" s="13">
        <v>7.4968099999999996E-2</v>
      </c>
      <c r="FX284" s="13">
        <v>7.4968099999999996E-2</v>
      </c>
    </row>
    <row r="285" spans="4:180" x14ac:dyDescent="0.2"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71"/>
      <c r="AA285" s="11"/>
      <c r="AB285" s="11"/>
      <c r="AC285" s="11"/>
      <c r="AD285" s="11"/>
      <c r="AE285" s="11"/>
      <c r="DR285" s="12">
        <v>45200</v>
      </c>
      <c r="DS285" s="13">
        <v>4.2409999999999997</v>
      </c>
      <c r="EH285" s="13">
        <v>0</v>
      </c>
      <c r="EI285" s="13">
        <v>0</v>
      </c>
      <c r="EJ285" s="13">
        <v>0</v>
      </c>
      <c r="EK285" s="13">
        <v>0</v>
      </c>
      <c r="EL285" s="13">
        <v>-0.17</v>
      </c>
      <c r="EM285" s="13">
        <v>0.46100000000000002</v>
      </c>
      <c r="EN285" s="13">
        <v>0.1875</v>
      </c>
      <c r="EO285" s="13">
        <v>0.36249999999999999</v>
      </c>
      <c r="EP285" s="13">
        <v>7.4968099999999996E-2</v>
      </c>
      <c r="EQ285" s="13">
        <v>7.4968099999999996E-2</v>
      </c>
      <c r="EY285" s="12">
        <v>45200</v>
      </c>
      <c r="EZ285" s="13">
        <v>4.2160000000000002</v>
      </c>
      <c r="FO285" s="13">
        <v>0</v>
      </c>
      <c r="FP285" s="13">
        <v>0</v>
      </c>
      <c r="FQ285" s="13">
        <v>0</v>
      </c>
      <c r="FR285" s="13">
        <v>0</v>
      </c>
      <c r="FS285" s="13">
        <v>-0.17</v>
      </c>
      <c r="FT285" s="13">
        <v>0.46100000000000002</v>
      </c>
      <c r="FU285" s="13">
        <v>0.1875</v>
      </c>
      <c r="FV285" s="13">
        <v>0.36249999999999999</v>
      </c>
      <c r="FW285" s="13">
        <v>7.4968099999999996E-2</v>
      </c>
      <c r="FX285" s="13">
        <v>7.4968099999999996E-2</v>
      </c>
    </row>
    <row r="286" spans="4:180" x14ac:dyDescent="0.2"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71"/>
      <c r="AA286" s="11"/>
      <c r="AB286" s="11"/>
      <c r="AC286" s="11"/>
      <c r="AD286" s="11"/>
      <c r="AE286" s="11"/>
      <c r="DR286" s="12">
        <v>45231</v>
      </c>
      <c r="DS286" s="13">
        <v>4.2329999999999997</v>
      </c>
      <c r="EH286" s="13">
        <v>0</v>
      </c>
      <c r="EI286" s="13">
        <v>0</v>
      </c>
      <c r="EJ286" s="13">
        <v>0</v>
      </c>
      <c r="EK286" s="13">
        <v>0</v>
      </c>
      <c r="EL286" s="13">
        <v>-0.2</v>
      </c>
      <c r="EM286" s="13">
        <v>0.76749999999999996</v>
      </c>
      <c r="EN286" s="13">
        <v>0.27</v>
      </c>
      <c r="EO286" s="13">
        <v>0.46500000000000002</v>
      </c>
      <c r="EP286" s="13">
        <v>-4.9887000000000004E-3</v>
      </c>
      <c r="EQ286" s="13">
        <v>-4.9887000000000004E-3</v>
      </c>
      <c r="EY286" s="12">
        <v>45231</v>
      </c>
      <c r="EZ286" s="13">
        <v>4.2080000000000002</v>
      </c>
      <c r="FO286" s="13">
        <v>0</v>
      </c>
      <c r="FP286" s="13">
        <v>0</v>
      </c>
      <c r="FQ286" s="13">
        <v>0</v>
      </c>
      <c r="FR286" s="13">
        <v>0</v>
      </c>
      <c r="FS286" s="13">
        <v>-0.2</v>
      </c>
      <c r="FT286" s="13">
        <v>0.76749999999999996</v>
      </c>
      <c r="FU286" s="13">
        <v>0.27</v>
      </c>
      <c r="FV286" s="13">
        <v>0.46500000000000002</v>
      </c>
      <c r="FW286" s="13">
        <v>-4.9887000000000004E-3</v>
      </c>
      <c r="FX286" s="13">
        <v>-4.9887000000000004E-3</v>
      </c>
    </row>
    <row r="287" spans="4:180" x14ac:dyDescent="0.2"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71"/>
      <c r="AA287" s="11"/>
      <c r="AB287" s="11"/>
      <c r="AC287" s="11"/>
      <c r="AD287" s="11"/>
      <c r="AE287" s="11"/>
      <c r="DR287" s="12">
        <v>45261</v>
      </c>
      <c r="DS287" s="13">
        <v>4.2590000000000003</v>
      </c>
      <c r="EH287" s="13">
        <v>0</v>
      </c>
      <c r="EI287" s="13">
        <v>0</v>
      </c>
      <c r="EJ287" s="13">
        <v>0</v>
      </c>
      <c r="EK287" s="13">
        <v>0</v>
      </c>
      <c r="EL287" s="13">
        <v>-0.2</v>
      </c>
      <c r="EM287" s="13">
        <v>1.19</v>
      </c>
      <c r="EN287" s="13">
        <v>0.30499999999999999</v>
      </c>
      <c r="EO287" s="13">
        <v>0.8</v>
      </c>
      <c r="EP287" s="13">
        <v>-1.9951900000000002E-2</v>
      </c>
      <c r="EQ287" s="13">
        <v>-1.9951900000000002E-2</v>
      </c>
      <c r="EY287" s="12">
        <v>45261</v>
      </c>
      <c r="EZ287" s="13">
        <v>4.234</v>
      </c>
      <c r="FO287" s="13">
        <v>0</v>
      </c>
      <c r="FP287" s="13">
        <v>0</v>
      </c>
      <c r="FQ287" s="13">
        <v>0</v>
      </c>
      <c r="FR287" s="13">
        <v>0</v>
      </c>
      <c r="FS287" s="13">
        <v>-0.2</v>
      </c>
      <c r="FT287" s="13">
        <v>1.19</v>
      </c>
      <c r="FU287" s="13">
        <v>0.30499999999999999</v>
      </c>
      <c r="FV287" s="13">
        <v>0.8</v>
      </c>
      <c r="FW287" s="13">
        <v>-1.9951900000000002E-2</v>
      </c>
      <c r="FX287" s="13">
        <v>-1.9951900000000002E-2</v>
      </c>
    </row>
    <row r="288" spans="4:180" x14ac:dyDescent="0.2"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71"/>
      <c r="AA288" s="11"/>
      <c r="AB288" s="11"/>
      <c r="AC288" s="11"/>
      <c r="AD288" s="11"/>
      <c r="AE288" s="11"/>
      <c r="EH288" s="13">
        <v>0</v>
      </c>
      <c r="EI288" s="13">
        <v>0</v>
      </c>
      <c r="EJ288" s="13">
        <v>0</v>
      </c>
      <c r="EK288" s="13">
        <v>0</v>
      </c>
      <c r="EL288" s="13">
        <v>-0.2</v>
      </c>
      <c r="EM288" s="13">
        <v>1.5249999999999999</v>
      </c>
      <c r="EN288" s="13">
        <v>0.30499999999999999</v>
      </c>
      <c r="EO288" s="13">
        <v>0.97499999999999998</v>
      </c>
      <c r="EP288" s="13">
        <v>-1.4955100000000001E-2</v>
      </c>
      <c r="EQ288" s="13">
        <v>-1.4955100000000001E-2</v>
      </c>
      <c r="FO288" s="13">
        <v>0</v>
      </c>
      <c r="FP288" s="13">
        <v>0</v>
      </c>
      <c r="FQ288" s="13">
        <v>0</v>
      </c>
      <c r="FR288" s="13">
        <v>0</v>
      </c>
      <c r="FS288" s="13">
        <v>-0.2</v>
      </c>
      <c r="FT288" s="13">
        <v>1.5249999999999999</v>
      </c>
      <c r="FU288" s="13">
        <v>0.30499999999999999</v>
      </c>
      <c r="FV288" s="13">
        <v>0.97499999999999998</v>
      </c>
      <c r="FW288" s="13">
        <v>-1.4955100000000001E-2</v>
      </c>
      <c r="FX288" s="13">
        <v>-1.4955100000000001E-2</v>
      </c>
    </row>
    <row r="289" spans="4:180" x14ac:dyDescent="0.2"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71"/>
      <c r="AA289" s="11"/>
      <c r="AB289" s="11"/>
      <c r="AC289" s="11"/>
      <c r="AD289" s="11"/>
      <c r="AE289" s="11"/>
      <c r="EH289" s="13">
        <v>0</v>
      </c>
      <c r="EI289" s="13">
        <v>0</v>
      </c>
      <c r="EJ289" s="13">
        <v>0</v>
      </c>
      <c r="EK289" s="13">
        <v>0</v>
      </c>
      <c r="EL289" s="13">
        <v>-0.2</v>
      </c>
      <c r="EM289" s="13">
        <v>1.4550000000000001</v>
      </c>
      <c r="EN289" s="13">
        <v>0.30499999999999999</v>
      </c>
      <c r="EO289" s="13">
        <v>0.97499999999999998</v>
      </c>
      <c r="EP289" s="13">
        <v>1.0042499999999999E-2</v>
      </c>
      <c r="EQ289" s="13">
        <v>1.0042499999999999E-2</v>
      </c>
      <c r="FO289" s="13">
        <v>0</v>
      </c>
      <c r="FP289" s="13">
        <v>0</v>
      </c>
      <c r="FQ289" s="13">
        <v>0</v>
      </c>
      <c r="FR289" s="13">
        <v>0</v>
      </c>
      <c r="FS289" s="13">
        <v>-0.2</v>
      </c>
      <c r="FT289" s="13">
        <v>1.4550000000000001</v>
      </c>
      <c r="FU289" s="13">
        <v>0.30499999999999999</v>
      </c>
      <c r="FV289" s="13">
        <v>0.97499999999999998</v>
      </c>
      <c r="FW289" s="13">
        <v>1.0042499999999999E-2</v>
      </c>
      <c r="FX289" s="13">
        <v>1.0042499999999999E-2</v>
      </c>
    </row>
    <row r="290" spans="4:180" x14ac:dyDescent="0.2"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71"/>
      <c r="AA290" s="11"/>
      <c r="AB290" s="11"/>
      <c r="AC290" s="11"/>
      <c r="AD290" s="11"/>
      <c r="AE290" s="11"/>
      <c r="EH290" s="13">
        <v>0</v>
      </c>
      <c r="EI290" s="13">
        <v>0</v>
      </c>
      <c r="EJ290" s="13">
        <v>0</v>
      </c>
      <c r="EK290" s="13">
        <v>0</v>
      </c>
      <c r="EL290" s="13">
        <v>-0.2</v>
      </c>
      <c r="EM290" s="13">
        <v>0.83499999999999996</v>
      </c>
      <c r="EN290" s="13">
        <v>0.26500000000000001</v>
      </c>
      <c r="EO290" s="13">
        <v>0.60750000000000004</v>
      </c>
      <c r="EP290" s="13">
        <v>2.0042500000000001E-2</v>
      </c>
      <c r="EQ290" s="13">
        <v>2.0042500000000001E-2</v>
      </c>
      <c r="FO290" s="13">
        <v>0</v>
      </c>
      <c r="FP290" s="13">
        <v>0</v>
      </c>
      <c r="FQ290" s="13">
        <v>0</v>
      </c>
      <c r="FR290" s="13">
        <v>0</v>
      </c>
      <c r="FS290" s="13">
        <v>-0.2</v>
      </c>
      <c r="FT290" s="13">
        <v>0.83499999999999996</v>
      </c>
      <c r="FU290" s="13">
        <v>0.26500000000000001</v>
      </c>
      <c r="FV290" s="13">
        <v>0.60750000000000004</v>
      </c>
      <c r="FW290" s="13">
        <v>2.0042500000000001E-2</v>
      </c>
      <c r="FX290" s="13">
        <v>2.0042500000000001E-2</v>
      </c>
    </row>
    <row r="291" spans="4:180" x14ac:dyDescent="0.2"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71"/>
      <c r="AA291" s="11"/>
      <c r="AB291" s="11"/>
      <c r="AC291" s="11"/>
      <c r="AD291" s="11"/>
      <c r="AE291" s="11"/>
      <c r="EH291" s="13">
        <v>0</v>
      </c>
      <c r="EI291" s="13">
        <v>0</v>
      </c>
      <c r="EJ291" s="13">
        <v>0</v>
      </c>
      <c r="EK291" s="13">
        <v>0</v>
      </c>
      <c r="EL291" s="13">
        <v>-0.2</v>
      </c>
      <c r="EM291" s="13">
        <v>0.45</v>
      </c>
      <c r="EN291" s="13">
        <v>0.19500000000000001</v>
      </c>
      <c r="EO291" s="13">
        <v>0.35499999999999998</v>
      </c>
      <c r="EP291" s="13">
        <v>7.9976599999999995E-2</v>
      </c>
      <c r="EQ291" s="13">
        <v>7.9976599999999995E-2</v>
      </c>
      <c r="FO291" s="13">
        <v>0</v>
      </c>
      <c r="FP291" s="13">
        <v>0</v>
      </c>
      <c r="FQ291" s="13">
        <v>0</v>
      </c>
      <c r="FR291" s="13">
        <v>0</v>
      </c>
      <c r="FS291" s="13">
        <v>-0.2</v>
      </c>
      <c r="FT291" s="13">
        <v>0.45</v>
      </c>
      <c r="FU291" s="13">
        <v>0.19500000000000001</v>
      </c>
      <c r="FV291" s="13">
        <v>0.35499999999999998</v>
      </c>
      <c r="FW291" s="13">
        <v>7.9976599999999995E-2</v>
      </c>
      <c r="FX291" s="13">
        <v>7.9976599999999995E-2</v>
      </c>
    </row>
    <row r="292" spans="4:180" x14ac:dyDescent="0.2"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71"/>
      <c r="AA292" s="11"/>
      <c r="AB292" s="11"/>
      <c r="AC292" s="11"/>
      <c r="AD292" s="11"/>
      <c r="AE292" s="11"/>
      <c r="EH292" s="13">
        <v>0</v>
      </c>
      <c r="EI292" s="13">
        <v>0</v>
      </c>
      <c r="EJ292" s="13">
        <v>0</v>
      </c>
      <c r="EK292" s="13">
        <v>0</v>
      </c>
      <c r="EL292" s="13">
        <v>-0.2</v>
      </c>
      <c r="EM292" s="13">
        <v>0.40500000000000003</v>
      </c>
      <c r="EN292" s="13">
        <v>0.1825</v>
      </c>
      <c r="EO292" s="13">
        <v>0.28749999999999998</v>
      </c>
      <c r="EP292" s="13">
        <v>7.99681E-2</v>
      </c>
      <c r="EQ292" s="13">
        <v>7.99681E-2</v>
      </c>
      <c r="FO292" s="13">
        <v>0</v>
      </c>
      <c r="FP292" s="13">
        <v>0</v>
      </c>
      <c r="FQ292" s="13">
        <v>0</v>
      </c>
      <c r="FR292" s="13">
        <v>0</v>
      </c>
      <c r="FS292" s="13">
        <v>-0.2</v>
      </c>
      <c r="FT292" s="13">
        <v>0.40500000000000003</v>
      </c>
      <c r="FU292" s="13">
        <v>0.1825</v>
      </c>
      <c r="FV292" s="13">
        <v>0.28749999999999998</v>
      </c>
      <c r="FW292" s="13">
        <v>7.99681E-2</v>
      </c>
      <c r="FX292" s="13">
        <v>7.99681E-2</v>
      </c>
    </row>
    <row r="293" spans="4:180" x14ac:dyDescent="0.2"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71"/>
      <c r="AA293" s="11"/>
      <c r="AB293" s="11"/>
      <c r="AC293" s="11"/>
      <c r="AD293" s="11"/>
      <c r="AE293" s="11"/>
      <c r="EH293" s="13">
        <v>0</v>
      </c>
      <c r="EI293" s="13">
        <v>0</v>
      </c>
      <c r="EJ293" s="13">
        <v>0</v>
      </c>
      <c r="EK293" s="13">
        <v>0</v>
      </c>
      <c r="EL293" s="13">
        <v>-0.2</v>
      </c>
      <c r="EM293" s="13">
        <v>0.39500000000000002</v>
      </c>
      <c r="EN293" s="13">
        <v>0.1825</v>
      </c>
      <c r="EO293" s="13">
        <v>0.28749999999999998</v>
      </c>
      <c r="EP293" s="13">
        <v>7.99681E-2</v>
      </c>
      <c r="EQ293" s="13">
        <v>7.99681E-2</v>
      </c>
      <c r="FO293" s="13">
        <v>0</v>
      </c>
      <c r="FP293" s="13">
        <v>0</v>
      </c>
      <c r="FQ293" s="13">
        <v>0</v>
      </c>
      <c r="FR293" s="13">
        <v>0</v>
      </c>
      <c r="FS293" s="13">
        <v>-0.2</v>
      </c>
      <c r="FT293" s="13">
        <v>0.39500000000000002</v>
      </c>
      <c r="FU293" s="13">
        <v>0.1825</v>
      </c>
      <c r="FV293" s="13">
        <v>0.28749999999999998</v>
      </c>
      <c r="FW293" s="13">
        <v>7.99681E-2</v>
      </c>
      <c r="FX293" s="13">
        <v>7.99681E-2</v>
      </c>
    </row>
    <row r="294" spans="4:180" x14ac:dyDescent="0.2"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71"/>
      <c r="AA294" s="11"/>
      <c r="AB294" s="11"/>
      <c r="AC294" s="11"/>
      <c r="AD294" s="11"/>
      <c r="AE294" s="11"/>
      <c r="EH294" s="13">
        <v>0</v>
      </c>
      <c r="EI294" s="13">
        <v>0</v>
      </c>
      <c r="EJ294" s="13">
        <v>0</v>
      </c>
      <c r="EK294" s="13">
        <v>0</v>
      </c>
      <c r="EL294" s="13">
        <v>-0.2</v>
      </c>
      <c r="EM294" s="13">
        <v>0.43</v>
      </c>
      <c r="EN294" s="13">
        <v>0.1825</v>
      </c>
      <c r="EO294" s="13">
        <v>0.3</v>
      </c>
      <c r="EP294" s="13">
        <v>7.99681E-2</v>
      </c>
      <c r="EQ294" s="13">
        <v>7.99681E-2</v>
      </c>
      <c r="FO294" s="13">
        <v>0</v>
      </c>
      <c r="FP294" s="13">
        <v>0</v>
      </c>
      <c r="FQ294" s="13">
        <v>0</v>
      </c>
      <c r="FR294" s="13">
        <v>0</v>
      </c>
      <c r="FS294" s="13">
        <v>-0.2</v>
      </c>
      <c r="FT294" s="13">
        <v>0.43</v>
      </c>
      <c r="FU294" s="13">
        <v>0.1825</v>
      </c>
      <c r="FV294" s="13">
        <v>0.3</v>
      </c>
      <c r="FW294" s="13">
        <v>7.99681E-2</v>
      </c>
      <c r="FX294" s="13">
        <v>7.99681E-2</v>
      </c>
    </row>
    <row r="295" spans="4:180" x14ac:dyDescent="0.2"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71"/>
      <c r="AA295" s="11"/>
      <c r="AB295" s="11"/>
      <c r="AC295" s="11"/>
      <c r="AD295" s="11"/>
      <c r="AE295" s="11"/>
      <c r="EH295" s="13">
        <v>0</v>
      </c>
      <c r="EI295" s="13">
        <v>0</v>
      </c>
      <c r="EJ295" s="13">
        <v>0</v>
      </c>
      <c r="EK295" s="13">
        <v>0</v>
      </c>
      <c r="EL295" s="13">
        <v>-0.2</v>
      </c>
      <c r="EM295" s="13">
        <v>0.495</v>
      </c>
      <c r="EN295" s="13">
        <v>0.1825</v>
      </c>
      <c r="EO295" s="13">
        <v>0.3</v>
      </c>
      <c r="EP295" s="13">
        <v>7.99681E-2</v>
      </c>
      <c r="EQ295" s="13">
        <v>7.99681E-2</v>
      </c>
      <c r="FO295" s="13">
        <v>0</v>
      </c>
      <c r="FP295" s="13">
        <v>0</v>
      </c>
      <c r="FQ295" s="13">
        <v>0</v>
      </c>
      <c r="FR295" s="13">
        <v>0</v>
      </c>
      <c r="FS295" s="13">
        <v>-0.2</v>
      </c>
      <c r="FT295" s="13">
        <v>0.495</v>
      </c>
      <c r="FU295" s="13">
        <v>0.1825</v>
      </c>
      <c r="FV295" s="13">
        <v>0.3</v>
      </c>
      <c r="FW295" s="13">
        <v>7.99681E-2</v>
      </c>
      <c r="FX295" s="13">
        <v>7.99681E-2</v>
      </c>
    </row>
    <row r="296" spans="4:180" x14ac:dyDescent="0.2"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71"/>
      <c r="AA296" s="11"/>
      <c r="AB296" s="11"/>
      <c r="AC296" s="11"/>
      <c r="AD296" s="11"/>
      <c r="AE296" s="11"/>
      <c r="EH296" s="13">
        <v>0</v>
      </c>
      <c r="EI296" s="13">
        <v>0</v>
      </c>
      <c r="EJ296" s="13">
        <v>0</v>
      </c>
      <c r="EK296" s="13">
        <v>0</v>
      </c>
      <c r="EL296" s="13">
        <v>-0.2</v>
      </c>
      <c r="EM296" s="13">
        <v>0.39500000000000002</v>
      </c>
      <c r="EN296" s="13">
        <v>0.1825</v>
      </c>
      <c r="EO296" s="13">
        <v>0.28999999999999998</v>
      </c>
      <c r="EP296" s="13">
        <v>7.99681E-2</v>
      </c>
      <c r="EQ296" s="13">
        <v>7.99681E-2</v>
      </c>
      <c r="FO296" s="13">
        <v>0</v>
      </c>
      <c r="FP296" s="13">
        <v>0</v>
      </c>
      <c r="FQ296" s="13">
        <v>0</v>
      </c>
      <c r="FR296" s="13">
        <v>0</v>
      </c>
      <c r="FS296" s="13">
        <v>-0.2</v>
      </c>
      <c r="FT296" s="13">
        <v>0.39500000000000002</v>
      </c>
      <c r="FU296" s="13">
        <v>0.1825</v>
      </c>
      <c r="FV296" s="13">
        <v>0.28999999999999998</v>
      </c>
      <c r="FW296" s="13">
        <v>7.99681E-2</v>
      </c>
      <c r="FX296" s="13">
        <v>7.99681E-2</v>
      </c>
    </row>
    <row r="297" spans="4:180" x14ac:dyDescent="0.2"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71"/>
      <c r="AA297" s="11"/>
      <c r="AB297" s="11"/>
      <c r="AC297" s="11"/>
      <c r="AD297" s="11"/>
      <c r="AE297" s="11"/>
      <c r="EH297" s="13">
        <v>0</v>
      </c>
      <c r="EI297" s="13">
        <v>0</v>
      </c>
      <c r="EJ297" s="13">
        <v>0</v>
      </c>
      <c r="EK297" s="13">
        <v>0</v>
      </c>
      <c r="EL297" s="13">
        <v>-0.2</v>
      </c>
      <c r="EM297" s="13">
        <v>0.46100000000000002</v>
      </c>
      <c r="EN297" s="13">
        <v>0.1875</v>
      </c>
      <c r="EO297" s="13">
        <v>0.36249999999999999</v>
      </c>
      <c r="EP297" s="13">
        <v>7.99681E-2</v>
      </c>
      <c r="EQ297" s="13">
        <v>7.99681E-2</v>
      </c>
      <c r="FO297" s="13">
        <v>0</v>
      </c>
      <c r="FP297" s="13">
        <v>0</v>
      </c>
      <c r="FQ297" s="13">
        <v>0</v>
      </c>
      <c r="FR297" s="13">
        <v>0</v>
      </c>
      <c r="FS297" s="13">
        <v>-0.2</v>
      </c>
      <c r="FT297" s="13">
        <v>0.46100000000000002</v>
      </c>
      <c r="FU297" s="13">
        <v>0.1875</v>
      </c>
      <c r="FV297" s="13">
        <v>0.36249999999999999</v>
      </c>
      <c r="FW297" s="13">
        <v>7.99681E-2</v>
      </c>
      <c r="FX297" s="13">
        <v>7.99681E-2</v>
      </c>
    </row>
    <row r="298" spans="4:180" x14ac:dyDescent="0.2"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71"/>
      <c r="AA298" s="11"/>
      <c r="AB298" s="11"/>
      <c r="AC298" s="11"/>
      <c r="AD298" s="11"/>
      <c r="AE298" s="11"/>
      <c r="EH298" s="13">
        <v>0</v>
      </c>
      <c r="EI298" s="13">
        <v>0</v>
      </c>
      <c r="EJ298" s="13">
        <v>0</v>
      </c>
      <c r="EK298" s="13">
        <v>0</v>
      </c>
      <c r="EL298" s="13">
        <v>-0.2</v>
      </c>
      <c r="EM298" s="13">
        <v>0.76749999999999996</v>
      </c>
      <c r="EN298" s="13">
        <v>0.27</v>
      </c>
      <c r="EO298" s="13">
        <v>0.46500000000000002</v>
      </c>
      <c r="EP298" s="13">
        <v>1.1199999999999999E-5</v>
      </c>
      <c r="EQ298" s="13">
        <v>1.1199999999999999E-5</v>
      </c>
      <c r="FO298" s="13">
        <v>0</v>
      </c>
      <c r="FP298" s="13">
        <v>0</v>
      </c>
      <c r="FQ298" s="13">
        <v>0</v>
      </c>
      <c r="FR298" s="13">
        <v>0</v>
      </c>
      <c r="FS298" s="13">
        <v>-0.2</v>
      </c>
      <c r="FT298" s="13">
        <v>0.76749999999999996</v>
      </c>
      <c r="FU298" s="13">
        <v>0.27</v>
      </c>
      <c r="FV298" s="13">
        <v>0.46500000000000002</v>
      </c>
      <c r="FW298" s="13">
        <v>1.1199999999999999E-5</v>
      </c>
      <c r="FX298" s="13">
        <v>1.1199999999999999E-5</v>
      </c>
    </row>
    <row r="299" spans="4:180" x14ac:dyDescent="0.2"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71"/>
      <c r="AA299" s="11"/>
      <c r="AB299" s="11"/>
      <c r="AC299" s="11"/>
      <c r="AD299" s="11"/>
      <c r="AE299" s="11"/>
      <c r="EH299" s="13">
        <v>0</v>
      </c>
      <c r="EI299" s="13">
        <v>0</v>
      </c>
      <c r="EJ299" s="13">
        <v>0</v>
      </c>
      <c r="EK299" s="13">
        <v>0</v>
      </c>
      <c r="EL299" s="13">
        <v>-0.2</v>
      </c>
      <c r="EM299" s="13">
        <v>1.19</v>
      </c>
      <c r="EN299" s="13">
        <v>0.30499999999999999</v>
      </c>
      <c r="EO299" s="13">
        <v>0.8</v>
      </c>
      <c r="EP299" s="13">
        <v>-1.4951900000000001E-2</v>
      </c>
      <c r="EQ299" s="13">
        <v>-1.4951900000000001E-2</v>
      </c>
      <c r="FO299" s="13">
        <v>0</v>
      </c>
      <c r="FP299" s="13">
        <v>0</v>
      </c>
      <c r="FQ299" s="13">
        <v>0</v>
      </c>
      <c r="FR299" s="13">
        <v>0</v>
      </c>
      <c r="FS299" s="13">
        <v>-0.2</v>
      </c>
      <c r="FT299" s="13">
        <v>1.19</v>
      </c>
      <c r="FU299" s="13">
        <v>0.30499999999999999</v>
      </c>
      <c r="FV299" s="13">
        <v>0.8</v>
      </c>
      <c r="FW299" s="13">
        <v>-1.4951900000000001E-2</v>
      </c>
      <c r="FX299" s="13">
        <v>-1.4951900000000001E-2</v>
      </c>
    </row>
    <row r="300" spans="4:180" x14ac:dyDescent="0.2"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71"/>
      <c r="AA300" s="11"/>
      <c r="AB300" s="11"/>
      <c r="AC300" s="11"/>
      <c r="AD300" s="11"/>
      <c r="AE300" s="11"/>
      <c r="EH300" s="13">
        <v>0</v>
      </c>
      <c r="EI300" s="13">
        <v>0</v>
      </c>
      <c r="EJ300" s="13">
        <v>0</v>
      </c>
      <c r="EK300" s="13">
        <v>0</v>
      </c>
      <c r="EL300" s="13">
        <v>-0.2</v>
      </c>
      <c r="EM300" s="13">
        <v>1.5249999999999999</v>
      </c>
      <c r="EN300" s="13">
        <v>0.30499999999999999</v>
      </c>
      <c r="EO300" s="13">
        <v>0.97499999999999998</v>
      </c>
      <c r="EP300" s="13">
        <v>-9.9550999999999997E-3</v>
      </c>
      <c r="EQ300" s="13">
        <v>-9.9550999999999997E-3</v>
      </c>
      <c r="FO300" s="13">
        <v>0</v>
      </c>
      <c r="FP300" s="13">
        <v>0</v>
      </c>
      <c r="FQ300" s="13">
        <v>0</v>
      </c>
      <c r="FR300" s="13">
        <v>0</v>
      </c>
      <c r="FS300" s="13">
        <v>-0.2</v>
      </c>
      <c r="FT300" s="13">
        <v>1.5249999999999999</v>
      </c>
      <c r="FU300" s="13">
        <v>0.30499999999999999</v>
      </c>
      <c r="FV300" s="13">
        <v>0.97499999999999998</v>
      </c>
      <c r="FW300" s="13">
        <v>-9.9550999999999997E-3</v>
      </c>
      <c r="FX300" s="13">
        <v>-9.9550999999999997E-3</v>
      </c>
    </row>
    <row r="301" spans="4:180" x14ac:dyDescent="0.2"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71"/>
      <c r="AA301" s="11"/>
      <c r="AB301" s="11"/>
      <c r="AC301" s="11"/>
      <c r="AD301" s="11"/>
      <c r="AE301" s="11"/>
      <c r="EH301" s="13">
        <v>0</v>
      </c>
      <c r="EI301" s="13">
        <v>0</v>
      </c>
      <c r="EJ301" s="13">
        <v>0</v>
      </c>
      <c r="EK301" s="13">
        <v>0</v>
      </c>
      <c r="EL301" s="13">
        <v>-0.2</v>
      </c>
      <c r="EM301" s="13">
        <v>1.4550000000000001</v>
      </c>
      <c r="EN301" s="13">
        <v>0.30499999999999999</v>
      </c>
      <c r="EO301" s="13">
        <v>0.97499999999999998</v>
      </c>
      <c r="EP301" s="13">
        <v>1.50425E-2</v>
      </c>
      <c r="EQ301" s="13">
        <v>1.50425E-2</v>
      </c>
      <c r="FO301" s="13">
        <v>0</v>
      </c>
      <c r="FP301" s="13">
        <v>0</v>
      </c>
      <c r="FQ301" s="13">
        <v>0</v>
      </c>
      <c r="FR301" s="13">
        <v>0</v>
      </c>
      <c r="FS301" s="13">
        <v>-0.2</v>
      </c>
      <c r="FT301" s="13">
        <v>1.4550000000000001</v>
      </c>
      <c r="FU301" s="13">
        <v>0.30499999999999999</v>
      </c>
      <c r="FV301" s="13">
        <v>0.97499999999999998</v>
      </c>
      <c r="FW301" s="13">
        <v>1.50425E-2</v>
      </c>
      <c r="FX301" s="13">
        <v>1.50425E-2</v>
      </c>
    </row>
    <row r="302" spans="4:180" x14ac:dyDescent="0.2"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71"/>
      <c r="AA302" s="11"/>
      <c r="AB302" s="11"/>
      <c r="AC302" s="11"/>
      <c r="AD302" s="11"/>
      <c r="AE302" s="11"/>
      <c r="EH302" s="13">
        <v>0</v>
      </c>
      <c r="EI302" s="13">
        <v>0</v>
      </c>
      <c r="EJ302" s="13">
        <v>0</v>
      </c>
      <c r="EK302" s="13">
        <v>0</v>
      </c>
      <c r="EL302" s="13">
        <v>-0.2</v>
      </c>
      <c r="EM302" s="13">
        <v>0.83499999999999996</v>
      </c>
      <c r="EN302" s="13">
        <v>0.26500000000000001</v>
      </c>
      <c r="EO302" s="13">
        <v>0.60750000000000004</v>
      </c>
      <c r="EP302" s="13">
        <v>2.5042499999999999E-2</v>
      </c>
      <c r="EQ302" s="13">
        <v>2.5042499999999999E-2</v>
      </c>
      <c r="FO302" s="13">
        <v>0</v>
      </c>
      <c r="FP302" s="13">
        <v>0</v>
      </c>
      <c r="FQ302" s="13">
        <v>0</v>
      </c>
      <c r="FR302" s="13">
        <v>0</v>
      </c>
      <c r="FS302" s="13">
        <v>-0.2</v>
      </c>
      <c r="FT302" s="13">
        <v>0.83499999999999996</v>
      </c>
      <c r="FU302" s="13">
        <v>0.26500000000000001</v>
      </c>
      <c r="FV302" s="13">
        <v>0.60750000000000004</v>
      </c>
      <c r="FW302" s="13">
        <v>2.5042499999999999E-2</v>
      </c>
      <c r="FX302" s="13">
        <v>2.5042499999999999E-2</v>
      </c>
    </row>
    <row r="303" spans="4:180" x14ac:dyDescent="0.2"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71"/>
      <c r="AA303" s="11"/>
      <c r="AB303" s="11"/>
      <c r="AC303" s="11"/>
      <c r="AD303" s="11"/>
      <c r="AE303" s="11"/>
      <c r="EH303" s="13">
        <v>0</v>
      </c>
      <c r="EI303" s="13">
        <v>0</v>
      </c>
      <c r="EJ303" s="13">
        <v>0</v>
      </c>
      <c r="EK303" s="13">
        <v>0</v>
      </c>
      <c r="EL303" s="13">
        <v>-0.2</v>
      </c>
      <c r="EM303" s="13">
        <v>0.45</v>
      </c>
      <c r="EN303" s="13">
        <v>0.19500000000000001</v>
      </c>
      <c r="EO303" s="13">
        <v>0.35499999999999998</v>
      </c>
      <c r="EP303" s="13">
        <v>8.4976599999999999E-2</v>
      </c>
      <c r="EQ303" s="13">
        <v>8.4976599999999999E-2</v>
      </c>
      <c r="FO303" s="13">
        <v>0</v>
      </c>
      <c r="FP303" s="13">
        <v>0</v>
      </c>
      <c r="FQ303" s="13">
        <v>0</v>
      </c>
      <c r="FR303" s="13">
        <v>0</v>
      </c>
      <c r="FS303" s="13">
        <v>-0.2</v>
      </c>
      <c r="FT303" s="13">
        <v>0.45</v>
      </c>
      <c r="FU303" s="13">
        <v>0.19500000000000001</v>
      </c>
      <c r="FV303" s="13">
        <v>0.35499999999999998</v>
      </c>
      <c r="FW303" s="13">
        <v>8.4976599999999999E-2</v>
      </c>
      <c r="FX303" s="13">
        <v>8.4976599999999999E-2</v>
      </c>
    </row>
    <row r="304" spans="4:180" x14ac:dyDescent="0.2"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71"/>
      <c r="AA304" s="11"/>
      <c r="AB304" s="11"/>
      <c r="AC304" s="11"/>
      <c r="AD304" s="11"/>
      <c r="AE304" s="11"/>
      <c r="EH304" s="13">
        <v>0</v>
      </c>
      <c r="EI304" s="13">
        <v>0</v>
      </c>
      <c r="EJ304" s="13">
        <v>0</v>
      </c>
      <c r="EK304" s="13">
        <v>0</v>
      </c>
      <c r="EL304" s="13">
        <v>-0.2</v>
      </c>
      <c r="EM304" s="13">
        <v>0.40500000000000003</v>
      </c>
      <c r="EN304" s="13">
        <v>0.1825</v>
      </c>
      <c r="EO304" s="13">
        <v>0.28749999999999998</v>
      </c>
      <c r="EP304" s="13">
        <v>8.4968100000000005E-2</v>
      </c>
      <c r="EQ304" s="13">
        <v>8.4968100000000005E-2</v>
      </c>
      <c r="FO304" s="13">
        <v>0</v>
      </c>
      <c r="FP304" s="13">
        <v>0</v>
      </c>
      <c r="FQ304" s="13">
        <v>0</v>
      </c>
      <c r="FR304" s="13">
        <v>0</v>
      </c>
      <c r="FS304" s="13">
        <v>-0.2</v>
      </c>
      <c r="FT304" s="13">
        <v>0.40500000000000003</v>
      </c>
      <c r="FU304" s="13">
        <v>0.1825</v>
      </c>
      <c r="FV304" s="13">
        <v>0.28749999999999998</v>
      </c>
      <c r="FW304" s="13">
        <v>8.4968100000000005E-2</v>
      </c>
      <c r="FX304" s="13">
        <v>8.4968100000000005E-2</v>
      </c>
    </row>
    <row r="305" spans="6:180" x14ac:dyDescent="0.2"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71"/>
      <c r="AA305" s="11"/>
      <c r="AB305" s="11"/>
      <c r="AC305" s="11"/>
      <c r="AD305" s="11"/>
      <c r="AE305" s="11"/>
      <c r="EH305" s="13">
        <v>0</v>
      </c>
      <c r="EI305" s="13">
        <v>0</v>
      </c>
      <c r="EJ305" s="13">
        <v>0</v>
      </c>
      <c r="EK305" s="13">
        <v>0</v>
      </c>
      <c r="EL305" s="13">
        <v>-0.2</v>
      </c>
      <c r="EM305" s="13">
        <v>0.39500000000000002</v>
      </c>
      <c r="EN305" s="13">
        <v>0.1825</v>
      </c>
      <c r="EO305" s="13">
        <v>0.28749999999999998</v>
      </c>
      <c r="EP305" s="13">
        <v>8.4968100000000005E-2</v>
      </c>
      <c r="EQ305" s="13">
        <v>8.4968100000000005E-2</v>
      </c>
      <c r="FO305" s="13">
        <v>0</v>
      </c>
      <c r="FP305" s="13">
        <v>0</v>
      </c>
      <c r="FQ305" s="13">
        <v>0</v>
      </c>
      <c r="FR305" s="13">
        <v>0</v>
      </c>
      <c r="FS305" s="13">
        <v>-0.2</v>
      </c>
      <c r="FT305" s="13">
        <v>0.39500000000000002</v>
      </c>
      <c r="FU305" s="13">
        <v>0.1825</v>
      </c>
      <c r="FV305" s="13">
        <v>0.28749999999999998</v>
      </c>
      <c r="FW305" s="13">
        <v>8.4968100000000005E-2</v>
      </c>
      <c r="FX305" s="13">
        <v>8.4968100000000005E-2</v>
      </c>
    </row>
    <row r="306" spans="6:180" x14ac:dyDescent="0.2"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71"/>
      <c r="AA306" s="11"/>
      <c r="AB306" s="11"/>
      <c r="AC306" s="11"/>
      <c r="AD306" s="11"/>
      <c r="AE306" s="11"/>
      <c r="EH306" s="13">
        <v>0</v>
      </c>
      <c r="EI306" s="13">
        <v>0</v>
      </c>
      <c r="EJ306" s="13">
        <v>0</v>
      </c>
      <c r="EK306" s="13">
        <v>0</v>
      </c>
      <c r="EL306" s="13">
        <v>-0.2</v>
      </c>
      <c r="EM306" s="13">
        <v>0.43</v>
      </c>
      <c r="EN306" s="13">
        <v>0.1825</v>
      </c>
      <c r="EO306" s="13">
        <v>0.3</v>
      </c>
      <c r="EP306" s="13">
        <v>8.4968100000000005E-2</v>
      </c>
      <c r="EQ306" s="13">
        <v>8.4968100000000005E-2</v>
      </c>
      <c r="FO306" s="13">
        <v>0</v>
      </c>
      <c r="FP306" s="13">
        <v>0</v>
      </c>
      <c r="FQ306" s="13">
        <v>0</v>
      </c>
      <c r="FR306" s="13">
        <v>0</v>
      </c>
      <c r="FS306" s="13">
        <v>-0.2</v>
      </c>
      <c r="FT306" s="13">
        <v>0.43</v>
      </c>
      <c r="FU306" s="13">
        <v>0.1825</v>
      </c>
      <c r="FV306" s="13">
        <v>0.3</v>
      </c>
      <c r="FW306" s="13">
        <v>8.4968100000000005E-2</v>
      </c>
      <c r="FX306" s="13">
        <v>8.4968100000000005E-2</v>
      </c>
    </row>
    <row r="307" spans="6:180" x14ac:dyDescent="0.2"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71"/>
      <c r="AA307" s="11"/>
      <c r="AB307" s="11"/>
      <c r="AC307" s="11"/>
      <c r="AD307" s="11"/>
      <c r="AE307" s="11"/>
      <c r="EH307" s="13">
        <v>0</v>
      </c>
      <c r="EI307" s="13">
        <v>0</v>
      </c>
      <c r="EJ307" s="13">
        <v>0</v>
      </c>
      <c r="EK307" s="13">
        <v>0</v>
      </c>
      <c r="EL307" s="13">
        <v>-0.2</v>
      </c>
      <c r="EM307" s="13">
        <v>0.495</v>
      </c>
      <c r="EN307" s="13">
        <v>0.1825</v>
      </c>
      <c r="EO307" s="13">
        <v>0.3</v>
      </c>
      <c r="EP307" s="13">
        <v>8.4968100000000005E-2</v>
      </c>
      <c r="EQ307" s="13">
        <v>8.4968100000000005E-2</v>
      </c>
      <c r="FO307" s="13">
        <v>0</v>
      </c>
      <c r="FP307" s="13">
        <v>0</v>
      </c>
      <c r="FQ307" s="13">
        <v>0</v>
      </c>
      <c r="FR307" s="13">
        <v>0</v>
      </c>
      <c r="FS307" s="13">
        <v>-0.2</v>
      </c>
      <c r="FT307" s="13">
        <v>0.495</v>
      </c>
      <c r="FU307" s="13">
        <v>0.1825</v>
      </c>
      <c r="FV307" s="13">
        <v>0.3</v>
      </c>
      <c r="FW307" s="13">
        <v>8.4968100000000005E-2</v>
      </c>
      <c r="FX307" s="13">
        <v>8.4968100000000005E-2</v>
      </c>
    </row>
    <row r="308" spans="6:180" x14ac:dyDescent="0.2"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71"/>
      <c r="AA308" s="11"/>
      <c r="AB308" s="11"/>
      <c r="AC308" s="11"/>
      <c r="AD308" s="11"/>
      <c r="AE308" s="11"/>
      <c r="EH308" s="13">
        <v>0</v>
      </c>
      <c r="EI308" s="13">
        <v>0</v>
      </c>
      <c r="EJ308" s="13">
        <v>0</v>
      </c>
      <c r="EK308" s="13">
        <v>0</v>
      </c>
      <c r="EL308" s="13">
        <v>-0.2</v>
      </c>
      <c r="EM308" s="13">
        <v>0.39500000000000002</v>
      </c>
      <c r="EN308" s="13">
        <v>0.1825</v>
      </c>
      <c r="EO308" s="13">
        <v>0.28999999999999998</v>
      </c>
      <c r="EP308" s="13">
        <v>8.4968100000000005E-2</v>
      </c>
      <c r="EQ308" s="13">
        <v>8.4968100000000005E-2</v>
      </c>
      <c r="FO308" s="13">
        <v>0</v>
      </c>
      <c r="FP308" s="13">
        <v>0</v>
      </c>
      <c r="FQ308" s="13">
        <v>0</v>
      </c>
      <c r="FR308" s="13">
        <v>0</v>
      </c>
      <c r="FS308" s="13">
        <v>-0.2</v>
      </c>
      <c r="FT308" s="13">
        <v>0.39500000000000002</v>
      </c>
      <c r="FU308" s="13">
        <v>0.1825</v>
      </c>
      <c r="FV308" s="13">
        <v>0.28999999999999998</v>
      </c>
      <c r="FW308" s="13">
        <v>8.4968100000000005E-2</v>
      </c>
      <c r="FX308" s="13">
        <v>8.4968100000000005E-2</v>
      </c>
    </row>
    <row r="309" spans="6:180" x14ac:dyDescent="0.2"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71"/>
      <c r="AA309" s="11"/>
      <c r="AB309" s="11"/>
      <c r="AC309" s="11"/>
      <c r="AD309" s="11"/>
      <c r="AE309" s="11"/>
      <c r="EH309" s="13">
        <v>0</v>
      </c>
      <c r="EI309" s="13">
        <v>0</v>
      </c>
      <c r="EJ309" s="13">
        <v>0</v>
      </c>
      <c r="EK309" s="13">
        <v>0</v>
      </c>
      <c r="EL309" s="13">
        <v>-0.2</v>
      </c>
      <c r="EM309" s="13">
        <v>0.46100000000000002</v>
      </c>
      <c r="EN309" s="13">
        <v>0.1875</v>
      </c>
      <c r="EO309" s="13">
        <v>0.36249999999999999</v>
      </c>
      <c r="EP309" s="13">
        <v>8.4968100000000005E-2</v>
      </c>
      <c r="EQ309" s="13">
        <v>8.4968100000000005E-2</v>
      </c>
      <c r="FO309" s="13">
        <v>0</v>
      </c>
      <c r="FP309" s="13">
        <v>0</v>
      </c>
      <c r="FQ309" s="13">
        <v>0</v>
      </c>
      <c r="FR309" s="13">
        <v>0</v>
      </c>
      <c r="FS309" s="13">
        <v>-0.2</v>
      </c>
      <c r="FT309" s="13">
        <v>0.46100000000000002</v>
      </c>
      <c r="FU309" s="13">
        <v>0.1875</v>
      </c>
      <c r="FV309" s="13">
        <v>0.36249999999999999</v>
      </c>
      <c r="FW309" s="13">
        <v>8.4968100000000005E-2</v>
      </c>
      <c r="FX309" s="13">
        <v>8.4968100000000005E-2</v>
      </c>
    </row>
    <row r="310" spans="6:180" x14ac:dyDescent="0.2"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71"/>
      <c r="AA310" s="11"/>
      <c r="AB310" s="11"/>
      <c r="AC310" s="11"/>
      <c r="AD310" s="11"/>
      <c r="AE310" s="11"/>
      <c r="EH310" s="13">
        <v>0</v>
      </c>
      <c r="EI310" s="13">
        <v>0</v>
      </c>
      <c r="EJ310" s="13">
        <v>0</v>
      </c>
      <c r="EK310" s="13">
        <v>0</v>
      </c>
      <c r="EL310" s="13">
        <v>-0.2</v>
      </c>
      <c r="EM310" s="13">
        <v>0.76749999999999996</v>
      </c>
      <c r="EN310" s="13">
        <v>0.27</v>
      </c>
      <c r="EO310" s="13">
        <v>0.46500000000000002</v>
      </c>
      <c r="EP310" s="13">
        <v>5.0112000000000004E-3</v>
      </c>
      <c r="EQ310" s="13">
        <v>5.0112000000000004E-3</v>
      </c>
      <c r="FO310" s="13">
        <v>0</v>
      </c>
      <c r="FP310" s="13">
        <v>0</v>
      </c>
      <c r="FQ310" s="13">
        <v>0</v>
      </c>
      <c r="FR310" s="13">
        <v>0</v>
      </c>
      <c r="FS310" s="13">
        <v>-0.2</v>
      </c>
      <c r="FT310" s="13">
        <v>0.76749999999999996</v>
      </c>
      <c r="FU310" s="13">
        <v>0.27</v>
      </c>
      <c r="FV310" s="13">
        <v>0.46500000000000002</v>
      </c>
      <c r="FW310" s="13">
        <v>5.0112000000000004E-3</v>
      </c>
      <c r="FX310" s="13">
        <v>5.0112000000000004E-3</v>
      </c>
    </row>
    <row r="311" spans="6:180" x14ac:dyDescent="0.2"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71"/>
      <c r="AA311" s="11"/>
      <c r="AB311" s="11"/>
      <c r="AC311" s="11"/>
      <c r="AD311" s="11"/>
      <c r="AE311" s="11"/>
      <c r="EH311" s="13">
        <v>0</v>
      </c>
      <c r="EI311" s="13">
        <v>0</v>
      </c>
      <c r="EJ311" s="13">
        <v>0</v>
      </c>
      <c r="EK311" s="13">
        <v>0</v>
      </c>
      <c r="EL311" s="13">
        <v>-0.2</v>
      </c>
      <c r="EM311" s="13">
        <v>1.19</v>
      </c>
      <c r="EN311" s="13">
        <v>0.30499999999999999</v>
      </c>
      <c r="EO311" s="13">
        <v>0.8</v>
      </c>
      <c r="EP311" s="13">
        <v>-9.9518999999999996E-3</v>
      </c>
      <c r="EQ311" s="13">
        <v>-9.9518999999999996E-3</v>
      </c>
      <c r="FO311" s="13">
        <v>0</v>
      </c>
      <c r="FP311" s="13">
        <v>0</v>
      </c>
      <c r="FQ311" s="13">
        <v>0</v>
      </c>
      <c r="FR311" s="13">
        <v>0</v>
      </c>
      <c r="FS311" s="13">
        <v>-0.2</v>
      </c>
      <c r="FT311" s="13">
        <v>1.19</v>
      </c>
      <c r="FU311" s="13">
        <v>0.30499999999999999</v>
      </c>
      <c r="FV311" s="13">
        <v>0.8</v>
      </c>
      <c r="FW311" s="13">
        <v>-9.9518999999999996E-3</v>
      </c>
      <c r="FX311" s="13">
        <v>-9.9518999999999996E-3</v>
      </c>
    </row>
    <row r="312" spans="6:180" x14ac:dyDescent="0.2"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71"/>
      <c r="AA312" s="11"/>
      <c r="AB312" s="11"/>
      <c r="AC312" s="11"/>
      <c r="AD312" s="11"/>
      <c r="AE312" s="11"/>
      <c r="EH312" s="13">
        <v>0</v>
      </c>
      <c r="EI312" s="13">
        <v>0</v>
      </c>
      <c r="EJ312" s="13">
        <v>0</v>
      </c>
      <c r="EK312" s="13">
        <v>0</v>
      </c>
      <c r="EL312" s="13">
        <v>0</v>
      </c>
      <c r="EM312" s="13">
        <v>1.5249999999999999</v>
      </c>
      <c r="EN312" s="13">
        <v>0.30499999999999999</v>
      </c>
      <c r="EO312" s="13">
        <v>0.97499999999999998</v>
      </c>
      <c r="EP312" s="13">
        <v>-4.9550999999999996E-3</v>
      </c>
      <c r="EQ312" s="13">
        <v>-4.9550999999999996E-3</v>
      </c>
      <c r="FO312" s="13">
        <v>0</v>
      </c>
      <c r="FP312" s="13">
        <v>0</v>
      </c>
      <c r="FQ312" s="13">
        <v>0</v>
      </c>
      <c r="FR312" s="13">
        <v>0</v>
      </c>
      <c r="FS312" s="13">
        <v>0</v>
      </c>
      <c r="FT312" s="13">
        <v>1.5249999999999999</v>
      </c>
      <c r="FU312" s="13">
        <v>0.30499999999999999</v>
      </c>
      <c r="FV312" s="13">
        <v>0.97499999999999998</v>
      </c>
      <c r="FW312" s="13">
        <v>-4.9550999999999996E-3</v>
      </c>
      <c r="FX312" s="13">
        <v>-4.9550999999999996E-3</v>
      </c>
    </row>
    <row r="313" spans="6:180" x14ac:dyDescent="0.2"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71"/>
      <c r="AA313" s="11"/>
      <c r="AB313" s="11"/>
      <c r="AC313" s="11"/>
      <c r="AD313" s="11"/>
      <c r="AE313" s="11"/>
      <c r="EH313" s="13">
        <v>0</v>
      </c>
      <c r="EI313" s="13">
        <v>0</v>
      </c>
      <c r="EJ313" s="13">
        <v>0</v>
      </c>
      <c r="EK313" s="13">
        <v>0</v>
      </c>
      <c r="EL313" s="13">
        <v>0</v>
      </c>
      <c r="EM313" s="13">
        <v>1.4550000000000001</v>
      </c>
      <c r="EN313" s="13">
        <v>0.30499999999999999</v>
      </c>
      <c r="EO313" s="13">
        <v>0.97499999999999998</v>
      </c>
      <c r="EP313" s="13">
        <v>2.0042500000000001E-2</v>
      </c>
      <c r="EQ313" s="13">
        <v>2.0042500000000001E-2</v>
      </c>
      <c r="FO313" s="13">
        <v>0</v>
      </c>
      <c r="FP313" s="13">
        <v>0</v>
      </c>
      <c r="FQ313" s="13">
        <v>0</v>
      </c>
      <c r="FR313" s="13">
        <v>0</v>
      </c>
      <c r="FS313" s="13">
        <v>0</v>
      </c>
      <c r="FT313" s="13">
        <v>1.4550000000000001</v>
      </c>
      <c r="FU313" s="13">
        <v>0.30499999999999999</v>
      </c>
      <c r="FV313" s="13">
        <v>0.97499999999999998</v>
      </c>
      <c r="FW313" s="13">
        <v>2.0042500000000001E-2</v>
      </c>
      <c r="FX313" s="13">
        <v>2.0042500000000001E-2</v>
      </c>
    </row>
    <row r="314" spans="6:180" x14ac:dyDescent="0.2"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71"/>
      <c r="AA314" s="11"/>
      <c r="AB314" s="11"/>
      <c r="AC314" s="11"/>
      <c r="AD314" s="11"/>
      <c r="AE314" s="11"/>
      <c r="EH314" s="13">
        <v>0</v>
      </c>
      <c r="EI314" s="13">
        <v>0</v>
      </c>
      <c r="EJ314" s="13">
        <v>0</v>
      </c>
      <c r="EK314" s="13">
        <v>0</v>
      </c>
      <c r="EL314" s="13">
        <v>0</v>
      </c>
      <c r="EM314" s="13">
        <v>0.83499999999999996</v>
      </c>
      <c r="EN314" s="13">
        <v>0.26500000000000001</v>
      </c>
      <c r="EO314" s="13">
        <v>0.60750000000000004</v>
      </c>
      <c r="EP314" s="13">
        <v>3.00425E-2</v>
      </c>
      <c r="EQ314" s="13">
        <v>3.00425E-2</v>
      </c>
      <c r="FO314" s="13">
        <v>0</v>
      </c>
      <c r="FP314" s="13">
        <v>0</v>
      </c>
      <c r="FQ314" s="13">
        <v>0</v>
      </c>
      <c r="FR314" s="13">
        <v>0</v>
      </c>
      <c r="FS314" s="13">
        <v>0</v>
      </c>
      <c r="FT314" s="13">
        <v>0.83499999999999996</v>
      </c>
      <c r="FU314" s="13">
        <v>0.26500000000000001</v>
      </c>
      <c r="FV314" s="13">
        <v>0.60750000000000004</v>
      </c>
      <c r="FW314" s="13">
        <v>3.00425E-2</v>
      </c>
      <c r="FX314" s="13">
        <v>3.00425E-2</v>
      </c>
    </row>
    <row r="315" spans="6:180" x14ac:dyDescent="0.2"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71"/>
      <c r="AA315" s="11"/>
      <c r="AB315" s="11"/>
      <c r="AC315" s="11"/>
      <c r="AD315" s="11"/>
      <c r="AE315" s="11"/>
      <c r="EH315" s="13">
        <v>0</v>
      </c>
      <c r="EI315" s="13">
        <v>0</v>
      </c>
      <c r="EJ315" s="13">
        <v>0</v>
      </c>
      <c r="EK315" s="13">
        <v>0</v>
      </c>
      <c r="EL315" s="13">
        <v>0</v>
      </c>
      <c r="EM315" s="13">
        <v>0.45</v>
      </c>
      <c r="EN315" s="13">
        <v>0.19500000000000001</v>
      </c>
      <c r="EO315" s="13">
        <v>0.35499999999999998</v>
      </c>
      <c r="EP315" s="13">
        <v>8.9976600000000004E-2</v>
      </c>
      <c r="EQ315" s="13">
        <v>8.9976600000000004E-2</v>
      </c>
      <c r="FO315" s="13">
        <v>0</v>
      </c>
      <c r="FP315" s="13">
        <v>0</v>
      </c>
      <c r="FQ315" s="13">
        <v>0</v>
      </c>
      <c r="FR315" s="13">
        <v>0</v>
      </c>
      <c r="FS315" s="13">
        <v>0</v>
      </c>
      <c r="FT315" s="13">
        <v>0.45</v>
      </c>
      <c r="FU315" s="13">
        <v>0.19500000000000001</v>
      </c>
      <c r="FV315" s="13">
        <v>0.35499999999999998</v>
      </c>
      <c r="FW315" s="13">
        <v>8.9976600000000004E-2</v>
      </c>
      <c r="FX315" s="13">
        <v>8.9976600000000004E-2</v>
      </c>
    </row>
    <row r="316" spans="6:180" x14ac:dyDescent="0.2"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71"/>
      <c r="AA316" s="11"/>
      <c r="AB316" s="11"/>
      <c r="AC316" s="11"/>
      <c r="AD316" s="11"/>
      <c r="AE316" s="11"/>
      <c r="EH316" s="13">
        <v>0</v>
      </c>
      <c r="EI316" s="13">
        <v>0</v>
      </c>
      <c r="EJ316" s="13">
        <v>0</v>
      </c>
      <c r="EK316" s="13">
        <v>0</v>
      </c>
      <c r="EL316" s="13">
        <v>0</v>
      </c>
      <c r="EM316" s="13">
        <v>0.40500000000000003</v>
      </c>
      <c r="EN316" s="13">
        <v>0.1825</v>
      </c>
      <c r="EO316" s="13">
        <v>0.28749999999999998</v>
      </c>
      <c r="EP316" s="13">
        <v>8.9968099999999995E-2</v>
      </c>
      <c r="EQ316" s="13">
        <v>8.9968099999999995E-2</v>
      </c>
      <c r="FO316" s="13">
        <v>0</v>
      </c>
      <c r="FP316" s="13">
        <v>0</v>
      </c>
      <c r="FQ316" s="13">
        <v>0</v>
      </c>
      <c r="FR316" s="13">
        <v>0</v>
      </c>
      <c r="FS316" s="13">
        <v>0</v>
      </c>
      <c r="FT316" s="13">
        <v>0.40500000000000003</v>
      </c>
      <c r="FU316" s="13">
        <v>0.1825</v>
      </c>
      <c r="FV316" s="13">
        <v>0.28749999999999998</v>
      </c>
      <c r="FW316" s="13">
        <v>8.9968099999999995E-2</v>
      </c>
      <c r="FX316" s="13">
        <v>8.9968099999999995E-2</v>
      </c>
    </row>
    <row r="317" spans="6:180" x14ac:dyDescent="0.2"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71"/>
      <c r="AA317" s="11"/>
      <c r="AB317" s="11"/>
      <c r="AC317" s="11"/>
      <c r="AD317" s="11"/>
      <c r="AE317" s="11"/>
      <c r="EH317" s="13">
        <v>0</v>
      </c>
      <c r="EI317" s="13">
        <v>0</v>
      </c>
      <c r="EJ317" s="13">
        <v>0</v>
      </c>
      <c r="EK317" s="13">
        <v>0</v>
      </c>
      <c r="EL317" s="13">
        <v>0</v>
      </c>
      <c r="EM317" s="13">
        <v>0.39500000000000002</v>
      </c>
      <c r="EN317" s="13">
        <v>0.1825</v>
      </c>
      <c r="EO317" s="13">
        <v>0.28749999999999998</v>
      </c>
      <c r="EP317" s="13">
        <v>8.9968099999999995E-2</v>
      </c>
      <c r="EQ317" s="13">
        <v>8.9968099999999995E-2</v>
      </c>
      <c r="FO317" s="13">
        <v>0</v>
      </c>
      <c r="FP317" s="13">
        <v>0</v>
      </c>
      <c r="FQ317" s="13">
        <v>0</v>
      </c>
      <c r="FR317" s="13">
        <v>0</v>
      </c>
      <c r="FS317" s="13">
        <v>0</v>
      </c>
      <c r="FT317" s="13">
        <v>0.39500000000000002</v>
      </c>
      <c r="FU317" s="13">
        <v>0.1825</v>
      </c>
      <c r="FV317" s="13">
        <v>0.28749999999999998</v>
      </c>
      <c r="FW317" s="13">
        <v>8.9968099999999995E-2</v>
      </c>
      <c r="FX317" s="13">
        <v>8.9968099999999995E-2</v>
      </c>
    </row>
    <row r="318" spans="6:180" x14ac:dyDescent="0.2"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71"/>
      <c r="AA318" s="11"/>
      <c r="AB318" s="11"/>
      <c r="AC318" s="11"/>
      <c r="AD318" s="11"/>
      <c r="AE318" s="11"/>
      <c r="EH318" s="13">
        <v>0</v>
      </c>
      <c r="EI318" s="13">
        <v>0</v>
      </c>
      <c r="EJ318" s="13">
        <v>0</v>
      </c>
      <c r="EK318" s="13">
        <v>0</v>
      </c>
      <c r="EL318" s="13">
        <v>0</v>
      </c>
      <c r="EM318" s="13">
        <v>0.43</v>
      </c>
      <c r="EN318" s="13">
        <v>0.1825</v>
      </c>
      <c r="EO318" s="13">
        <v>0.3</v>
      </c>
      <c r="EP318" s="13">
        <v>8.9968099999999995E-2</v>
      </c>
      <c r="EQ318" s="13">
        <v>8.9968099999999995E-2</v>
      </c>
      <c r="FO318" s="13">
        <v>0</v>
      </c>
      <c r="FP318" s="13">
        <v>0</v>
      </c>
      <c r="FQ318" s="13">
        <v>0</v>
      </c>
      <c r="FR318" s="13">
        <v>0</v>
      </c>
      <c r="FS318" s="13">
        <v>0</v>
      </c>
      <c r="FT318" s="13">
        <v>0.43</v>
      </c>
      <c r="FU318" s="13">
        <v>0.1825</v>
      </c>
      <c r="FV318" s="13">
        <v>0.3</v>
      </c>
      <c r="FW318" s="13">
        <v>8.9968099999999995E-2</v>
      </c>
      <c r="FX318" s="13">
        <v>8.9968099999999995E-2</v>
      </c>
    </row>
    <row r="319" spans="6:180" x14ac:dyDescent="0.2"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71"/>
      <c r="AA319" s="11"/>
      <c r="AB319" s="11"/>
      <c r="AC319" s="11"/>
      <c r="AD319" s="11"/>
      <c r="AE319" s="11"/>
      <c r="EH319" s="13">
        <v>0</v>
      </c>
      <c r="EI319" s="13">
        <v>0</v>
      </c>
      <c r="EJ319" s="13">
        <v>0</v>
      </c>
      <c r="EK319" s="13">
        <v>0</v>
      </c>
      <c r="EL319" s="13">
        <v>0</v>
      </c>
      <c r="EM319" s="13">
        <v>0.495</v>
      </c>
      <c r="EN319" s="13">
        <v>0.1825</v>
      </c>
      <c r="EO319" s="13">
        <v>0.3</v>
      </c>
      <c r="EP319" s="13">
        <v>8.9968099999999995E-2</v>
      </c>
      <c r="EQ319" s="13">
        <v>8.9968099999999995E-2</v>
      </c>
      <c r="FO319" s="13">
        <v>0</v>
      </c>
      <c r="FP319" s="13">
        <v>0</v>
      </c>
      <c r="FQ319" s="13">
        <v>0</v>
      </c>
      <c r="FR319" s="13">
        <v>0</v>
      </c>
      <c r="FS319" s="13">
        <v>0</v>
      </c>
      <c r="FT319" s="13">
        <v>0.495</v>
      </c>
      <c r="FU319" s="13">
        <v>0.1825</v>
      </c>
      <c r="FV319" s="13">
        <v>0.3</v>
      </c>
      <c r="FW319" s="13">
        <v>8.9968099999999995E-2</v>
      </c>
      <c r="FX319" s="13">
        <v>8.9968099999999995E-2</v>
      </c>
    </row>
    <row r="320" spans="6:180" x14ac:dyDescent="0.2"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71"/>
      <c r="AA320" s="11"/>
      <c r="AB320" s="11"/>
      <c r="AC320" s="11"/>
      <c r="AD320" s="11"/>
      <c r="AE320" s="11"/>
      <c r="EH320" s="13">
        <v>0</v>
      </c>
      <c r="EI320" s="13">
        <v>0</v>
      </c>
      <c r="EJ320" s="13">
        <v>0</v>
      </c>
      <c r="EK320" s="13">
        <v>0</v>
      </c>
      <c r="EL320" s="13">
        <v>0</v>
      </c>
      <c r="EM320" s="13">
        <v>0.39500000000000002</v>
      </c>
      <c r="EN320" s="13">
        <v>0.1825</v>
      </c>
      <c r="EO320" s="13">
        <v>0.28999999999999998</v>
      </c>
      <c r="EP320" s="13">
        <v>8.9968099999999995E-2</v>
      </c>
      <c r="EQ320" s="13">
        <v>8.9968099999999995E-2</v>
      </c>
      <c r="FO320" s="13">
        <v>0</v>
      </c>
      <c r="FP320" s="13">
        <v>0</v>
      </c>
      <c r="FQ320" s="13">
        <v>0</v>
      </c>
      <c r="FR320" s="13">
        <v>0</v>
      </c>
      <c r="FS320" s="13">
        <v>0</v>
      </c>
      <c r="FT320" s="13">
        <v>0.39500000000000002</v>
      </c>
      <c r="FU320" s="13">
        <v>0.1825</v>
      </c>
      <c r="FV320" s="13">
        <v>0.28999999999999998</v>
      </c>
      <c r="FW320" s="13">
        <v>8.9968099999999995E-2</v>
      </c>
      <c r="FX320" s="13">
        <v>8.9968099999999995E-2</v>
      </c>
    </row>
    <row r="321" spans="6:180" x14ac:dyDescent="0.2"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71"/>
      <c r="AA321" s="11"/>
      <c r="AB321" s="11"/>
      <c r="AC321" s="11"/>
      <c r="AD321" s="11"/>
      <c r="AE321" s="11"/>
      <c r="EH321" s="13">
        <v>0</v>
      </c>
      <c r="EI321" s="13">
        <v>0</v>
      </c>
      <c r="EJ321" s="13">
        <v>0</v>
      </c>
      <c r="EK321" s="13">
        <v>0</v>
      </c>
      <c r="EL321" s="13">
        <v>0</v>
      </c>
      <c r="EM321" s="13">
        <v>0.46100000000000002</v>
      </c>
      <c r="EN321" s="13">
        <v>0.1875</v>
      </c>
      <c r="EO321" s="13">
        <v>0.36249999999999999</v>
      </c>
      <c r="EP321" s="13">
        <v>8.9968099999999995E-2</v>
      </c>
      <c r="EQ321" s="13">
        <v>8.9968099999999995E-2</v>
      </c>
      <c r="FO321" s="13">
        <v>0</v>
      </c>
      <c r="FP321" s="13">
        <v>0</v>
      </c>
      <c r="FQ321" s="13">
        <v>0</v>
      </c>
      <c r="FR321" s="13">
        <v>0</v>
      </c>
      <c r="FS321" s="13">
        <v>0</v>
      </c>
      <c r="FT321" s="13">
        <v>0.46100000000000002</v>
      </c>
      <c r="FU321" s="13">
        <v>0.1875</v>
      </c>
      <c r="FV321" s="13">
        <v>0.36249999999999999</v>
      </c>
      <c r="FW321" s="13">
        <v>8.9968099999999995E-2</v>
      </c>
      <c r="FX321" s="13">
        <v>8.9968099999999995E-2</v>
      </c>
    </row>
    <row r="322" spans="6:180" x14ac:dyDescent="0.2"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71"/>
      <c r="AA322" s="11"/>
      <c r="AB322" s="11"/>
      <c r="AC322" s="11"/>
      <c r="AD322" s="11"/>
      <c r="AE322" s="11"/>
      <c r="EH322" s="13">
        <v>0</v>
      </c>
      <c r="EI322" s="13">
        <v>0</v>
      </c>
      <c r="EJ322" s="13">
        <v>0</v>
      </c>
      <c r="EK322" s="13">
        <v>0</v>
      </c>
      <c r="EL322" s="13">
        <v>0</v>
      </c>
      <c r="EM322" s="13">
        <v>0.76749999999999996</v>
      </c>
      <c r="EN322" s="13">
        <v>0.27</v>
      </c>
      <c r="EO322" s="13">
        <v>0.46500000000000002</v>
      </c>
      <c r="EP322" s="13">
        <v>1.00112E-2</v>
      </c>
      <c r="EQ322" s="13">
        <v>1.00112E-2</v>
      </c>
      <c r="FO322" s="13">
        <v>0</v>
      </c>
      <c r="FP322" s="13">
        <v>0</v>
      </c>
      <c r="FQ322" s="13">
        <v>0</v>
      </c>
      <c r="FR322" s="13">
        <v>0</v>
      </c>
      <c r="FS322" s="13">
        <v>0</v>
      </c>
      <c r="FT322" s="13">
        <v>0.76749999999999996</v>
      </c>
      <c r="FU322" s="13">
        <v>0.27</v>
      </c>
      <c r="FV322" s="13">
        <v>0.46500000000000002</v>
      </c>
      <c r="FW322" s="13">
        <v>1.00112E-2</v>
      </c>
      <c r="FX322" s="13">
        <v>1.00112E-2</v>
      </c>
    </row>
    <row r="323" spans="6:180" x14ac:dyDescent="0.2"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71"/>
      <c r="AA323" s="11"/>
      <c r="AB323" s="11"/>
      <c r="AC323" s="11"/>
      <c r="AD323" s="11"/>
      <c r="AE323" s="11"/>
      <c r="EH323" s="13">
        <v>0</v>
      </c>
      <c r="EI323" s="13">
        <v>0</v>
      </c>
      <c r="EJ323" s="13">
        <v>0</v>
      </c>
      <c r="EK323" s="13">
        <v>0</v>
      </c>
      <c r="EL323" s="13">
        <v>0</v>
      </c>
      <c r="EM323" s="13">
        <v>1.19</v>
      </c>
      <c r="EN323" s="13">
        <v>0.30499999999999999</v>
      </c>
      <c r="EO323" s="13">
        <v>0.8</v>
      </c>
      <c r="EP323" s="13">
        <v>-4.9519000000000004E-3</v>
      </c>
      <c r="EQ323" s="13">
        <v>-4.9519000000000004E-3</v>
      </c>
      <c r="FO323" s="13">
        <v>0</v>
      </c>
      <c r="FP323" s="13">
        <v>0</v>
      </c>
      <c r="FQ323" s="13">
        <v>0</v>
      </c>
      <c r="FR323" s="13">
        <v>0</v>
      </c>
      <c r="FS323" s="13">
        <v>0</v>
      </c>
      <c r="FT323" s="13">
        <v>1.19</v>
      </c>
      <c r="FU323" s="13">
        <v>0.30499999999999999</v>
      </c>
      <c r="FV323" s="13">
        <v>0.8</v>
      </c>
      <c r="FW323" s="13">
        <v>-4.9519000000000004E-3</v>
      </c>
      <c r="FX323" s="13">
        <v>-4.9519000000000004E-3</v>
      </c>
    </row>
    <row r="324" spans="6:180" x14ac:dyDescent="0.2"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71"/>
      <c r="AA324" s="11"/>
      <c r="AB324" s="11"/>
      <c r="AC324" s="11"/>
      <c r="AD324" s="11"/>
      <c r="AE324" s="11"/>
      <c r="EH324" s="13">
        <v>0</v>
      </c>
      <c r="EI324" s="13">
        <v>0</v>
      </c>
      <c r="EJ324" s="13">
        <v>0</v>
      </c>
      <c r="EK324" s="13">
        <v>0</v>
      </c>
      <c r="EL324" s="13">
        <v>0</v>
      </c>
      <c r="EM324" s="13">
        <v>1.5249999999999999</v>
      </c>
      <c r="EN324" s="13">
        <v>0.30499999999999999</v>
      </c>
      <c r="EO324" s="13">
        <v>0.97499999999999998</v>
      </c>
      <c r="EP324" s="13">
        <v>4.4799999999999998E-5</v>
      </c>
      <c r="EQ324" s="13">
        <v>4.4799999999999998E-5</v>
      </c>
      <c r="FO324" s="13">
        <v>0</v>
      </c>
      <c r="FP324" s="13">
        <v>0</v>
      </c>
      <c r="FQ324" s="13">
        <v>0</v>
      </c>
      <c r="FR324" s="13">
        <v>0</v>
      </c>
      <c r="FS324" s="13">
        <v>0</v>
      </c>
      <c r="FT324" s="13">
        <v>1.5249999999999999</v>
      </c>
      <c r="FU324" s="13">
        <v>0.30499999999999999</v>
      </c>
      <c r="FV324" s="13">
        <v>0.97499999999999998</v>
      </c>
      <c r="FW324" s="13">
        <v>4.4799999999999998E-5</v>
      </c>
      <c r="FX324" s="13">
        <v>4.4799999999999998E-5</v>
      </c>
    </row>
    <row r="325" spans="6:180" x14ac:dyDescent="0.2"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71"/>
      <c r="AA325" s="11"/>
      <c r="AB325" s="11"/>
      <c r="AC325" s="11"/>
      <c r="AD325" s="11"/>
      <c r="AE325" s="11"/>
      <c r="EH325" s="13">
        <v>0</v>
      </c>
      <c r="EI325" s="13">
        <v>0</v>
      </c>
      <c r="EJ325" s="13">
        <v>0</v>
      </c>
      <c r="EK325" s="13">
        <v>0</v>
      </c>
      <c r="EL325" s="13">
        <v>0</v>
      </c>
      <c r="EM325" s="13">
        <v>1.4550000000000001</v>
      </c>
      <c r="EN325" s="13">
        <v>0.30499999999999999</v>
      </c>
      <c r="EO325" s="13">
        <v>0.97499999999999998</v>
      </c>
      <c r="EP325" s="13">
        <v>2.5042499999999999E-2</v>
      </c>
      <c r="EQ325" s="13">
        <v>2.5042499999999999E-2</v>
      </c>
      <c r="FO325" s="13">
        <v>0</v>
      </c>
      <c r="FP325" s="13">
        <v>0</v>
      </c>
      <c r="FQ325" s="13">
        <v>0</v>
      </c>
      <c r="FR325" s="13">
        <v>0</v>
      </c>
      <c r="FS325" s="13">
        <v>0</v>
      </c>
      <c r="FT325" s="13">
        <v>1.4550000000000001</v>
      </c>
      <c r="FU325" s="13">
        <v>0.30499999999999999</v>
      </c>
      <c r="FV325" s="13">
        <v>0.97499999999999998</v>
      </c>
      <c r="FW325" s="13">
        <v>2.5042499999999999E-2</v>
      </c>
      <c r="FX325" s="13">
        <v>2.5042499999999999E-2</v>
      </c>
    </row>
    <row r="326" spans="6:180" x14ac:dyDescent="0.2"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71"/>
      <c r="AA326" s="11"/>
      <c r="AB326" s="11"/>
      <c r="AC326" s="11"/>
      <c r="AD326" s="11"/>
      <c r="AE326" s="11"/>
      <c r="EH326" s="13">
        <v>0</v>
      </c>
      <c r="EI326" s="13">
        <v>0</v>
      </c>
      <c r="EJ326" s="13">
        <v>0</v>
      </c>
      <c r="EK326" s="13">
        <v>0</v>
      </c>
      <c r="EL326" s="13">
        <v>0</v>
      </c>
      <c r="EM326" s="13">
        <v>0.83499999999999996</v>
      </c>
      <c r="EN326" s="13">
        <v>0.26500000000000001</v>
      </c>
      <c r="EO326" s="13">
        <v>0.60750000000000004</v>
      </c>
      <c r="EP326" s="13">
        <v>3.5042499999999997E-2</v>
      </c>
      <c r="EQ326" s="13">
        <v>3.5042499999999997E-2</v>
      </c>
      <c r="FO326" s="13">
        <v>0</v>
      </c>
      <c r="FP326" s="13">
        <v>0</v>
      </c>
      <c r="FQ326" s="13">
        <v>0</v>
      </c>
      <c r="FR326" s="13">
        <v>0</v>
      </c>
      <c r="FS326" s="13">
        <v>0</v>
      </c>
      <c r="FT326" s="13">
        <v>0.83499999999999996</v>
      </c>
      <c r="FU326" s="13">
        <v>0.26500000000000001</v>
      </c>
      <c r="FV326" s="13">
        <v>0.60750000000000004</v>
      </c>
      <c r="FW326" s="13">
        <v>3.5042499999999997E-2</v>
      </c>
      <c r="FX326" s="13">
        <v>3.5042499999999997E-2</v>
      </c>
    </row>
    <row r="327" spans="6:180" x14ac:dyDescent="0.2"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71"/>
      <c r="AA327" s="11"/>
      <c r="AB327" s="11"/>
      <c r="AC327" s="11"/>
      <c r="AD327" s="11"/>
      <c r="AE327" s="11"/>
      <c r="EH327" s="13">
        <v>0</v>
      </c>
      <c r="EI327" s="13">
        <v>0</v>
      </c>
      <c r="EJ327" s="13">
        <v>0</v>
      </c>
      <c r="EK327" s="13">
        <v>0</v>
      </c>
      <c r="EL327" s="13">
        <v>0</v>
      </c>
      <c r="EM327" s="13">
        <v>0.45</v>
      </c>
      <c r="EN327" s="13">
        <v>0.19500000000000001</v>
      </c>
      <c r="EO327" s="13">
        <v>0.35499999999999998</v>
      </c>
      <c r="EP327" s="13">
        <v>9.4976599999999994E-2</v>
      </c>
      <c r="EQ327" s="13">
        <v>9.4976599999999994E-2</v>
      </c>
      <c r="FO327" s="13">
        <v>0</v>
      </c>
      <c r="FP327" s="13">
        <v>0</v>
      </c>
      <c r="FQ327" s="13">
        <v>0</v>
      </c>
      <c r="FR327" s="13">
        <v>0</v>
      </c>
      <c r="FS327" s="13">
        <v>0</v>
      </c>
      <c r="FT327" s="13">
        <v>0.45</v>
      </c>
      <c r="FU327" s="13">
        <v>0.19500000000000001</v>
      </c>
      <c r="FV327" s="13">
        <v>0.35499999999999998</v>
      </c>
      <c r="FW327" s="13">
        <v>9.4976599999999994E-2</v>
      </c>
      <c r="FX327" s="13">
        <v>9.4976599999999994E-2</v>
      </c>
    </row>
    <row r="328" spans="6:180" x14ac:dyDescent="0.2"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71"/>
      <c r="AA328" s="11"/>
      <c r="AB328" s="11"/>
      <c r="AC328" s="11"/>
      <c r="AD328" s="11"/>
      <c r="AE328" s="11"/>
      <c r="EH328" s="13">
        <v>0</v>
      </c>
      <c r="EI328" s="13">
        <v>0</v>
      </c>
      <c r="EJ328" s="13">
        <v>0</v>
      </c>
      <c r="EK328" s="13">
        <v>0</v>
      </c>
      <c r="EL328" s="13">
        <v>0</v>
      </c>
      <c r="EM328" s="13">
        <v>0.40500000000000003</v>
      </c>
      <c r="EN328" s="13">
        <v>0.1825</v>
      </c>
      <c r="EO328" s="13">
        <v>0.28749999999999998</v>
      </c>
      <c r="EP328" s="13">
        <v>9.49681E-2</v>
      </c>
      <c r="EQ328" s="13">
        <v>9.49681E-2</v>
      </c>
      <c r="FO328" s="13">
        <v>0</v>
      </c>
      <c r="FP328" s="13">
        <v>0</v>
      </c>
      <c r="FQ328" s="13">
        <v>0</v>
      </c>
      <c r="FR328" s="13">
        <v>0</v>
      </c>
      <c r="FS328" s="13">
        <v>0</v>
      </c>
      <c r="FT328" s="13">
        <v>0.40500000000000003</v>
      </c>
      <c r="FU328" s="13">
        <v>0.1825</v>
      </c>
      <c r="FV328" s="13">
        <v>0.28749999999999998</v>
      </c>
      <c r="FW328" s="13">
        <v>9.49681E-2</v>
      </c>
      <c r="FX328" s="13">
        <v>9.49681E-2</v>
      </c>
    </row>
    <row r="329" spans="6:180" x14ac:dyDescent="0.2"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71"/>
      <c r="AA329" s="11"/>
      <c r="AB329" s="11"/>
      <c r="AC329" s="11"/>
      <c r="AD329" s="11"/>
      <c r="AE329" s="11"/>
      <c r="EH329" s="13">
        <v>0</v>
      </c>
      <c r="EI329" s="13">
        <v>0</v>
      </c>
      <c r="EJ329" s="13">
        <v>0</v>
      </c>
      <c r="EK329" s="13">
        <v>0</v>
      </c>
      <c r="EL329" s="13">
        <v>0</v>
      </c>
      <c r="EM329" s="13">
        <v>0.39500000000000002</v>
      </c>
      <c r="EN329" s="13">
        <v>0.1825</v>
      </c>
      <c r="EO329" s="13">
        <v>0.28749999999999998</v>
      </c>
      <c r="EP329" s="13">
        <v>9.49681E-2</v>
      </c>
      <c r="EQ329" s="13">
        <v>9.49681E-2</v>
      </c>
      <c r="FO329" s="13">
        <v>0</v>
      </c>
      <c r="FP329" s="13">
        <v>0</v>
      </c>
      <c r="FQ329" s="13">
        <v>0</v>
      </c>
      <c r="FR329" s="13">
        <v>0</v>
      </c>
      <c r="FS329" s="13">
        <v>0</v>
      </c>
      <c r="FT329" s="13">
        <v>0.39500000000000002</v>
      </c>
      <c r="FU329" s="13">
        <v>0.1825</v>
      </c>
      <c r="FV329" s="13">
        <v>0.28749999999999998</v>
      </c>
      <c r="FW329" s="13">
        <v>9.49681E-2</v>
      </c>
      <c r="FX329" s="13">
        <v>9.49681E-2</v>
      </c>
    </row>
    <row r="330" spans="6:180" x14ac:dyDescent="0.2"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71"/>
      <c r="AA330" s="11"/>
      <c r="AB330" s="11"/>
      <c r="AC330" s="11"/>
      <c r="AD330" s="11"/>
      <c r="AE330" s="11"/>
      <c r="EH330" s="13">
        <v>0</v>
      </c>
      <c r="EI330" s="13">
        <v>0</v>
      </c>
      <c r="EJ330" s="13">
        <v>0</v>
      </c>
      <c r="EK330" s="13">
        <v>0</v>
      </c>
      <c r="EL330" s="13">
        <v>0</v>
      </c>
      <c r="EM330" s="13">
        <v>0.43</v>
      </c>
      <c r="EN330" s="13">
        <v>0.1825</v>
      </c>
      <c r="EO330" s="13">
        <v>0.3</v>
      </c>
      <c r="EP330" s="13">
        <v>9.49681E-2</v>
      </c>
      <c r="EQ330" s="13">
        <v>9.49681E-2</v>
      </c>
      <c r="FO330" s="13">
        <v>0</v>
      </c>
      <c r="FP330" s="13">
        <v>0</v>
      </c>
      <c r="FQ330" s="13">
        <v>0</v>
      </c>
      <c r="FR330" s="13">
        <v>0</v>
      </c>
      <c r="FS330" s="13">
        <v>0</v>
      </c>
      <c r="FT330" s="13">
        <v>0.43</v>
      </c>
      <c r="FU330" s="13">
        <v>0.1825</v>
      </c>
      <c r="FV330" s="13">
        <v>0.3</v>
      </c>
      <c r="FW330" s="13">
        <v>9.49681E-2</v>
      </c>
      <c r="FX330" s="13">
        <v>9.49681E-2</v>
      </c>
    </row>
    <row r="331" spans="6:180" x14ac:dyDescent="0.2"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71"/>
      <c r="AA331" s="11"/>
      <c r="AB331" s="11"/>
      <c r="AC331" s="11"/>
      <c r="AD331" s="11"/>
      <c r="AE331" s="11"/>
      <c r="EH331" s="13">
        <v>0</v>
      </c>
      <c r="EI331" s="13">
        <v>0</v>
      </c>
      <c r="EJ331" s="13">
        <v>0</v>
      </c>
      <c r="EK331" s="13">
        <v>0</v>
      </c>
      <c r="EL331" s="13">
        <v>0</v>
      </c>
      <c r="EM331" s="13">
        <v>0.495</v>
      </c>
      <c r="EN331" s="13">
        <v>0.1825</v>
      </c>
      <c r="EO331" s="13">
        <v>0.3</v>
      </c>
      <c r="EP331" s="13">
        <v>9.49681E-2</v>
      </c>
      <c r="EQ331" s="13">
        <v>9.49681E-2</v>
      </c>
      <c r="FO331" s="13">
        <v>0</v>
      </c>
      <c r="FP331" s="13">
        <v>0</v>
      </c>
      <c r="FQ331" s="13">
        <v>0</v>
      </c>
      <c r="FR331" s="13">
        <v>0</v>
      </c>
      <c r="FS331" s="13">
        <v>0</v>
      </c>
      <c r="FT331" s="13">
        <v>0.495</v>
      </c>
      <c r="FU331" s="13">
        <v>0.1825</v>
      </c>
      <c r="FV331" s="13">
        <v>0.3</v>
      </c>
      <c r="FW331" s="13">
        <v>9.49681E-2</v>
      </c>
      <c r="FX331" s="13">
        <v>9.49681E-2</v>
      </c>
    </row>
    <row r="332" spans="6:180" x14ac:dyDescent="0.2"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71"/>
      <c r="AA332" s="11"/>
      <c r="AB332" s="11"/>
      <c r="AC332" s="11"/>
      <c r="AD332" s="11"/>
      <c r="AE332" s="11"/>
      <c r="EH332" s="13">
        <v>0</v>
      </c>
      <c r="EI332" s="13">
        <v>0</v>
      </c>
      <c r="EJ332" s="13">
        <v>0</v>
      </c>
      <c r="EK332" s="13">
        <v>0</v>
      </c>
      <c r="EL332" s="13">
        <v>0</v>
      </c>
      <c r="EM332" s="13">
        <v>0.39500000000000002</v>
      </c>
      <c r="EN332" s="13">
        <v>0.1825</v>
      </c>
      <c r="EO332" s="13">
        <v>0.28999999999999998</v>
      </c>
      <c r="EP332" s="13">
        <v>9.49681E-2</v>
      </c>
      <c r="EQ332" s="13">
        <v>9.49681E-2</v>
      </c>
      <c r="FO332" s="13">
        <v>0</v>
      </c>
      <c r="FP332" s="13">
        <v>0</v>
      </c>
      <c r="FQ332" s="13">
        <v>0</v>
      </c>
      <c r="FR332" s="13">
        <v>0</v>
      </c>
      <c r="FS332" s="13">
        <v>0</v>
      </c>
      <c r="FT332" s="13">
        <v>0.39500000000000002</v>
      </c>
      <c r="FU332" s="13">
        <v>0.1825</v>
      </c>
      <c r="FV332" s="13">
        <v>0.28999999999999998</v>
      </c>
      <c r="FW332" s="13">
        <v>9.49681E-2</v>
      </c>
      <c r="FX332" s="13">
        <v>9.49681E-2</v>
      </c>
    </row>
    <row r="333" spans="6:180" x14ac:dyDescent="0.2"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71"/>
      <c r="AA333" s="11"/>
      <c r="AB333" s="11"/>
      <c r="AC333" s="11"/>
      <c r="AD333" s="11"/>
      <c r="AE333" s="11"/>
      <c r="EH333" s="13">
        <v>0</v>
      </c>
      <c r="EI333" s="13">
        <v>0</v>
      </c>
      <c r="EJ333" s="13">
        <v>0</v>
      </c>
      <c r="EK333" s="13">
        <v>0</v>
      </c>
      <c r="EL333" s="13">
        <v>0</v>
      </c>
      <c r="EM333" s="13">
        <v>0.46100000000000002</v>
      </c>
      <c r="EN333" s="13">
        <v>0.1875</v>
      </c>
      <c r="EO333" s="13">
        <v>0.36249999999999999</v>
      </c>
      <c r="EP333" s="13">
        <v>9.49681E-2</v>
      </c>
      <c r="EQ333" s="13">
        <v>9.49681E-2</v>
      </c>
      <c r="FO333" s="13">
        <v>0</v>
      </c>
      <c r="FP333" s="13">
        <v>0</v>
      </c>
      <c r="FQ333" s="13">
        <v>0</v>
      </c>
      <c r="FR333" s="13">
        <v>0</v>
      </c>
      <c r="FS333" s="13">
        <v>0</v>
      </c>
      <c r="FT333" s="13">
        <v>0.46100000000000002</v>
      </c>
      <c r="FU333" s="13">
        <v>0.1875</v>
      </c>
      <c r="FV333" s="13">
        <v>0.36249999999999999</v>
      </c>
      <c r="FW333" s="13">
        <v>9.49681E-2</v>
      </c>
      <c r="FX333" s="13">
        <v>9.49681E-2</v>
      </c>
    </row>
    <row r="334" spans="6:180" x14ac:dyDescent="0.2"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71"/>
      <c r="AA334" s="11"/>
      <c r="AB334" s="11"/>
      <c r="AC334" s="11"/>
      <c r="AD334" s="11"/>
      <c r="AE334" s="11"/>
      <c r="EH334" s="13">
        <v>0</v>
      </c>
      <c r="EI334" s="13">
        <v>0</v>
      </c>
      <c r="EJ334" s="13">
        <v>0</v>
      </c>
      <c r="EK334" s="13">
        <v>0</v>
      </c>
      <c r="EL334" s="13">
        <v>0</v>
      </c>
      <c r="EM334" s="13">
        <v>0.76749999999999996</v>
      </c>
      <c r="EN334" s="13">
        <v>0.27</v>
      </c>
      <c r="EO334" s="13">
        <v>0.46500000000000002</v>
      </c>
      <c r="EP334" s="13">
        <v>1.5011200000000001E-2</v>
      </c>
      <c r="EQ334" s="13">
        <v>1.5011200000000001E-2</v>
      </c>
      <c r="FO334" s="13">
        <v>0</v>
      </c>
      <c r="FP334" s="13">
        <v>0</v>
      </c>
      <c r="FQ334" s="13">
        <v>0</v>
      </c>
      <c r="FR334" s="13">
        <v>0</v>
      </c>
      <c r="FS334" s="13">
        <v>0</v>
      </c>
      <c r="FT334" s="13">
        <v>0.76749999999999996</v>
      </c>
      <c r="FU334" s="13">
        <v>0.27</v>
      </c>
      <c r="FV334" s="13">
        <v>0.46500000000000002</v>
      </c>
      <c r="FW334" s="13">
        <v>1.5011200000000001E-2</v>
      </c>
      <c r="FX334" s="13">
        <v>1.5011200000000001E-2</v>
      </c>
    </row>
    <row r="335" spans="6:180" x14ac:dyDescent="0.2"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71"/>
      <c r="AA335" s="11"/>
      <c r="AB335" s="11"/>
      <c r="AC335" s="11"/>
      <c r="AD335" s="11"/>
      <c r="AE335" s="11"/>
      <c r="EH335" s="13">
        <v>0</v>
      </c>
      <c r="EI335" s="13">
        <v>0</v>
      </c>
      <c r="EJ335" s="13">
        <v>0</v>
      </c>
      <c r="EK335" s="13">
        <v>0</v>
      </c>
      <c r="EL335" s="13">
        <v>0</v>
      </c>
      <c r="EM335" s="13">
        <v>1.19</v>
      </c>
      <c r="EN335" s="13">
        <v>0.30499999999999999</v>
      </c>
      <c r="EO335" s="13">
        <v>0.8</v>
      </c>
      <c r="EP335" s="13">
        <v>4.8000000000000001E-5</v>
      </c>
      <c r="EQ335" s="13">
        <v>4.8000000000000001E-5</v>
      </c>
      <c r="FO335" s="13">
        <v>0</v>
      </c>
      <c r="FP335" s="13">
        <v>0</v>
      </c>
      <c r="FQ335" s="13">
        <v>0</v>
      </c>
      <c r="FR335" s="13">
        <v>0</v>
      </c>
      <c r="FS335" s="13">
        <v>0</v>
      </c>
      <c r="FT335" s="13">
        <v>1.19</v>
      </c>
      <c r="FU335" s="13">
        <v>0.30499999999999999</v>
      </c>
      <c r="FV335" s="13">
        <v>0.8</v>
      </c>
      <c r="FW335" s="13">
        <v>4.8000000000000001E-5</v>
      </c>
      <c r="FX335" s="13">
        <v>4.8000000000000001E-5</v>
      </c>
    </row>
    <row r="336" spans="6:180" x14ac:dyDescent="0.2"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71"/>
      <c r="AA336" s="11"/>
      <c r="AB336" s="11"/>
      <c r="AC336" s="11"/>
      <c r="AD336" s="11"/>
      <c r="AE336" s="11"/>
      <c r="EH336" s="13">
        <v>0</v>
      </c>
      <c r="EI336" s="13">
        <v>0</v>
      </c>
      <c r="EJ336" s="13">
        <v>0</v>
      </c>
      <c r="EK336" s="13">
        <v>0</v>
      </c>
      <c r="EL336" s="13">
        <v>0</v>
      </c>
      <c r="EM336" s="13">
        <v>1.5249999999999999</v>
      </c>
      <c r="EN336" s="13">
        <v>0.30499999999999999</v>
      </c>
      <c r="EO336" s="13">
        <v>0.97499999999999998</v>
      </c>
      <c r="EP336" s="13">
        <v>5.0448000000000003E-3</v>
      </c>
      <c r="EQ336" s="13">
        <v>5.0448000000000003E-3</v>
      </c>
      <c r="FO336" s="13">
        <v>0</v>
      </c>
      <c r="FP336" s="13">
        <v>0</v>
      </c>
      <c r="FQ336" s="13">
        <v>0</v>
      </c>
      <c r="FR336" s="13">
        <v>0</v>
      </c>
      <c r="FS336" s="13">
        <v>0</v>
      </c>
      <c r="FT336" s="13">
        <v>1.5249999999999999</v>
      </c>
      <c r="FU336" s="13">
        <v>0.30499999999999999</v>
      </c>
      <c r="FV336" s="13">
        <v>0.97499999999999998</v>
      </c>
      <c r="FW336" s="13">
        <v>5.0448000000000003E-3</v>
      </c>
      <c r="FX336" s="13">
        <v>5.0448000000000003E-3</v>
      </c>
    </row>
    <row r="337" spans="6:180" x14ac:dyDescent="0.2"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71"/>
      <c r="AA337" s="11"/>
      <c r="AB337" s="11"/>
      <c r="AC337" s="11"/>
      <c r="AD337" s="11"/>
      <c r="AE337" s="11"/>
      <c r="EH337" s="13">
        <v>0</v>
      </c>
      <c r="EI337" s="13">
        <v>0</v>
      </c>
      <c r="EJ337" s="13">
        <v>0</v>
      </c>
      <c r="EK337" s="13">
        <v>0</v>
      </c>
      <c r="EL337" s="13">
        <v>0</v>
      </c>
      <c r="EM337" s="13">
        <v>1.4550000000000001</v>
      </c>
      <c r="EN337" s="13">
        <v>0.30499999999999999</v>
      </c>
      <c r="EO337" s="13">
        <v>0.97499999999999998</v>
      </c>
      <c r="EP337" s="13">
        <v>3.00425E-2</v>
      </c>
      <c r="EQ337" s="13">
        <v>3.00425E-2</v>
      </c>
      <c r="FO337" s="13">
        <v>0</v>
      </c>
      <c r="FP337" s="13">
        <v>0</v>
      </c>
      <c r="FQ337" s="13">
        <v>0</v>
      </c>
      <c r="FR337" s="13">
        <v>0</v>
      </c>
      <c r="FS337" s="13">
        <v>0</v>
      </c>
      <c r="FT337" s="13">
        <v>1.4550000000000001</v>
      </c>
      <c r="FU337" s="13">
        <v>0.30499999999999999</v>
      </c>
      <c r="FV337" s="13">
        <v>0.97499999999999998</v>
      </c>
      <c r="FW337" s="13">
        <v>3.00425E-2</v>
      </c>
      <c r="FX337" s="13">
        <v>3.00425E-2</v>
      </c>
    </row>
    <row r="338" spans="6:180" x14ac:dyDescent="0.2"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71"/>
      <c r="AA338" s="11"/>
      <c r="AB338" s="11"/>
      <c r="AC338" s="11"/>
      <c r="AD338" s="11"/>
      <c r="AE338" s="11"/>
      <c r="EH338" s="13">
        <v>0</v>
      </c>
      <c r="EI338" s="13">
        <v>0</v>
      </c>
      <c r="EJ338" s="13">
        <v>0</v>
      </c>
      <c r="EK338" s="13">
        <v>0</v>
      </c>
      <c r="EL338" s="13">
        <v>0</v>
      </c>
      <c r="EM338" s="13">
        <v>0.83499999999999996</v>
      </c>
      <c r="EN338" s="13">
        <v>0.26500000000000001</v>
      </c>
      <c r="EO338" s="13">
        <v>0.60750000000000004</v>
      </c>
      <c r="EP338" s="13">
        <v>4.0042500000000002E-2</v>
      </c>
      <c r="EQ338" s="13">
        <v>4.0042500000000002E-2</v>
      </c>
      <c r="FO338" s="13">
        <v>0</v>
      </c>
      <c r="FP338" s="13">
        <v>0</v>
      </c>
      <c r="FQ338" s="13">
        <v>0</v>
      </c>
      <c r="FR338" s="13">
        <v>0</v>
      </c>
      <c r="FS338" s="13">
        <v>0</v>
      </c>
      <c r="FT338" s="13">
        <v>0.83499999999999996</v>
      </c>
      <c r="FU338" s="13">
        <v>0.26500000000000001</v>
      </c>
      <c r="FV338" s="13">
        <v>0.60750000000000004</v>
      </c>
      <c r="FW338" s="13">
        <v>4.0042500000000002E-2</v>
      </c>
      <c r="FX338" s="13">
        <v>4.0042500000000002E-2</v>
      </c>
    </row>
    <row r="339" spans="6:180" x14ac:dyDescent="0.2"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71"/>
      <c r="AA339" s="11"/>
      <c r="AB339" s="11"/>
      <c r="AC339" s="11"/>
      <c r="AD339" s="11"/>
      <c r="AE339" s="11"/>
      <c r="EH339" s="13">
        <v>0</v>
      </c>
      <c r="EI339" s="13">
        <v>0</v>
      </c>
      <c r="EJ339" s="13">
        <v>0</v>
      </c>
      <c r="EK339" s="13">
        <v>0</v>
      </c>
      <c r="EL339" s="13">
        <v>0</v>
      </c>
      <c r="EM339" s="13">
        <v>0.45</v>
      </c>
      <c r="EN339" s="13">
        <v>0.19500000000000001</v>
      </c>
      <c r="EO339" s="13">
        <v>0.35499999999999998</v>
      </c>
      <c r="EP339" s="13">
        <v>9.9976599999999999E-2</v>
      </c>
      <c r="EQ339" s="13">
        <v>9.9976599999999999E-2</v>
      </c>
      <c r="FO339" s="13">
        <v>0</v>
      </c>
      <c r="FP339" s="13">
        <v>0</v>
      </c>
      <c r="FQ339" s="13">
        <v>0</v>
      </c>
      <c r="FR339" s="13">
        <v>0</v>
      </c>
      <c r="FS339" s="13">
        <v>0</v>
      </c>
      <c r="FT339" s="13">
        <v>0.45</v>
      </c>
      <c r="FU339" s="13">
        <v>0.19500000000000001</v>
      </c>
      <c r="FV339" s="13">
        <v>0.35499999999999998</v>
      </c>
      <c r="FW339" s="13">
        <v>9.9976599999999999E-2</v>
      </c>
      <c r="FX339" s="13">
        <v>9.9976599999999999E-2</v>
      </c>
    </row>
    <row r="340" spans="6:180" x14ac:dyDescent="0.2"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71"/>
      <c r="AA340" s="11"/>
      <c r="AB340" s="11"/>
      <c r="AC340" s="11"/>
      <c r="AD340" s="11"/>
      <c r="AE340" s="11"/>
      <c r="EH340" s="13">
        <v>0</v>
      </c>
      <c r="EI340" s="13">
        <v>0</v>
      </c>
      <c r="EJ340" s="13">
        <v>0</v>
      </c>
      <c r="EK340" s="13">
        <v>0</v>
      </c>
      <c r="EL340" s="13">
        <v>0</v>
      </c>
      <c r="EM340" s="13">
        <v>0.40500000000000003</v>
      </c>
      <c r="EN340" s="13">
        <v>0.1825</v>
      </c>
      <c r="EO340" s="13">
        <v>0.28749999999999998</v>
      </c>
      <c r="EP340" s="13">
        <v>9.9968100000000004E-2</v>
      </c>
      <c r="EQ340" s="13">
        <v>9.9968100000000004E-2</v>
      </c>
      <c r="FO340" s="13">
        <v>0</v>
      </c>
      <c r="FP340" s="13">
        <v>0</v>
      </c>
      <c r="FQ340" s="13">
        <v>0</v>
      </c>
      <c r="FR340" s="13">
        <v>0</v>
      </c>
      <c r="FS340" s="13">
        <v>0</v>
      </c>
      <c r="FT340" s="13">
        <v>0.40500000000000003</v>
      </c>
      <c r="FU340" s="13">
        <v>0.1825</v>
      </c>
      <c r="FV340" s="13">
        <v>0.28749999999999998</v>
      </c>
      <c r="FW340" s="13">
        <v>9.9968100000000004E-2</v>
      </c>
      <c r="FX340" s="13">
        <v>9.9968100000000004E-2</v>
      </c>
    </row>
    <row r="341" spans="6:180" x14ac:dyDescent="0.2"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71"/>
      <c r="AA341" s="11"/>
      <c r="AB341" s="11"/>
      <c r="AC341" s="11"/>
      <c r="AD341" s="11"/>
      <c r="AE341" s="11"/>
      <c r="EH341" s="13">
        <v>0</v>
      </c>
      <c r="EI341" s="13">
        <v>0</v>
      </c>
      <c r="EJ341" s="13">
        <v>0</v>
      </c>
      <c r="EK341" s="13">
        <v>0</v>
      </c>
      <c r="EL341" s="13">
        <v>0</v>
      </c>
      <c r="EM341" s="13">
        <v>0.39500000000000002</v>
      </c>
      <c r="EN341" s="13">
        <v>0.1825</v>
      </c>
      <c r="EO341" s="13">
        <v>0.28749999999999998</v>
      </c>
      <c r="EP341" s="13">
        <v>9.9968100000000004E-2</v>
      </c>
      <c r="EQ341" s="13">
        <v>9.9968100000000004E-2</v>
      </c>
      <c r="FO341" s="13">
        <v>0</v>
      </c>
      <c r="FP341" s="13">
        <v>0</v>
      </c>
      <c r="FQ341" s="13">
        <v>0</v>
      </c>
      <c r="FR341" s="13">
        <v>0</v>
      </c>
      <c r="FS341" s="13">
        <v>0</v>
      </c>
      <c r="FT341" s="13">
        <v>0.39500000000000002</v>
      </c>
      <c r="FU341" s="13">
        <v>0.1825</v>
      </c>
      <c r="FV341" s="13">
        <v>0.28749999999999998</v>
      </c>
      <c r="FW341" s="13">
        <v>9.9968100000000004E-2</v>
      </c>
      <c r="FX341" s="13">
        <v>9.9968100000000004E-2</v>
      </c>
    </row>
    <row r="342" spans="6:180" x14ac:dyDescent="0.2"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71"/>
      <c r="AA342" s="11"/>
      <c r="AB342" s="11"/>
      <c r="AC342" s="11"/>
      <c r="AD342" s="11"/>
      <c r="AE342" s="11"/>
      <c r="EH342" s="13">
        <v>0</v>
      </c>
      <c r="EI342" s="13">
        <v>0</v>
      </c>
      <c r="EJ342" s="13">
        <v>0</v>
      </c>
      <c r="EK342" s="13">
        <v>0</v>
      </c>
      <c r="EL342" s="13">
        <v>0</v>
      </c>
      <c r="EM342" s="13">
        <v>0.43</v>
      </c>
      <c r="EN342" s="13">
        <v>0.1825</v>
      </c>
      <c r="EO342" s="13">
        <v>0.3</v>
      </c>
      <c r="EP342" s="13">
        <v>9.9968100000000004E-2</v>
      </c>
      <c r="EQ342" s="13">
        <v>9.9968100000000004E-2</v>
      </c>
      <c r="FO342" s="13">
        <v>0</v>
      </c>
      <c r="FP342" s="13">
        <v>0</v>
      </c>
      <c r="FQ342" s="13">
        <v>0</v>
      </c>
      <c r="FR342" s="13">
        <v>0</v>
      </c>
      <c r="FS342" s="13">
        <v>0</v>
      </c>
      <c r="FT342" s="13">
        <v>0.43</v>
      </c>
      <c r="FU342" s="13">
        <v>0.1825</v>
      </c>
      <c r="FV342" s="13">
        <v>0.3</v>
      </c>
      <c r="FW342" s="13">
        <v>9.9968100000000004E-2</v>
      </c>
      <c r="FX342" s="13">
        <v>9.9968100000000004E-2</v>
      </c>
    </row>
    <row r="343" spans="6:180" x14ac:dyDescent="0.2"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71"/>
      <c r="AA343" s="11"/>
      <c r="AB343" s="11"/>
      <c r="AC343" s="11"/>
      <c r="AD343" s="11"/>
      <c r="AE343" s="11"/>
      <c r="EH343" s="13">
        <v>0</v>
      </c>
      <c r="EI343" s="13">
        <v>0</v>
      </c>
      <c r="EJ343" s="13">
        <v>0</v>
      </c>
      <c r="EK343" s="13">
        <v>0</v>
      </c>
      <c r="EL343" s="13">
        <v>0</v>
      </c>
      <c r="EM343" s="13">
        <v>0.495</v>
      </c>
      <c r="EN343" s="13">
        <v>0.1825</v>
      </c>
      <c r="EO343" s="13">
        <v>0.3</v>
      </c>
      <c r="EP343" s="13">
        <v>9.9968100000000004E-2</v>
      </c>
      <c r="EQ343" s="13">
        <v>9.9968100000000004E-2</v>
      </c>
      <c r="FO343" s="13">
        <v>0</v>
      </c>
      <c r="FP343" s="13">
        <v>0</v>
      </c>
      <c r="FQ343" s="13">
        <v>0</v>
      </c>
      <c r="FR343" s="13">
        <v>0</v>
      </c>
      <c r="FS343" s="13">
        <v>0</v>
      </c>
      <c r="FT343" s="13">
        <v>0.495</v>
      </c>
      <c r="FU343" s="13">
        <v>0.1825</v>
      </c>
      <c r="FV343" s="13">
        <v>0.3</v>
      </c>
      <c r="FW343" s="13">
        <v>9.9968100000000004E-2</v>
      </c>
      <c r="FX343" s="13">
        <v>9.9968100000000004E-2</v>
      </c>
    </row>
    <row r="344" spans="6:180" x14ac:dyDescent="0.2"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71"/>
      <c r="AA344" s="11"/>
      <c r="AB344" s="11"/>
      <c r="AC344" s="11"/>
      <c r="AD344" s="11"/>
      <c r="AE344" s="11"/>
      <c r="EH344" s="13">
        <v>0</v>
      </c>
      <c r="EI344" s="13">
        <v>0</v>
      </c>
      <c r="EJ344" s="13">
        <v>0</v>
      </c>
      <c r="EK344" s="13">
        <v>0</v>
      </c>
      <c r="EL344" s="13">
        <v>0</v>
      </c>
      <c r="EM344" s="13">
        <v>0.39500000000000002</v>
      </c>
      <c r="EN344" s="13">
        <v>0.1825</v>
      </c>
      <c r="EO344" s="13">
        <v>0.28999999999999998</v>
      </c>
      <c r="EP344" s="13">
        <v>9.9968100000000004E-2</v>
      </c>
      <c r="EQ344" s="13">
        <v>9.9968100000000004E-2</v>
      </c>
      <c r="FO344" s="13">
        <v>0</v>
      </c>
      <c r="FP344" s="13">
        <v>0</v>
      </c>
      <c r="FQ344" s="13">
        <v>0</v>
      </c>
      <c r="FR344" s="13">
        <v>0</v>
      </c>
      <c r="FS344" s="13">
        <v>0</v>
      </c>
      <c r="FT344" s="13">
        <v>0.39500000000000002</v>
      </c>
      <c r="FU344" s="13">
        <v>0.1825</v>
      </c>
      <c r="FV344" s="13">
        <v>0.28999999999999998</v>
      </c>
      <c r="FW344" s="13">
        <v>9.9968100000000004E-2</v>
      </c>
      <c r="FX344" s="13">
        <v>9.9968100000000004E-2</v>
      </c>
    </row>
    <row r="345" spans="6:180" x14ac:dyDescent="0.2"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71"/>
      <c r="AA345" s="11"/>
      <c r="AB345" s="11"/>
      <c r="AC345" s="11"/>
      <c r="AD345" s="11"/>
      <c r="AE345" s="11"/>
      <c r="EH345" s="13">
        <v>0</v>
      </c>
      <c r="EI345" s="13">
        <v>0</v>
      </c>
      <c r="EJ345" s="13">
        <v>0</v>
      </c>
      <c r="EK345" s="13">
        <v>0</v>
      </c>
      <c r="EL345" s="13">
        <v>0</v>
      </c>
      <c r="EM345" s="13">
        <v>0.46100000000000002</v>
      </c>
      <c r="EN345" s="13">
        <v>0.1875</v>
      </c>
      <c r="EO345" s="13">
        <v>0.36249999999999999</v>
      </c>
      <c r="EP345" s="13">
        <v>9.9968100000000004E-2</v>
      </c>
      <c r="EQ345" s="13">
        <v>9.9968100000000004E-2</v>
      </c>
      <c r="FO345" s="13">
        <v>0</v>
      </c>
      <c r="FP345" s="13">
        <v>0</v>
      </c>
      <c r="FQ345" s="13">
        <v>0</v>
      </c>
      <c r="FR345" s="13">
        <v>0</v>
      </c>
      <c r="FS345" s="13">
        <v>0</v>
      </c>
      <c r="FT345" s="13">
        <v>0.46100000000000002</v>
      </c>
      <c r="FU345" s="13">
        <v>0.1875</v>
      </c>
      <c r="FV345" s="13">
        <v>0.36249999999999999</v>
      </c>
      <c r="FW345" s="13">
        <v>9.9968100000000004E-2</v>
      </c>
      <c r="FX345" s="13">
        <v>9.9968100000000004E-2</v>
      </c>
    </row>
    <row r="346" spans="6:180" x14ac:dyDescent="0.2"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71"/>
      <c r="AA346" s="11"/>
      <c r="AB346" s="11"/>
      <c r="AC346" s="11"/>
      <c r="AD346" s="11"/>
      <c r="AE346" s="11"/>
      <c r="EH346" s="13">
        <v>0</v>
      </c>
      <c r="EI346" s="13">
        <v>0</v>
      </c>
      <c r="EJ346" s="13">
        <v>0</v>
      </c>
      <c r="EK346" s="13">
        <v>0</v>
      </c>
      <c r="EL346" s="13">
        <v>0</v>
      </c>
      <c r="EM346" s="13">
        <v>0.76749999999999996</v>
      </c>
      <c r="EN346" s="13">
        <v>0.27</v>
      </c>
      <c r="EO346" s="13">
        <v>0.46500000000000002</v>
      </c>
      <c r="EP346" s="13">
        <v>2.00112E-2</v>
      </c>
      <c r="EQ346" s="13">
        <v>2.00112E-2</v>
      </c>
      <c r="FO346" s="13">
        <v>0</v>
      </c>
      <c r="FP346" s="13">
        <v>0</v>
      </c>
      <c r="FQ346" s="13">
        <v>0</v>
      </c>
      <c r="FR346" s="13">
        <v>0</v>
      </c>
      <c r="FS346" s="13">
        <v>0</v>
      </c>
      <c r="FT346" s="13">
        <v>0.76749999999999996</v>
      </c>
      <c r="FU346" s="13">
        <v>0.27</v>
      </c>
      <c r="FV346" s="13">
        <v>0.46500000000000002</v>
      </c>
      <c r="FW346" s="13">
        <v>2.00112E-2</v>
      </c>
      <c r="FX346" s="13">
        <v>2.00112E-2</v>
      </c>
    </row>
    <row r="347" spans="6:180" x14ac:dyDescent="0.2"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71"/>
      <c r="AA347" s="11"/>
      <c r="AB347" s="11"/>
      <c r="AC347" s="11"/>
      <c r="AD347" s="11"/>
      <c r="AE347" s="11"/>
      <c r="EH347" s="13">
        <v>0</v>
      </c>
      <c r="EI347" s="13">
        <v>0</v>
      </c>
      <c r="EJ347" s="13">
        <v>0</v>
      </c>
      <c r="EK347" s="13">
        <v>0</v>
      </c>
      <c r="EL347" s="13">
        <v>0</v>
      </c>
      <c r="EM347" s="13">
        <v>1.19</v>
      </c>
      <c r="EN347" s="13">
        <v>0.30499999999999999</v>
      </c>
      <c r="EO347" s="13">
        <v>0.8</v>
      </c>
      <c r="EP347" s="13">
        <v>5.0480000000000004E-3</v>
      </c>
      <c r="EQ347" s="13">
        <v>5.0480000000000004E-3</v>
      </c>
      <c r="FO347" s="13">
        <v>0</v>
      </c>
      <c r="FP347" s="13">
        <v>0</v>
      </c>
      <c r="FQ347" s="13">
        <v>0</v>
      </c>
      <c r="FR347" s="13">
        <v>0</v>
      </c>
      <c r="FS347" s="13">
        <v>0</v>
      </c>
      <c r="FT347" s="13">
        <v>1.19</v>
      </c>
      <c r="FU347" s="13">
        <v>0.30499999999999999</v>
      </c>
      <c r="FV347" s="13">
        <v>0.8</v>
      </c>
      <c r="FW347" s="13">
        <v>5.0480000000000004E-3</v>
      </c>
      <c r="FX347" s="13">
        <v>5.0480000000000004E-3</v>
      </c>
    </row>
    <row r="348" spans="6:180" x14ac:dyDescent="0.2"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71"/>
      <c r="AA348" s="11"/>
      <c r="AB348" s="11"/>
      <c r="AC348" s="11"/>
      <c r="AD348" s="11"/>
      <c r="AE348" s="11"/>
      <c r="EH348" s="13">
        <v>0</v>
      </c>
      <c r="EI348" s="13">
        <v>0</v>
      </c>
      <c r="EJ348" s="13">
        <v>0</v>
      </c>
      <c r="EK348" s="13">
        <v>0</v>
      </c>
      <c r="EL348" s="13">
        <v>0</v>
      </c>
      <c r="EM348" s="13">
        <v>1.5249999999999999</v>
      </c>
      <c r="EN348" s="13">
        <v>0.30499999999999999</v>
      </c>
      <c r="EO348" s="13">
        <v>0.97499999999999998</v>
      </c>
      <c r="EP348" s="13">
        <v>1.00448E-2</v>
      </c>
      <c r="EQ348" s="13">
        <v>1.00448E-2</v>
      </c>
      <c r="FO348" s="13">
        <v>0</v>
      </c>
      <c r="FP348" s="13">
        <v>0</v>
      </c>
      <c r="FQ348" s="13">
        <v>0</v>
      </c>
      <c r="FR348" s="13">
        <v>0</v>
      </c>
      <c r="FS348" s="13">
        <v>0</v>
      </c>
      <c r="FT348" s="13">
        <v>1.5249999999999999</v>
      </c>
      <c r="FU348" s="13">
        <v>0.30499999999999999</v>
      </c>
      <c r="FV348" s="13">
        <v>0.97499999999999998</v>
      </c>
      <c r="FW348" s="13">
        <v>1.00448E-2</v>
      </c>
      <c r="FX348" s="13">
        <v>1.00448E-2</v>
      </c>
    </row>
    <row r="349" spans="6:180" x14ac:dyDescent="0.2"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71"/>
      <c r="AA349" s="11"/>
      <c r="AB349" s="11"/>
      <c r="AC349" s="11"/>
      <c r="AD349" s="11"/>
      <c r="AE349" s="11"/>
      <c r="EH349" s="13">
        <v>0</v>
      </c>
      <c r="EI349" s="13">
        <v>0</v>
      </c>
      <c r="EJ349" s="13">
        <v>0</v>
      </c>
      <c r="EK349" s="13">
        <v>0</v>
      </c>
      <c r="EL349" s="13">
        <v>0</v>
      </c>
      <c r="EM349" s="13">
        <v>1.4550000000000001</v>
      </c>
      <c r="EN349" s="13">
        <v>0.30499999999999999</v>
      </c>
      <c r="EO349" s="13">
        <v>0.97499999999999998</v>
      </c>
      <c r="EP349" s="13">
        <v>3.5042499999999997E-2</v>
      </c>
      <c r="EQ349" s="13">
        <v>3.5042499999999997E-2</v>
      </c>
      <c r="FO349" s="13">
        <v>0</v>
      </c>
      <c r="FP349" s="13">
        <v>0</v>
      </c>
      <c r="FQ349" s="13">
        <v>0</v>
      </c>
      <c r="FR349" s="13">
        <v>0</v>
      </c>
      <c r="FS349" s="13">
        <v>0</v>
      </c>
      <c r="FT349" s="13">
        <v>1.4550000000000001</v>
      </c>
      <c r="FU349" s="13">
        <v>0.30499999999999999</v>
      </c>
      <c r="FV349" s="13">
        <v>0.97499999999999998</v>
      </c>
      <c r="FW349" s="13">
        <v>3.5042499999999997E-2</v>
      </c>
      <c r="FX349" s="13">
        <v>3.5042499999999997E-2</v>
      </c>
    </row>
    <row r="350" spans="6:180" x14ac:dyDescent="0.2"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71"/>
      <c r="AA350" s="11"/>
      <c r="AB350" s="11"/>
      <c r="AC350" s="11"/>
      <c r="AD350" s="11"/>
      <c r="AE350" s="11"/>
      <c r="EH350" s="13">
        <v>0</v>
      </c>
      <c r="EI350" s="13">
        <v>0</v>
      </c>
      <c r="EJ350" s="13">
        <v>0</v>
      </c>
      <c r="EK350" s="13">
        <v>0</v>
      </c>
      <c r="EL350" s="13">
        <v>0</v>
      </c>
      <c r="EM350" s="13">
        <v>0.83499999999999996</v>
      </c>
      <c r="EN350" s="13">
        <v>0.26500000000000001</v>
      </c>
      <c r="EO350" s="13">
        <v>0.60750000000000004</v>
      </c>
      <c r="EP350" s="13">
        <v>4.5042499999999999E-2</v>
      </c>
      <c r="EQ350" s="13">
        <v>4.5042499999999999E-2</v>
      </c>
      <c r="FO350" s="13">
        <v>0</v>
      </c>
      <c r="FP350" s="13">
        <v>0</v>
      </c>
      <c r="FQ350" s="13">
        <v>0</v>
      </c>
      <c r="FR350" s="13">
        <v>0</v>
      </c>
      <c r="FS350" s="13">
        <v>0</v>
      </c>
      <c r="FT350" s="13">
        <v>0.83499999999999996</v>
      </c>
      <c r="FU350" s="13">
        <v>0.26500000000000001</v>
      </c>
      <c r="FV350" s="13">
        <v>0.60750000000000004</v>
      </c>
      <c r="FW350" s="13">
        <v>4.5042499999999999E-2</v>
      </c>
      <c r="FX350" s="13">
        <v>4.5042499999999999E-2</v>
      </c>
    </row>
    <row r="351" spans="6:180" x14ac:dyDescent="0.2"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71"/>
      <c r="AA351" s="11"/>
      <c r="AB351" s="11"/>
      <c r="AC351" s="11"/>
      <c r="AD351" s="11"/>
      <c r="AE351" s="11"/>
      <c r="EH351" s="13">
        <v>0</v>
      </c>
      <c r="EI351" s="13">
        <v>0</v>
      </c>
      <c r="EJ351" s="13">
        <v>0</v>
      </c>
      <c r="EK351" s="13">
        <v>0</v>
      </c>
      <c r="EL351" s="13">
        <v>0</v>
      </c>
      <c r="EM351" s="13">
        <v>0.45</v>
      </c>
      <c r="EN351" s="13">
        <v>0.19500000000000001</v>
      </c>
      <c r="EO351" s="13">
        <v>0.35499999999999998</v>
      </c>
      <c r="EP351" s="13">
        <v>0.1049766</v>
      </c>
      <c r="EQ351" s="13">
        <v>0.1049766</v>
      </c>
      <c r="FO351" s="13">
        <v>0</v>
      </c>
      <c r="FP351" s="13">
        <v>0</v>
      </c>
      <c r="FQ351" s="13">
        <v>0</v>
      </c>
      <c r="FR351" s="13">
        <v>0</v>
      </c>
      <c r="FS351" s="13">
        <v>0</v>
      </c>
      <c r="FT351" s="13">
        <v>0.45</v>
      </c>
      <c r="FU351" s="13">
        <v>0.19500000000000001</v>
      </c>
      <c r="FV351" s="13">
        <v>0.35499999999999998</v>
      </c>
      <c r="FW351" s="13">
        <v>0.1049766</v>
      </c>
      <c r="FX351" s="13">
        <v>0.1049766</v>
      </c>
    </row>
    <row r="352" spans="6:180" x14ac:dyDescent="0.2"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71"/>
      <c r="AA352" s="11"/>
      <c r="AB352" s="11"/>
      <c r="AC352" s="11"/>
      <c r="AD352" s="11"/>
      <c r="AE352" s="11"/>
      <c r="EH352" s="13">
        <v>0</v>
      </c>
      <c r="EI352" s="13">
        <v>0</v>
      </c>
      <c r="EJ352" s="13">
        <v>0</v>
      </c>
      <c r="EK352" s="13">
        <v>0</v>
      </c>
      <c r="EL352" s="13">
        <v>0</v>
      </c>
      <c r="EM352" s="13">
        <v>0.40500000000000003</v>
      </c>
      <c r="EN352" s="13">
        <v>0.1825</v>
      </c>
      <c r="EO352" s="13">
        <v>0.28749999999999998</v>
      </c>
      <c r="EP352" s="13">
        <v>0.10496809999999999</v>
      </c>
      <c r="EQ352" s="13">
        <v>0.10496809999999999</v>
      </c>
      <c r="FO352" s="13">
        <v>0</v>
      </c>
      <c r="FP352" s="13">
        <v>0</v>
      </c>
      <c r="FQ352" s="13">
        <v>0</v>
      </c>
      <c r="FR352" s="13">
        <v>0</v>
      </c>
      <c r="FS352" s="13">
        <v>0</v>
      </c>
      <c r="FT352" s="13">
        <v>0.40500000000000003</v>
      </c>
      <c r="FU352" s="13">
        <v>0.1825</v>
      </c>
      <c r="FV352" s="13">
        <v>0.28749999999999998</v>
      </c>
      <c r="FW352" s="13">
        <v>0.10496809999999999</v>
      </c>
      <c r="FX352" s="13">
        <v>0.10496809999999999</v>
      </c>
    </row>
    <row r="353" spans="6:180" x14ac:dyDescent="0.2"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71"/>
      <c r="AA353" s="11"/>
      <c r="AB353" s="11"/>
      <c r="AC353" s="11"/>
      <c r="AD353" s="11"/>
      <c r="AE353" s="11"/>
      <c r="EH353" s="13">
        <v>0</v>
      </c>
      <c r="EI353" s="13">
        <v>0</v>
      </c>
      <c r="EJ353" s="13">
        <v>0</v>
      </c>
      <c r="EK353" s="13">
        <v>0</v>
      </c>
      <c r="EL353" s="13">
        <v>0</v>
      </c>
      <c r="EM353" s="13">
        <v>0.39500000000000002</v>
      </c>
      <c r="EN353" s="13">
        <v>0.1825</v>
      </c>
      <c r="EO353" s="13">
        <v>0.28749999999999998</v>
      </c>
      <c r="EP353" s="13">
        <v>0.10496809999999999</v>
      </c>
      <c r="EQ353" s="13">
        <v>0.10496809999999999</v>
      </c>
      <c r="FO353" s="13">
        <v>0</v>
      </c>
      <c r="FP353" s="13">
        <v>0</v>
      </c>
      <c r="FQ353" s="13">
        <v>0</v>
      </c>
      <c r="FR353" s="13">
        <v>0</v>
      </c>
      <c r="FS353" s="13">
        <v>0</v>
      </c>
      <c r="FT353" s="13">
        <v>0.39500000000000002</v>
      </c>
      <c r="FU353" s="13">
        <v>0.1825</v>
      </c>
      <c r="FV353" s="13">
        <v>0.28749999999999998</v>
      </c>
      <c r="FW353" s="13">
        <v>0.10496809999999999</v>
      </c>
      <c r="FX353" s="13">
        <v>0.10496809999999999</v>
      </c>
    </row>
    <row r="354" spans="6:180" x14ac:dyDescent="0.2"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71"/>
      <c r="AA354" s="11"/>
      <c r="AB354" s="11"/>
      <c r="AC354" s="11"/>
      <c r="AD354" s="11"/>
      <c r="AE354" s="11"/>
      <c r="EH354" s="13">
        <v>0</v>
      </c>
      <c r="EI354" s="13">
        <v>0</v>
      </c>
      <c r="EJ354" s="13">
        <v>0</v>
      </c>
      <c r="EK354" s="13">
        <v>0</v>
      </c>
      <c r="EL354" s="13">
        <v>0</v>
      </c>
      <c r="EM354" s="13">
        <v>0.43</v>
      </c>
      <c r="EN354" s="13">
        <v>0.1825</v>
      </c>
      <c r="EO354" s="13">
        <v>0.3</v>
      </c>
      <c r="EP354" s="13">
        <v>0.10496809999999999</v>
      </c>
      <c r="EQ354" s="13">
        <v>0.10496809999999999</v>
      </c>
      <c r="FO354" s="13">
        <v>0</v>
      </c>
      <c r="FP354" s="13">
        <v>0</v>
      </c>
      <c r="FQ354" s="13">
        <v>0</v>
      </c>
      <c r="FR354" s="13">
        <v>0</v>
      </c>
      <c r="FS354" s="13">
        <v>0</v>
      </c>
      <c r="FT354" s="13">
        <v>0.43</v>
      </c>
      <c r="FU354" s="13">
        <v>0.1825</v>
      </c>
      <c r="FV354" s="13">
        <v>0.3</v>
      </c>
      <c r="FW354" s="13">
        <v>0.10496809999999999</v>
      </c>
      <c r="FX354" s="13">
        <v>0.10496809999999999</v>
      </c>
    </row>
    <row r="355" spans="6:180" x14ac:dyDescent="0.2"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71"/>
      <c r="AA355" s="11"/>
      <c r="AB355" s="11"/>
      <c r="AC355" s="11"/>
      <c r="AD355" s="11"/>
      <c r="AE355" s="11"/>
      <c r="EH355" s="13">
        <v>0</v>
      </c>
      <c r="EI355" s="13">
        <v>0</v>
      </c>
      <c r="EJ355" s="13">
        <v>0</v>
      </c>
      <c r="EK355" s="13">
        <v>0</v>
      </c>
      <c r="EL355" s="13">
        <v>0</v>
      </c>
      <c r="EM355" s="13">
        <v>0.495</v>
      </c>
      <c r="EN355" s="13">
        <v>0.1825</v>
      </c>
      <c r="EO355" s="13">
        <v>0.3</v>
      </c>
      <c r="EP355" s="13">
        <v>0.10496809999999999</v>
      </c>
      <c r="EQ355" s="13">
        <v>0.10496809999999999</v>
      </c>
      <c r="FO355" s="13">
        <v>0</v>
      </c>
      <c r="FP355" s="13">
        <v>0</v>
      </c>
      <c r="FQ355" s="13">
        <v>0</v>
      </c>
      <c r="FR355" s="13">
        <v>0</v>
      </c>
      <c r="FS355" s="13">
        <v>0</v>
      </c>
      <c r="FT355" s="13">
        <v>0.495</v>
      </c>
      <c r="FU355" s="13">
        <v>0.1825</v>
      </c>
      <c r="FV355" s="13">
        <v>0.3</v>
      </c>
      <c r="FW355" s="13">
        <v>0.10496809999999999</v>
      </c>
      <c r="FX355" s="13">
        <v>0.10496809999999999</v>
      </c>
    </row>
    <row r="356" spans="6:180" x14ac:dyDescent="0.2"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71"/>
      <c r="AA356" s="11"/>
      <c r="AB356" s="11"/>
      <c r="AC356" s="11"/>
      <c r="AD356" s="11"/>
      <c r="AE356" s="11"/>
      <c r="EH356" s="13">
        <v>0</v>
      </c>
      <c r="EI356" s="13">
        <v>0</v>
      </c>
      <c r="EJ356" s="13">
        <v>0</v>
      </c>
      <c r="EK356" s="13">
        <v>0</v>
      </c>
      <c r="EL356" s="13">
        <v>0</v>
      </c>
      <c r="EM356" s="13">
        <v>0.39500000000000002</v>
      </c>
      <c r="EN356" s="13">
        <v>0.1825</v>
      </c>
      <c r="EO356" s="13">
        <v>0.28999999999999998</v>
      </c>
      <c r="EP356" s="13">
        <v>0.10496809999999999</v>
      </c>
      <c r="EQ356" s="13">
        <v>0.10496809999999999</v>
      </c>
      <c r="FO356" s="13">
        <v>0</v>
      </c>
      <c r="FP356" s="13">
        <v>0</v>
      </c>
      <c r="FQ356" s="13">
        <v>0</v>
      </c>
      <c r="FR356" s="13">
        <v>0</v>
      </c>
      <c r="FS356" s="13">
        <v>0</v>
      </c>
      <c r="FT356" s="13">
        <v>0.39500000000000002</v>
      </c>
      <c r="FU356" s="13">
        <v>0.1825</v>
      </c>
      <c r="FV356" s="13">
        <v>0.28999999999999998</v>
      </c>
      <c r="FW356" s="13">
        <v>0.10496809999999999</v>
      </c>
      <c r="FX356" s="13">
        <v>0.10496809999999999</v>
      </c>
    </row>
    <row r="357" spans="6:180" x14ac:dyDescent="0.2"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71"/>
      <c r="AA357" s="11"/>
      <c r="AB357" s="11"/>
      <c r="AC357" s="11"/>
      <c r="AD357" s="11"/>
      <c r="AE357" s="11"/>
      <c r="EH357" s="13">
        <v>0</v>
      </c>
      <c r="EI357" s="13">
        <v>0</v>
      </c>
      <c r="EJ357" s="13">
        <v>0</v>
      </c>
      <c r="EK357" s="13">
        <v>0</v>
      </c>
      <c r="EL357" s="13">
        <v>0</v>
      </c>
      <c r="EM357" s="13">
        <v>0.46100000000000002</v>
      </c>
      <c r="EN357" s="13">
        <v>0.1875</v>
      </c>
      <c r="EO357" s="13">
        <v>0.36249999999999999</v>
      </c>
      <c r="EP357" s="13">
        <v>0.10496809999999999</v>
      </c>
      <c r="EQ357" s="13">
        <v>0.10496809999999999</v>
      </c>
      <c r="FO357" s="13">
        <v>0</v>
      </c>
      <c r="FP357" s="13">
        <v>0</v>
      </c>
      <c r="FQ357" s="13">
        <v>0</v>
      </c>
      <c r="FR357" s="13">
        <v>0</v>
      </c>
      <c r="FS357" s="13">
        <v>0</v>
      </c>
      <c r="FT357" s="13">
        <v>0.46100000000000002</v>
      </c>
      <c r="FU357" s="13">
        <v>0.1875</v>
      </c>
      <c r="FV357" s="13">
        <v>0.36249999999999999</v>
      </c>
      <c r="FW357" s="13">
        <v>0.10496809999999999</v>
      </c>
      <c r="FX357" s="13">
        <v>0.10496809999999999</v>
      </c>
    </row>
    <row r="358" spans="6:180" x14ac:dyDescent="0.2"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71"/>
      <c r="AA358" s="11"/>
      <c r="AB358" s="11"/>
      <c r="AC358" s="11"/>
      <c r="AD358" s="11"/>
      <c r="AE358" s="11"/>
      <c r="EH358" s="13">
        <v>0</v>
      </c>
      <c r="EI358" s="13">
        <v>0</v>
      </c>
      <c r="EJ358" s="13">
        <v>0</v>
      </c>
      <c r="EK358" s="13">
        <v>0</v>
      </c>
      <c r="EL358" s="13">
        <v>0</v>
      </c>
      <c r="EM358" s="13">
        <v>0.76749999999999996</v>
      </c>
      <c r="EN358" s="13">
        <v>0.27</v>
      </c>
      <c r="EO358" s="13">
        <v>0.46500000000000002</v>
      </c>
      <c r="EP358" s="13">
        <v>2.5011200000000001E-2</v>
      </c>
      <c r="EQ358" s="13">
        <v>2.5011200000000001E-2</v>
      </c>
      <c r="FO358" s="13">
        <v>0</v>
      </c>
      <c r="FP358" s="13">
        <v>0</v>
      </c>
      <c r="FQ358" s="13">
        <v>0</v>
      </c>
      <c r="FR358" s="13">
        <v>0</v>
      </c>
      <c r="FS358" s="13">
        <v>0</v>
      </c>
      <c r="FT358" s="13">
        <v>0.76749999999999996</v>
      </c>
      <c r="FU358" s="13">
        <v>0.27</v>
      </c>
      <c r="FV358" s="13">
        <v>0.46500000000000002</v>
      </c>
      <c r="FW358" s="13">
        <v>2.5011200000000001E-2</v>
      </c>
      <c r="FX358" s="13">
        <v>2.5011200000000001E-2</v>
      </c>
    </row>
    <row r="359" spans="6:180" x14ac:dyDescent="0.2"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71"/>
      <c r="AA359" s="11"/>
      <c r="AB359" s="11"/>
      <c r="AC359" s="11"/>
      <c r="AD359" s="11"/>
      <c r="AE359" s="11"/>
      <c r="EH359" s="13">
        <v>0</v>
      </c>
      <c r="EI359" s="13">
        <v>0</v>
      </c>
      <c r="EJ359" s="13">
        <v>0</v>
      </c>
      <c r="EK359" s="13">
        <v>0</v>
      </c>
      <c r="EL359" s="13">
        <v>0</v>
      </c>
      <c r="EM359" s="13">
        <v>1.19</v>
      </c>
      <c r="EN359" s="13">
        <v>0.30499999999999999</v>
      </c>
      <c r="EO359" s="13">
        <v>0.8</v>
      </c>
      <c r="EP359" s="13">
        <v>1.0048E-2</v>
      </c>
      <c r="EQ359" s="13">
        <v>1.0048E-2</v>
      </c>
      <c r="FO359" s="13">
        <v>0</v>
      </c>
      <c r="FP359" s="13">
        <v>0</v>
      </c>
      <c r="FQ359" s="13">
        <v>0</v>
      </c>
      <c r="FR359" s="13">
        <v>0</v>
      </c>
      <c r="FS359" s="13">
        <v>0</v>
      </c>
      <c r="FT359" s="13">
        <v>1.19</v>
      </c>
      <c r="FU359" s="13">
        <v>0.30499999999999999</v>
      </c>
      <c r="FV359" s="13">
        <v>0.8</v>
      </c>
      <c r="FW359" s="13">
        <v>1.0048E-2</v>
      </c>
      <c r="FX359" s="13">
        <v>1.0048E-2</v>
      </c>
    </row>
    <row r="360" spans="6:180" x14ac:dyDescent="0.2"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71"/>
      <c r="AA360" s="11"/>
      <c r="AB360" s="11"/>
      <c r="AC360" s="11"/>
      <c r="AD360" s="11"/>
      <c r="AE360" s="11"/>
    </row>
    <row r="361" spans="6:180" x14ac:dyDescent="0.2"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71"/>
      <c r="AA361" s="11"/>
      <c r="AB361" s="11"/>
      <c r="AC361" s="11"/>
      <c r="AD361" s="11"/>
      <c r="AE361" s="11"/>
    </row>
    <row r="362" spans="6:180" x14ac:dyDescent="0.2"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71"/>
      <c r="AA362" s="11"/>
      <c r="AB362" s="11"/>
      <c r="AC362" s="11"/>
      <c r="AD362" s="11"/>
      <c r="AE362" s="11"/>
    </row>
    <row r="8019" spans="4:31" x14ac:dyDescent="0.2">
      <c r="D8019" s="10"/>
      <c r="E8019" s="11"/>
      <c r="F8019" s="11"/>
      <c r="G8019" s="11"/>
      <c r="H8019" s="11"/>
      <c r="I8019" s="11"/>
      <c r="J8019" s="11"/>
      <c r="K8019" s="11"/>
      <c r="L8019" s="11"/>
      <c r="M8019" s="11"/>
      <c r="N8019" s="11"/>
      <c r="O8019" s="11"/>
      <c r="P8019" s="11"/>
      <c r="Q8019" s="11"/>
      <c r="R8019" s="11"/>
      <c r="S8019" s="11"/>
      <c r="T8019" s="11"/>
      <c r="U8019" s="11"/>
      <c r="V8019" s="11"/>
      <c r="W8019" s="11"/>
      <c r="X8019" s="11"/>
      <c r="Y8019" s="11"/>
      <c r="Z8019" s="71"/>
      <c r="AA8019" s="11"/>
      <c r="AB8019" s="11"/>
      <c r="AC8019" s="11"/>
      <c r="AD8019" s="11"/>
      <c r="AE8019" s="11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38100</xdr:rowOff>
                  </from>
                  <to>
                    <xdr:col>2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Summary</vt:lpstr>
      <vt:lpstr>AGA</vt:lpstr>
      <vt:lpstr>Sheet1</vt:lpstr>
      <vt:lpstr>Curvefetch</vt:lpstr>
      <vt:lpstr>aga00</vt:lpstr>
      <vt:lpstr>AGA99</vt:lpstr>
      <vt:lpstr>Count</vt:lpstr>
      <vt:lpstr>CurveCode</vt:lpstr>
      <vt:lpstr>CurveTable</vt:lpstr>
      <vt:lpstr>CurveType</vt:lpstr>
      <vt:lpstr>date00</vt:lpstr>
      <vt:lpstr>date99</vt:lpstr>
      <vt:lpstr>Dump</vt:lpstr>
      <vt:lpstr>EffectiveDate</vt:lpstr>
      <vt:lpstr>Month</vt:lpstr>
      <vt:lpstr>Summary!Print_Area</vt:lpstr>
      <vt:lpstr>RiskType</vt:lpstr>
      <vt:lpstr>tdy_bom</vt:lpstr>
      <vt:lpstr>tdy_bom_dat</vt:lpstr>
      <vt:lpstr>ytdy_bom</vt:lpstr>
      <vt:lpstr>ytdy_bom_dat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2000-08-30T12:11:05Z</cp:lastPrinted>
  <dcterms:created xsi:type="dcterms:W3CDTF">2000-05-23T16:27:13Z</dcterms:created>
  <dcterms:modified xsi:type="dcterms:W3CDTF">2023-09-11T04:32:34Z</dcterms:modified>
</cp:coreProperties>
</file>