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DE4EF0-E88B-460C-9681-B0FF86590FAE}" xr6:coauthVersionLast="47" xr6:coauthVersionMax="47" xr10:uidLastSave="{00000000-0000-0000-0000-000000000000}"/>
  <bookViews>
    <workbookView xWindow="-120" yWindow="-120" windowWidth="23280" windowHeight="12480"/>
  </bookViews>
  <sheets>
    <sheet name="MONTHLY REPORT" sheetId="7" r:id="rId1"/>
    <sheet name="Weighted Average Interest Rate" sheetId="13" r:id="rId2"/>
    <sheet name="Cash Schedule" sheetId="15" r:id="rId3"/>
    <sheet name="Defaulted Assets" sheetId="18" r:id="rId4"/>
  </sheets>
  <definedNames>
    <definedName name="_xlnm.Print_Area" localSheetId="0">'MONTHLY REPORT'!$A$1:$F$49</definedName>
    <definedName name="_xlnm.Print_Titles" localSheetId="0">'MONTHLY REPORT'!$A:$C,'MONTHLY REPORT'!$1:$8</definedName>
  </definedNames>
  <calcPr calcId="0" fullCalcOnLoad="1" iterate="1"/>
</workbook>
</file>

<file path=xl/calcChain.xml><?xml version="1.0" encoding="utf-8"?>
<calcChain xmlns="http://schemas.openxmlformats.org/spreadsheetml/2006/main">
  <c r="K1" i="15" l="1"/>
  <c r="K10" i="15"/>
  <c r="K11" i="15"/>
  <c r="K12" i="15"/>
  <c r="K13" i="15"/>
  <c r="K14" i="15"/>
  <c r="K15" i="15"/>
  <c r="K16" i="15"/>
  <c r="K19" i="15"/>
  <c r="G24" i="15"/>
  <c r="H24" i="15"/>
  <c r="I24" i="15"/>
  <c r="J24" i="15"/>
  <c r="K24" i="15"/>
  <c r="A52" i="15"/>
  <c r="E34" i="7"/>
  <c r="A45" i="7"/>
  <c r="H12" i="13"/>
  <c r="I12" i="13"/>
  <c r="H13" i="13"/>
  <c r="I13" i="13"/>
  <c r="H14" i="13"/>
  <c r="I14" i="13"/>
  <c r="H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I22" i="13"/>
  <c r="H23" i="13"/>
  <c r="I23" i="13"/>
  <c r="H24" i="13"/>
  <c r="H25" i="13"/>
  <c r="I25" i="13"/>
  <c r="J25" i="13"/>
  <c r="H26" i="13"/>
  <c r="I26" i="13"/>
  <c r="H27" i="13"/>
  <c r="I27" i="13"/>
  <c r="H28" i="13"/>
  <c r="I28" i="13"/>
  <c r="H29" i="13"/>
  <c r="I29" i="13"/>
  <c r="H30" i="13"/>
  <c r="I30" i="13"/>
  <c r="H31" i="13"/>
  <c r="H32" i="13"/>
  <c r="H33" i="13"/>
  <c r="E35" i="13"/>
  <c r="F35" i="13"/>
  <c r="G35" i="13"/>
  <c r="H35" i="13"/>
  <c r="I35" i="13"/>
  <c r="J35" i="13"/>
  <c r="J39" i="13"/>
</calcChain>
</file>

<file path=xl/sharedStrings.xml><?xml version="1.0" encoding="utf-8"?>
<sst xmlns="http://schemas.openxmlformats.org/spreadsheetml/2006/main" count="267" uniqueCount="119">
  <si>
    <t>Investment</t>
  </si>
  <si>
    <t>Account #</t>
  </si>
  <si>
    <t>American Coal</t>
  </si>
  <si>
    <t>Beau Canada</t>
  </si>
  <si>
    <t>Bonus Resources</t>
  </si>
  <si>
    <t>CanFibre Sub Debt</t>
  </si>
  <si>
    <t>CanFibre Taxable Debt</t>
  </si>
  <si>
    <t>City Forest Sr Debt</t>
  </si>
  <si>
    <t>City Forest Jr Debt</t>
  </si>
  <si>
    <t>Cline Resources Panther</t>
  </si>
  <si>
    <t>Cline Resources Dakota</t>
  </si>
  <si>
    <t>East Coast Power</t>
  </si>
  <si>
    <t>H V Marine Sub Debt C</t>
  </si>
  <si>
    <t>Heartland Steel Sub Debt</t>
  </si>
  <si>
    <t>Kafus Bridge Loan</t>
  </si>
  <si>
    <t>Lewis Energy Loan A</t>
  </si>
  <si>
    <t>Lewis Energy Loan B</t>
  </si>
  <si>
    <t>LSI Interest Sr Debt</t>
  </si>
  <si>
    <t>Oconto Falls Sub Debt</t>
  </si>
  <si>
    <t>Ridgelake Energy</t>
  </si>
  <si>
    <t>Sierra Well Sr Credit</t>
  </si>
  <si>
    <t>Sierra Well Sr Sub</t>
  </si>
  <si>
    <t>Transcoastal Marine</t>
  </si>
  <si>
    <t>1240-375</t>
  </si>
  <si>
    <t>1240-400</t>
  </si>
  <si>
    <t>1240-408</t>
  </si>
  <si>
    <t>1240-425</t>
  </si>
  <si>
    <t>1240-600</t>
  </si>
  <si>
    <t>1240-622</t>
  </si>
  <si>
    <t>1240-630</t>
  </si>
  <si>
    <t>1240-640</t>
  </si>
  <si>
    <t>1240-997</t>
  </si>
  <si>
    <t>1240-984</t>
  </si>
  <si>
    <t>1240-545</t>
  </si>
  <si>
    <t>(a)</t>
  </si>
  <si>
    <t>(b)</t>
  </si>
  <si>
    <t>H V Marine Sr Debt B</t>
  </si>
  <si>
    <t>RC</t>
  </si>
  <si>
    <t>0278</t>
  </si>
  <si>
    <t>1240-970</t>
  </si>
  <si>
    <t>(d)</t>
  </si>
  <si>
    <t>Domicile</t>
  </si>
  <si>
    <t>US</t>
  </si>
  <si>
    <t>Canada</t>
  </si>
  <si>
    <t>Principal Balance</t>
  </si>
  <si>
    <t>Adds</t>
  </si>
  <si>
    <t>(Deducts)</t>
  </si>
  <si>
    <t>Balance</t>
  </si>
  <si>
    <t>Interest</t>
  </si>
  <si>
    <t>Income</t>
  </si>
  <si>
    <t>Weighted Avg</t>
  </si>
  <si>
    <t>Principal</t>
  </si>
  <si>
    <t>(a) + (b) + (d) = (e)</t>
  </si>
  <si>
    <t>{(a) + (e) }/2</t>
  </si>
  <si>
    <t>(see note below)</t>
  </si>
  <si>
    <t>Note : the weighted avg assumes all adds and deducts takes place in the middle of the month.  Calculations based on this assumption should not be</t>
  </si>
  <si>
    <t xml:space="preserve">              materially different if it is calculated based on the actual number of days adds/deducts occurred.</t>
  </si>
  <si>
    <t>SECTION 10.4(a)(1)(viii) of Indenture</t>
  </si>
  <si>
    <t>Asset</t>
  </si>
  <si>
    <t>Principal Amount</t>
  </si>
  <si>
    <t>Market Value</t>
  </si>
  <si>
    <t>Description/Comments</t>
  </si>
  <si>
    <t>ENA CLO I HOLDING COMPANY I L.P.</t>
  </si>
  <si>
    <t>Section10.4(a)(6)</t>
  </si>
  <si>
    <t>Date of Event</t>
  </si>
  <si>
    <t>Weighted E-Rating for the Portfolio Assets</t>
  </si>
  <si>
    <t>WEIGHTED AVERAGE COUPON RATE</t>
  </si>
  <si>
    <t>DEFAULTED ASSETS</t>
  </si>
  <si>
    <t>CASH ACTIVITY SUMMARY</t>
  </si>
  <si>
    <t>COMMITMENT</t>
  </si>
  <si>
    <t>DAY</t>
  </si>
  <si>
    <t>DATE</t>
  </si>
  <si>
    <t>BANK ACCOUNT</t>
  </si>
  <si>
    <t>DESCRIPTION</t>
  </si>
  <si>
    <t>PRINCIPAL</t>
  </si>
  <si>
    <t>INTEREST</t>
  </si>
  <si>
    <t>FEE</t>
  </si>
  <si>
    <t>OTHERS</t>
  </si>
  <si>
    <t>SUBTOTAL</t>
  </si>
  <si>
    <t>Sec 10.4(a)(5)</t>
  </si>
  <si>
    <t>Collection Account</t>
  </si>
  <si>
    <t>BANK BALANCES INFORMATION</t>
  </si>
  <si>
    <t>Section 10.4(a)(3)&amp;(4)</t>
  </si>
  <si>
    <t>Date</t>
  </si>
  <si>
    <t>Account</t>
  </si>
  <si>
    <t>Revolving Reserve Account</t>
  </si>
  <si>
    <t>AMOUNT PAYABLE FROM THE COLLECTION ACCOUNT</t>
  </si>
  <si>
    <t>SEMIANNUALLY NOTEHOLDER REPORT</t>
  </si>
  <si>
    <t>Section 10.4(c)(1)</t>
  </si>
  <si>
    <t>10.4(a)(1)(vii)</t>
  </si>
  <si>
    <t>10.4(a)(1)(viii)</t>
  </si>
  <si>
    <t xml:space="preserve">Transcoastal Marine Services </t>
  </si>
  <si>
    <t>Sierra Well Servies, Inc. Sr.</t>
  </si>
  <si>
    <t>Sierra Well Servies, Inc. Subordinated</t>
  </si>
  <si>
    <t>Missed Payment</t>
  </si>
  <si>
    <t>CanFibre Sub. Debt</t>
  </si>
  <si>
    <t>Heartland Steel</t>
  </si>
  <si>
    <t>Nonpayment default</t>
  </si>
  <si>
    <t>Weighted Average Coupon Rate of the Portfolio(annualized per Enron)</t>
  </si>
  <si>
    <t>For the period 7/4/00 to 8/2/00</t>
  </si>
  <si>
    <t>Friday</t>
  </si>
  <si>
    <t>HV Marines Sr Debt B</t>
  </si>
  <si>
    <t>actual</t>
  </si>
  <si>
    <t>Monday</t>
  </si>
  <si>
    <t>American Coal Sub Debt</t>
  </si>
  <si>
    <t>Tuesday</t>
  </si>
  <si>
    <t>City Forest Jr.</t>
  </si>
  <si>
    <t>City Forest Sr.</t>
  </si>
  <si>
    <t>Wednesday</t>
  </si>
  <si>
    <t>Lewis Energy A</t>
  </si>
  <si>
    <t>City Forest Jr. Funding</t>
  </si>
  <si>
    <t>For the Period July 4,2000 to August 2, 2000</t>
  </si>
  <si>
    <t>For the period ending 8/2/00</t>
  </si>
  <si>
    <t>Principal Balance of Merlin Companies</t>
  </si>
  <si>
    <t>As of August 31, 2000</t>
  </si>
  <si>
    <t xml:space="preserve">Estimated </t>
  </si>
  <si>
    <t>at 8/31/00</t>
  </si>
  <si>
    <t>A</t>
  </si>
  <si>
    <t>Possible payment expected on the Cline Resourses Panther loan prior to 9/1/00.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</si>
</sst>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/d/yy\ h:mm\ AM/PM"/>
    <numFmt numFmtId="167" formatCode="mmmm\-yy"/>
    <numFmt numFmtId="168" formatCode="mmmm\ d\,\ yyyy"/>
  </numFmts>
  <fonts count="1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G Times"/>
      <family val="1"/>
    </font>
    <font>
      <sz val="11"/>
      <name val="CG Times"/>
      <family val="1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i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i/>
      <sz val="10"/>
      <name val="Arial"/>
    </font>
    <font>
      <b/>
      <sz val="10"/>
      <name val="Arial"/>
    </font>
    <font>
      <b/>
      <i/>
      <sz val="10"/>
      <color indexed="10"/>
      <name val="Arial"/>
      <family val="2"/>
    </font>
    <font>
      <b/>
      <sz val="12"/>
      <color indexed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Fill="1"/>
    <xf numFmtId="0" fontId="2" fillId="0" borderId="0" xfId="0" applyFont="1"/>
    <xf numFmtId="3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/>
    <xf numFmtId="43" fontId="0" fillId="0" borderId="3" xfId="0" applyNumberFormat="1" applyBorder="1"/>
    <xf numFmtId="43" fontId="0" fillId="0" borderId="3" xfId="0" applyNumberFormat="1" applyFill="1" applyBorder="1"/>
    <xf numFmtId="43" fontId="0" fillId="0" borderId="5" xfId="0" applyNumberFormat="1" applyFill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43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2" fillId="0" borderId="19" xfId="0" applyFont="1" applyBorder="1"/>
    <xf numFmtId="0" fontId="0" fillId="0" borderId="0" xfId="0" quotePrefix="1" applyBorder="1" applyAlignment="1">
      <alignment horizontal="center"/>
    </xf>
    <xf numFmtId="0" fontId="2" fillId="0" borderId="19" xfId="0" applyFont="1" applyFill="1" applyBorder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20" xfId="0" applyFont="1" applyBorder="1"/>
    <xf numFmtId="0" fontId="0" fillId="0" borderId="22" xfId="0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Fill="1" applyBorder="1"/>
    <xf numFmtId="39" fontId="0" fillId="0" borderId="0" xfId="0" applyNumberFormat="1" applyBorder="1"/>
    <xf numFmtId="0" fontId="4" fillId="0" borderId="0" xfId="0" applyFont="1" applyBorder="1"/>
    <xf numFmtId="0" fontId="5" fillId="0" borderId="0" xfId="0" applyFont="1" applyBorder="1"/>
    <xf numFmtId="39" fontId="0" fillId="0" borderId="15" xfId="0" applyNumberFormat="1" applyBorder="1"/>
    <xf numFmtId="14" fontId="2" fillId="0" borderId="3" xfId="0" applyNumberFormat="1" applyFont="1" applyBorder="1" applyAlignment="1">
      <alignment horizontal="center"/>
    </xf>
    <xf numFmtId="43" fontId="2" fillId="0" borderId="5" xfId="0" applyNumberFormat="1" applyFont="1" applyBorder="1"/>
    <xf numFmtId="44" fontId="2" fillId="0" borderId="3" xfId="0" applyNumberFormat="1" applyFont="1" applyBorder="1"/>
    <xf numFmtId="43" fontId="2" fillId="0" borderId="3" xfId="0" applyNumberFormat="1" applyFont="1" applyBorder="1"/>
    <xf numFmtId="10" fontId="4" fillId="0" borderId="23" xfId="0" applyNumberFormat="1" applyFont="1" applyBorder="1"/>
    <xf numFmtId="0" fontId="2" fillId="0" borderId="18" xfId="0" applyFont="1" applyBorder="1" applyAlignment="1">
      <alignment horizontal="center"/>
    </xf>
    <xf numFmtId="0" fontId="0" fillId="0" borderId="24" xfId="0" applyBorder="1"/>
    <xf numFmtId="0" fontId="6" fillId="0" borderId="0" xfId="0" applyFont="1"/>
    <xf numFmtId="0" fontId="2" fillId="0" borderId="19" xfId="0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0" fontId="2" fillId="0" borderId="0" xfId="0" applyNumberFormat="1" applyFont="1" applyBorder="1"/>
    <xf numFmtId="40" fontId="12" fillId="0" borderId="0" xfId="0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1" fillId="0" borderId="0" xfId="0" applyFont="1" applyBorder="1"/>
    <xf numFmtId="0" fontId="7" fillId="0" borderId="0" xfId="0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40" fontId="7" fillId="0" borderId="0" xfId="0" applyNumberFormat="1" applyFont="1" applyBorder="1" applyAlignment="1">
      <alignment horizontal="center"/>
    </xf>
    <xf numFmtId="40" fontId="0" fillId="0" borderId="3" xfId="0" applyNumberFormat="1" applyBorder="1"/>
    <xf numFmtId="40" fontId="0" fillId="0" borderId="3" xfId="0" applyNumberFormat="1" applyFill="1" applyBorder="1"/>
    <xf numFmtId="168" fontId="6" fillId="0" borderId="0" xfId="0" applyNumberFormat="1" applyFont="1"/>
    <xf numFmtId="0" fontId="2" fillId="0" borderId="2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0" fillId="0" borderId="0" xfId="0" applyFont="1" applyBorder="1"/>
    <xf numFmtId="14" fontId="0" fillId="0" borderId="0" xfId="0" applyNumberFormat="1" applyBorder="1" applyAlignment="1">
      <alignment horizontal="left"/>
    </xf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43" fontId="10" fillId="0" borderId="0" xfId="0" applyNumberFormat="1" applyFont="1"/>
    <xf numFmtId="43" fontId="10" fillId="0" borderId="0" xfId="0" applyNumberFormat="1" applyFont="1" applyAlignment="1">
      <alignment horizontal="center"/>
    </xf>
    <xf numFmtId="166" fontId="10" fillId="0" borderId="0" xfId="0" applyNumberFormat="1" applyFont="1"/>
    <xf numFmtId="40" fontId="10" fillId="0" borderId="0" xfId="0" applyNumberFormat="1" applyFont="1" applyAlignment="1">
      <alignment horizontal="center"/>
    </xf>
    <xf numFmtId="3" fontId="10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40" fontId="2" fillId="0" borderId="0" xfId="0" applyNumberFormat="1" applyFont="1"/>
    <xf numFmtId="40" fontId="2" fillId="0" borderId="0" xfId="0" applyNumberFormat="1" applyFont="1" applyAlignment="1">
      <alignment horizontal="center"/>
    </xf>
    <xf numFmtId="3" fontId="2" fillId="0" borderId="0" xfId="0" applyNumberFormat="1" applyFont="1"/>
    <xf numFmtId="167" fontId="16" fillId="0" borderId="0" xfId="0" applyNumberFormat="1" applyFont="1" applyAlignment="1">
      <alignment horizontal="left"/>
    </xf>
    <xf numFmtId="0" fontId="13" fillId="0" borderId="0" xfId="0" applyFont="1"/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43" fontId="12" fillId="0" borderId="0" xfId="0" applyNumberFormat="1" applyFont="1"/>
    <xf numFmtId="43" fontId="12" fillId="0" borderId="0" xfId="0" applyNumberFormat="1" applyFont="1" applyAlignment="1">
      <alignment horizontal="center"/>
    </xf>
    <xf numFmtId="40" fontId="12" fillId="0" borderId="0" xfId="0" applyNumberFormat="1" applyFont="1"/>
    <xf numFmtId="40" fontId="12" fillId="0" borderId="0" xfId="0" applyNumberFormat="1" applyFont="1" applyAlignment="1">
      <alignment horizontal="center"/>
    </xf>
    <xf numFmtId="3" fontId="12" fillId="0" borderId="0" xfId="0" applyNumberFormat="1" applyFont="1"/>
    <xf numFmtId="0" fontId="11" fillId="0" borderId="2" xfId="0" applyFont="1" applyBorder="1"/>
    <xf numFmtId="14" fontId="12" fillId="0" borderId="2" xfId="0" applyNumberFormat="1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43" fontId="12" fillId="0" borderId="2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43" fontId="2" fillId="0" borderId="4" xfId="0" applyNumberFormat="1" applyFont="1" applyBorder="1" applyAlignment="1">
      <alignment horizontal="center"/>
    </xf>
    <xf numFmtId="43" fontId="12" fillId="0" borderId="4" xfId="0" applyNumberFormat="1" applyFont="1" applyBorder="1" applyAlignment="1">
      <alignment horizontal="center"/>
    </xf>
    <xf numFmtId="40" fontId="12" fillId="0" borderId="4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40" fontId="0" fillId="0" borderId="0" xfId="0" applyNumberFormat="1"/>
    <xf numFmtId="0" fontId="11" fillId="0" borderId="0" xfId="0" applyFont="1"/>
    <xf numFmtId="40" fontId="0" fillId="0" borderId="0" xfId="0" applyNumberFormat="1" applyAlignment="1">
      <alignment horizontal="center"/>
    </xf>
    <xf numFmtId="40" fontId="10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  <xf numFmtId="43" fontId="0" fillId="0" borderId="0" xfId="0" applyNumberFormat="1" applyAlignment="1">
      <alignment horizontal="center"/>
    </xf>
    <xf numFmtId="14" fontId="2" fillId="0" borderId="30" xfId="0" applyNumberFormat="1" applyFont="1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7" fillId="0" borderId="11" xfId="0" applyNumberFormat="1" applyFont="1" applyBorder="1" applyAlignment="1">
      <alignment horizontal="left"/>
    </xf>
    <xf numFmtId="14" fontId="0" fillId="0" borderId="11" xfId="0" applyNumberFormat="1" applyBorder="1" applyAlignment="1">
      <alignment horizontal="center"/>
    </xf>
    <xf numFmtId="44" fontId="0" fillId="0" borderId="12" xfId="0" applyNumberFormat="1" applyBorder="1"/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4" fontId="2" fillId="0" borderId="11" xfId="0" applyNumberFormat="1" applyFont="1" applyBorder="1" applyAlignment="1">
      <alignment horizontal="left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17" fillId="0" borderId="0" xfId="0" applyFont="1" applyBorder="1"/>
    <xf numFmtId="0" fontId="17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12" fillId="0" borderId="0" xfId="0" applyFont="1" applyBorder="1"/>
    <xf numFmtId="0" fontId="7" fillId="0" borderId="0" xfId="0" applyFont="1" applyBorder="1"/>
    <xf numFmtId="43" fontId="0" fillId="0" borderId="0" xfId="1" applyNumberFormat="1" applyFont="1"/>
    <xf numFmtId="43" fontId="7" fillId="0" borderId="0" xfId="1" applyNumberFormat="1" applyFont="1" applyBorder="1" applyAlignment="1">
      <alignment horizontal="center"/>
    </xf>
    <xf numFmtId="43" fontId="7" fillId="0" borderId="0" xfId="1" applyNumberFormat="1" applyFont="1" applyBorder="1"/>
    <xf numFmtId="43" fontId="12" fillId="0" borderId="0" xfId="1" applyNumberFormat="1" applyFont="1"/>
    <xf numFmtId="43" fontId="0" fillId="0" borderId="0" xfId="1" applyNumberFormat="1" applyFont="1" applyAlignment="1">
      <alignment horizontal="center"/>
    </xf>
    <xf numFmtId="43" fontId="10" fillId="0" borderId="0" xfId="1" applyNumberFormat="1" applyFont="1" applyBorder="1"/>
    <xf numFmtId="43" fontId="0" fillId="0" borderId="0" xfId="1" applyNumberFormat="1" applyFont="1" applyBorder="1"/>
    <xf numFmtId="43" fontId="10" fillId="0" borderId="0" xfId="1" applyNumberFormat="1" applyFont="1"/>
    <xf numFmtId="43" fontId="0" fillId="0" borderId="0" xfId="1" applyNumberFormat="1" applyFont="1" applyBorder="1" applyAlignment="1">
      <alignment horizontal="center"/>
    </xf>
    <xf numFmtId="43" fontId="10" fillId="0" borderId="3" xfId="0" applyNumberFormat="1" applyFont="1" applyFill="1" applyBorder="1"/>
    <xf numFmtId="0" fontId="15" fillId="0" borderId="0" xfId="0" applyFont="1"/>
    <xf numFmtId="40" fontId="17" fillId="0" borderId="0" xfId="0" applyNumberFormat="1" applyFont="1" applyBorder="1" applyAlignment="1">
      <alignment horizontal="center"/>
    </xf>
    <xf numFmtId="43" fontId="0" fillId="0" borderId="0" xfId="1" applyNumberFormat="1" applyFont="1" applyFill="1" applyBorder="1" applyAlignment="1">
      <alignment horizontal="center"/>
    </xf>
    <xf numFmtId="43" fontId="7" fillId="0" borderId="0" xfId="1" applyFont="1" applyBorder="1" applyAlignment="1">
      <alignment horizontal="center"/>
    </xf>
    <xf numFmtId="43" fontId="12" fillId="0" borderId="0" xfId="1" applyFont="1"/>
    <xf numFmtId="43" fontId="17" fillId="0" borderId="0" xfId="1" applyFont="1" applyBorder="1" applyAlignment="1">
      <alignment horizontal="center"/>
    </xf>
    <xf numFmtId="43" fontId="10" fillId="0" borderId="0" xfId="1" applyFont="1" applyBorder="1" applyAlignment="1">
      <alignment horizontal="center"/>
    </xf>
    <xf numFmtId="43" fontId="10" fillId="0" borderId="0" xfId="1" applyFont="1"/>
    <xf numFmtId="43" fontId="10" fillId="0" borderId="0" xfId="1" applyFont="1" applyBorder="1"/>
    <xf numFmtId="43" fontId="12" fillId="0" borderId="0" xfId="1" applyFont="1" applyBorder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Border="1"/>
    <xf numFmtId="43" fontId="0" fillId="0" borderId="0" xfId="1" applyFont="1" applyBorder="1" applyAlignment="1">
      <alignment horizontal="center"/>
    </xf>
    <xf numFmtId="43" fontId="0" fillId="0" borderId="0" xfId="1" applyFont="1" applyFill="1" applyBorder="1"/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4" fontId="0" fillId="0" borderId="23" xfId="2" applyFont="1" applyBorder="1"/>
    <xf numFmtId="14" fontId="18" fillId="0" borderId="0" xfId="0" applyNumberFormat="1" applyFont="1" applyBorder="1" applyAlignment="1">
      <alignment horizontal="left"/>
    </xf>
    <xf numFmtId="0" fontId="18" fillId="0" borderId="0" xfId="0" applyFont="1"/>
    <xf numFmtId="0" fontId="0" fillId="0" borderId="12" xfId="0" applyBorder="1" applyAlignment="1">
      <alignment horizontal="center"/>
    </xf>
    <xf numFmtId="44" fontId="0" fillId="0" borderId="12" xfId="2" applyFont="1" applyBorder="1"/>
    <xf numFmtId="14" fontId="10" fillId="0" borderId="0" xfId="0" applyNumberFormat="1" applyFont="1" applyAlignment="1">
      <alignment horizontal="center"/>
    </xf>
    <xf numFmtId="0" fontId="12" fillId="0" borderId="7" xfId="0" applyFont="1" applyBorder="1" applyAlignment="1">
      <alignment horizontal="center"/>
    </xf>
    <xf numFmtId="40" fontId="12" fillId="0" borderId="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3" fontId="0" fillId="2" borderId="3" xfId="0" applyNumberFormat="1" applyFill="1" applyBorder="1"/>
    <xf numFmtId="0" fontId="2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/>
    <xf numFmtId="39" fontId="0" fillId="0" borderId="0" xfId="0" applyNumberFormat="1" applyFill="1" applyBorder="1"/>
    <xf numFmtId="0" fontId="10" fillId="0" borderId="0" xfId="0" applyFont="1" applyFill="1" applyBorder="1"/>
    <xf numFmtId="0" fontId="0" fillId="0" borderId="34" xfId="0" applyBorder="1"/>
    <xf numFmtId="0" fontId="0" fillId="0" borderId="35" xfId="0" applyBorder="1"/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7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39" fontId="17" fillId="0" borderId="0" xfId="0" applyNumberFormat="1" applyFont="1" applyAlignment="1">
      <alignment horizontal="left"/>
    </xf>
    <xf numFmtId="39" fontId="17" fillId="0" borderId="0" xfId="0" applyNumberFormat="1" applyFont="1" applyFill="1" applyBorder="1" applyAlignment="1">
      <alignment horizontal="left"/>
    </xf>
    <xf numFmtId="39" fontId="17" fillId="0" borderId="0" xfId="0" applyNumberFormat="1" applyFont="1" applyBorder="1" applyAlignment="1">
      <alignment horizontal="left"/>
    </xf>
    <xf numFmtId="0" fontId="17" fillId="0" borderId="0" xfId="0" applyFont="1" applyFill="1" applyBorder="1"/>
    <xf numFmtId="43" fontId="2" fillId="0" borderId="2" xfId="1" applyNumberFormat="1" applyFont="1" applyBorder="1" applyAlignment="1">
      <alignment horizontal="center"/>
    </xf>
    <xf numFmtId="43" fontId="0" fillId="0" borderId="3" xfId="1" applyNumberFormat="1" applyFont="1" applyBorder="1"/>
    <xf numFmtId="43" fontId="10" fillId="0" borderId="3" xfId="1" applyNumberFormat="1" applyFont="1" applyBorder="1"/>
    <xf numFmtId="43" fontId="0" fillId="0" borderId="2" xfId="1" applyNumberFormat="1" applyFont="1" applyBorder="1"/>
    <xf numFmtId="44" fontId="0" fillId="0" borderId="3" xfId="2" applyFont="1" applyBorder="1"/>
    <xf numFmtId="44" fontId="2" fillId="0" borderId="36" xfId="2" applyFont="1" applyBorder="1"/>
    <xf numFmtId="0" fontId="1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97"/>
  <sheetViews>
    <sheetView tabSelected="1" zoomScale="75" workbookViewId="0">
      <selection activeCell="A35" sqref="A35"/>
    </sheetView>
  </sheetViews>
  <sheetFormatPr defaultRowHeight="12.75"/>
  <cols>
    <col min="1" max="1" width="39.5703125" customWidth="1"/>
    <col min="2" max="2" width="0.28515625" hidden="1" customWidth="1"/>
    <col min="3" max="3" width="8.7109375" hidden="1" customWidth="1"/>
    <col min="4" max="4" width="10.28515625" bestFit="1" customWidth="1"/>
    <col min="5" max="5" width="18.85546875" bestFit="1" customWidth="1"/>
    <col min="6" max="6" width="3.28515625" style="190" customWidth="1"/>
    <col min="7" max="10" width="11.85546875" customWidth="1"/>
    <col min="13" max="13" width="9.140625" style="4"/>
  </cols>
  <sheetData>
    <row r="1" spans="1:13" ht="15.75">
      <c r="A1" s="8" t="s">
        <v>62</v>
      </c>
      <c r="F1" s="185"/>
      <c r="M1"/>
    </row>
    <row r="2" spans="1:13" ht="15.75">
      <c r="A2" s="8" t="s">
        <v>113</v>
      </c>
      <c r="F2" s="185"/>
      <c r="M2"/>
    </row>
    <row r="3" spans="1:13" ht="15">
      <c r="A3" s="75" t="s">
        <v>114</v>
      </c>
      <c r="F3" s="185"/>
      <c r="M3"/>
    </row>
    <row r="4" spans="1:13" ht="15">
      <c r="A4" s="60"/>
      <c r="F4" s="185"/>
      <c r="M4"/>
    </row>
    <row r="5" spans="1:13" ht="16.5" thickBot="1">
      <c r="A5" s="8"/>
      <c r="F5" s="185"/>
      <c r="M5"/>
    </row>
    <row r="6" spans="1:13" s="6" customFormat="1">
      <c r="A6" s="32"/>
      <c r="B6" s="23"/>
      <c r="C6" s="23"/>
      <c r="D6" s="183"/>
      <c r="E6" s="13" t="s">
        <v>115</v>
      </c>
      <c r="F6" s="186"/>
    </row>
    <row r="7" spans="1:13" s="6" customFormat="1">
      <c r="A7" s="34"/>
      <c r="D7" s="184"/>
      <c r="E7" s="12" t="s">
        <v>44</v>
      </c>
      <c r="F7" s="186"/>
    </row>
    <row r="8" spans="1:13" s="1" customFormat="1">
      <c r="A8" s="35" t="s">
        <v>0</v>
      </c>
      <c r="B8" s="1" t="s">
        <v>37</v>
      </c>
      <c r="C8" s="1" t="s">
        <v>1</v>
      </c>
      <c r="D8" s="110" t="s">
        <v>41</v>
      </c>
      <c r="E8" s="11" t="s">
        <v>116</v>
      </c>
      <c r="F8" s="187"/>
    </row>
    <row r="9" spans="1:13" s="1" customFormat="1">
      <c r="A9" s="59"/>
      <c r="D9" s="61"/>
      <c r="E9" s="62"/>
      <c r="F9" s="187"/>
    </row>
    <row r="10" spans="1:13" s="6" customFormat="1">
      <c r="A10" s="36"/>
      <c r="D10" s="9"/>
      <c r="E10" s="194"/>
      <c r="F10" s="186"/>
    </row>
    <row r="11" spans="1:13" s="6" customFormat="1">
      <c r="A11" s="37" t="s">
        <v>2</v>
      </c>
      <c r="B11" s="5">
        <v>2565</v>
      </c>
      <c r="C11" s="5" t="s">
        <v>31</v>
      </c>
      <c r="D11" s="18" t="s">
        <v>42</v>
      </c>
      <c r="E11" s="198">
        <v>35000000</v>
      </c>
      <c r="F11" s="186"/>
    </row>
    <row r="12" spans="1:13" s="2" customFormat="1" ht="14.25" customHeight="1">
      <c r="A12" s="37" t="s">
        <v>3</v>
      </c>
      <c r="B12" s="5">
        <v>1751</v>
      </c>
      <c r="C12" s="5" t="s">
        <v>31</v>
      </c>
      <c r="D12" s="18" t="s">
        <v>43</v>
      </c>
      <c r="E12" s="196">
        <v>26684499.82</v>
      </c>
      <c r="F12" s="188"/>
    </row>
    <row r="13" spans="1:13">
      <c r="A13" s="37" t="s">
        <v>4</v>
      </c>
      <c r="B13" s="5">
        <v>2373</v>
      </c>
      <c r="C13" s="5" t="s">
        <v>31</v>
      </c>
      <c r="D13" s="18" t="s">
        <v>43</v>
      </c>
      <c r="E13" s="196">
        <v>15000000</v>
      </c>
      <c r="F13" s="185"/>
      <c r="M13"/>
    </row>
    <row r="14" spans="1:13">
      <c r="A14" s="37" t="s">
        <v>5</v>
      </c>
      <c r="B14" s="5">
        <v>2674</v>
      </c>
      <c r="C14" s="5" t="s">
        <v>28</v>
      </c>
      <c r="D14" s="18" t="s">
        <v>42</v>
      </c>
      <c r="E14" s="196">
        <v>15000000.000000002</v>
      </c>
      <c r="F14" s="185"/>
      <c r="M14"/>
    </row>
    <row r="15" spans="1:13">
      <c r="A15" s="37" t="s">
        <v>6</v>
      </c>
      <c r="B15" s="5">
        <v>2674</v>
      </c>
      <c r="C15" s="5" t="s">
        <v>32</v>
      </c>
      <c r="D15" s="18" t="s">
        <v>42</v>
      </c>
      <c r="E15" s="196">
        <v>25000000</v>
      </c>
      <c r="F15" s="185"/>
      <c r="M15"/>
    </row>
    <row r="16" spans="1:13">
      <c r="A16" s="37" t="s">
        <v>8</v>
      </c>
      <c r="B16" s="5">
        <v>2564</v>
      </c>
      <c r="C16" s="5" t="s">
        <v>25</v>
      </c>
      <c r="D16" s="18" t="s">
        <v>42</v>
      </c>
      <c r="E16" s="196">
        <v>10000000</v>
      </c>
      <c r="F16" s="185"/>
      <c r="M16"/>
    </row>
    <row r="17" spans="1:13">
      <c r="A17" s="37" t="s">
        <v>7</v>
      </c>
      <c r="B17" s="5">
        <v>2564</v>
      </c>
      <c r="C17" s="5" t="s">
        <v>24</v>
      </c>
      <c r="D17" s="18" t="s">
        <v>42</v>
      </c>
      <c r="E17" s="196">
        <v>20000000</v>
      </c>
      <c r="F17" s="185"/>
      <c r="M17"/>
    </row>
    <row r="18" spans="1:13">
      <c r="A18" s="37" t="s">
        <v>10</v>
      </c>
      <c r="B18" s="5">
        <v>2565</v>
      </c>
      <c r="C18" s="5" t="s">
        <v>27</v>
      </c>
      <c r="D18" s="18" t="s">
        <v>42</v>
      </c>
      <c r="E18" s="196">
        <v>7146416.25</v>
      </c>
      <c r="F18" s="185"/>
      <c r="M18"/>
    </row>
    <row r="19" spans="1:13">
      <c r="A19" s="37" t="s">
        <v>9</v>
      </c>
      <c r="B19" s="5">
        <v>2565</v>
      </c>
      <c r="C19" s="5" t="s">
        <v>27</v>
      </c>
      <c r="D19" s="18" t="s">
        <v>42</v>
      </c>
      <c r="E19" s="196">
        <v>15908269</v>
      </c>
      <c r="F19" s="185" t="s">
        <v>117</v>
      </c>
      <c r="M19"/>
    </row>
    <row r="20" spans="1:13">
      <c r="A20" s="37" t="s">
        <v>11</v>
      </c>
      <c r="B20" s="5">
        <v>2017</v>
      </c>
      <c r="C20" s="5"/>
      <c r="D20" s="18" t="s">
        <v>42</v>
      </c>
      <c r="E20" s="196">
        <v>30000000</v>
      </c>
      <c r="F20" s="185"/>
      <c r="M20"/>
    </row>
    <row r="21" spans="1:13">
      <c r="A21" s="37" t="s">
        <v>36</v>
      </c>
      <c r="B21" s="38" t="s">
        <v>38</v>
      </c>
      <c r="C21" s="5" t="s">
        <v>31</v>
      </c>
      <c r="D21" s="18" t="s">
        <v>42</v>
      </c>
      <c r="E21" s="196">
        <v>0</v>
      </c>
      <c r="F21" s="185"/>
      <c r="M21"/>
    </row>
    <row r="22" spans="1:13">
      <c r="A22" s="37" t="s">
        <v>12</v>
      </c>
      <c r="B22" s="38" t="s">
        <v>38</v>
      </c>
      <c r="C22" s="5" t="s">
        <v>31</v>
      </c>
      <c r="D22" s="18" t="s">
        <v>42</v>
      </c>
      <c r="E22" s="196">
        <v>23542484.800000001</v>
      </c>
      <c r="F22" s="185"/>
      <c r="M22"/>
    </row>
    <row r="23" spans="1:13" ht="14.25" customHeight="1">
      <c r="A23" s="37" t="s">
        <v>13</v>
      </c>
      <c r="B23" s="5">
        <v>2674</v>
      </c>
      <c r="C23" s="5" t="s">
        <v>26</v>
      </c>
      <c r="D23" s="18" t="s">
        <v>42</v>
      </c>
      <c r="E23" s="196">
        <v>15000000</v>
      </c>
      <c r="F23" s="185"/>
      <c r="M23"/>
    </row>
    <row r="24" spans="1:13">
      <c r="A24" s="37" t="s">
        <v>14</v>
      </c>
      <c r="B24" s="5">
        <v>2674</v>
      </c>
      <c r="C24" s="5" t="s">
        <v>33</v>
      </c>
      <c r="D24" s="18" t="s">
        <v>42</v>
      </c>
      <c r="E24" s="196">
        <v>20000000</v>
      </c>
      <c r="F24" s="185"/>
      <c r="M24"/>
    </row>
    <row r="25" spans="1:13">
      <c r="A25" s="37" t="s">
        <v>15</v>
      </c>
      <c r="B25" s="38" t="s">
        <v>38</v>
      </c>
      <c r="C25" s="5" t="s">
        <v>29</v>
      </c>
      <c r="D25" s="18" t="s">
        <v>42</v>
      </c>
      <c r="E25" s="196">
        <v>2216666.7000000002</v>
      </c>
      <c r="F25" s="185"/>
      <c r="M25"/>
    </row>
    <row r="26" spans="1:13">
      <c r="A26" s="37" t="s">
        <v>16</v>
      </c>
      <c r="B26" s="38" t="s">
        <v>38</v>
      </c>
      <c r="C26" s="5" t="s">
        <v>30</v>
      </c>
      <c r="D26" s="18" t="s">
        <v>42</v>
      </c>
      <c r="E26" s="196">
        <v>0</v>
      </c>
      <c r="F26" s="185"/>
      <c r="M26"/>
    </row>
    <row r="27" spans="1:13">
      <c r="A27" s="37" t="s">
        <v>17</v>
      </c>
      <c r="B27" s="38" t="s">
        <v>38</v>
      </c>
      <c r="C27" s="5" t="s">
        <v>31</v>
      </c>
      <c r="D27" s="18" t="s">
        <v>42</v>
      </c>
      <c r="E27" s="196">
        <v>5200000</v>
      </c>
      <c r="F27" s="185"/>
      <c r="M27"/>
    </row>
    <row r="28" spans="1:13">
      <c r="A28" s="37" t="s">
        <v>18</v>
      </c>
      <c r="B28" s="5">
        <v>2564</v>
      </c>
      <c r="C28" s="5" t="s">
        <v>23</v>
      </c>
      <c r="D28" s="18" t="s">
        <v>42</v>
      </c>
      <c r="E28" s="196">
        <v>5000000</v>
      </c>
      <c r="F28" s="185"/>
      <c r="M28"/>
    </row>
    <row r="29" spans="1:13">
      <c r="A29" s="39" t="s">
        <v>19</v>
      </c>
      <c r="B29" s="40" t="s">
        <v>38</v>
      </c>
      <c r="C29" s="41" t="s">
        <v>39</v>
      </c>
      <c r="D29" s="18" t="s">
        <v>42</v>
      </c>
      <c r="E29" s="195">
        <v>0</v>
      </c>
      <c r="F29" s="185"/>
      <c r="M29"/>
    </row>
    <row r="30" spans="1:13">
      <c r="A30" s="37" t="s">
        <v>20</v>
      </c>
      <c r="B30" s="38" t="s">
        <v>38</v>
      </c>
      <c r="C30" s="5" t="s">
        <v>31</v>
      </c>
      <c r="D30" s="18" t="s">
        <v>42</v>
      </c>
      <c r="E30" s="195">
        <v>24408000</v>
      </c>
      <c r="F30" s="185"/>
      <c r="M30"/>
    </row>
    <row r="31" spans="1:13" s="2" customFormat="1">
      <c r="A31" s="37" t="s">
        <v>21</v>
      </c>
      <c r="B31" s="38" t="s">
        <v>38</v>
      </c>
      <c r="C31" s="5" t="s">
        <v>31</v>
      </c>
      <c r="D31" s="18" t="s">
        <v>42</v>
      </c>
      <c r="E31" s="195">
        <v>28142233.510000002</v>
      </c>
      <c r="F31" s="188"/>
    </row>
    <row r="32" spans="1:13">
      <c r="A32" s="42" t="s">
        <v>22</v>
      </c>
      <c r="B32" s="5">
        <v>2373</v>
      </c>
      <c r="C32" s="5" t="s">
        <v>31</v>
      </c>
      <c r="D32" s="18" t="s">
        <v>42</v>
      </c>
      <c r="E32" s="195">
        <v>20000000</v>
      </c>
      <c r="F32" s="185"/>
      <c r="M32"/>
    </row>
    <row r="33" spans="1:13">
      <c r="A33" s="43"/>
      <c r="B33" s="19"/>
      <c r="C33" s="19"/>
      <c r="D33" s="19"/>
      <c r="E33" s="197"/>
      <c r="F33" s="185"/>
      <c r="M33"/>
    </row>
    <row r="34" spans="1:13" s="3" customFormat="1" ht="13.5" thickBot="1">
      <c r="A34" s="25"/>
      <c r="B34" s="6"/>
      <c r="C34" s="6"/>
      <c r="D34" s="6"/>
      <c r="E34" s="199">
        <f>SUM(E11:E32)</f>
        <v>343248570.07999998</v>
      </c>
      <c r="F34" s="189"/>
    </row>
    <row r="35" spans="1:13" s="179" customFormat="1" ht="13.5" thickTop="1">
      <c r="A35" s="178"/>
      <c r="D35" s="180"/>
      <c r="F35" s="191"/>
      <c r="M35" s="181"/>
    </row>
    <row r="36" spans="1:13" s="179" customFormat="1">
      <c r="A36" s="193" t="s">
        <v>117</v>
      </c>
      <c r="D36" s="180"/>
      <c r="F36" s="191"/>
      <c r="M36" s="181"/>
    </row>
    <row r="37" spans="1:13" s="179" customFormat="1">
      <c r="A37" s="182" t="s">
        <v>118</v>
      </c>
      <c r="D37" s="180"/>
      <c r="F37" s="191"/>
      <c r="M37" s="181"/>
    </row>
    <row r="38" spans="1:13" s="179" customFormat="1">
      <c r="A38" s="182"/>
      <c r="D38" s="180"/>
      <c r="F38" s="191"/>
      <c r="M38" s="181"/>
    </row>
    <row r="39" spans="1:13" s="179" customFormat="1">
      <c r="A39" s="193"/>
      <c r="D39" s="180"/>
      <c r="F39" s="191"/>
      <c r="M39" s="181"/>
    </row>
    <row r="40" spans="1:13" s="179" customFormat="1">
      <c r="A40" s="182"/>
      <c r="D40" s="180"/>
      <c r="F40" s="191"/>
      <c r="M40" s="181"/>
    </row>
    <row r="41" spans="1:13" s="179" customFormat="1">
      <c r="A41" s="182"/>
      <c r="D41" s="180"/>
      <c r="F41" s="191"/>
      <c r="M41" s="181"/>
    </row>
    <row r="42" spans="1:13" s="179" customFormat="1">
      <c r="A42" s="182"/>
      <c r="F42" s="191"/>
      <c r="M42" s="181"/>
    </row>
    <row r="43" spans="1:13" s="179" customFormat="1">
      <c r="A43" s="182"/>
      <c r="F43" s="191"/>
      <c r="M43" s="181"/>
    </row>
    <row r="44" spans="1:13" s="179" customFormat="1">
      <c r="A44" s="182"/>
      <c r="F44" s="191"/>
      <c r="M44" s="181"/>
    </row>
    <row r="45" spans="1:13" s="6" customFormat="1">
      <c r="A45" s="82" t="str">
        <f ca="1">CELL("filename")</f>
        <v>O:\Stfin\ACCNTNG\Project Funding CLO\Monthly\[Principal Balances 0800.xls]MONTHLY REPORT</v>
      </c>
      <c r="B45"/>
      <c r="C45"/>
      <c r="D45"/>
      <c r="E45"/>
      <c r="F45" s="192"/>
      <c r="M45" s="47"/>
    </row>
    <row r="46" spans="1:13" s="6" customFormat="1">
      <c r="A46" s="82"/>
      <c r="B46"/>
      <c r="C46"/>
      <c r="D46"/>
      <c r="E46"/>
      <c r="F46" s="192"/>
      <c r="M46" s="47"/>
    </row>
    <row r="47" spans="1:13" s="6" customFormat="1">
      <c r="A47" s="82"/>
      <c r="B47"/>
      <c r="C47"/>
      <c r="D47"/>
      <c r="E47"/>
      <c r="F47" s="192"/>
      <c r="M47" s="47"/>
    </row>
    <row r="48" spans="1:13" s="6" customFormat="1">
      <c r="A48" s="82"/>
      <c r="B48"/>
      <c r="C48"/>
      <c r="D48"/>
      <c r="E48"/>
      <c r="F48" s="192"/>
      <c r="M48" s="47"/>
    </row>
    <row r="49" spans="1:13" s="6" customFormat="1">
      <c r="A49" s="82"/>
      <c r="B49"/>
      <c r="C49"/>
      <c r="D49"/>
      <c r="E49"/>
      <c r="F49" s="192"/>
      <c r="M49" s="47"/>
    </row>
    <row r="50" spans="1:13" s="6" customFormat="1">
      <c r="A50" s="82"/>
      <c r="B50"/>
      <c r="C50"/>
      <c r="D50"/>
      <c r="E50"/>
      <c r="F50" s="192"/>
      <c r="M50" s="47"/>
    </row>
    <row r="51" spans="1:13" s="6" customFormat="1">
      <c r="A51" s="82"/>
      <c r="B51"/>
      <c r="C51"/>
      <c r="D51"/>
      <c r="E51"/>
      <c r="F51" s="192"/>
      <c r="M51" s="47"/>
    </row>
    <row r="52" spans="1:13" s="6" customFormat="1">
      <c r="A52" s="82"/>
      <c r="B52"/>
      <c r="C52"/>
      <c r="D52"/>
      <c r="E52"/>
      <c r="F52" s="192"/>
      <c r="M52" s="47"/>
    </row>
    <row r="53" spans="1:13" s="6" customFormat="1">
      <c r="A53" s="82"/>
      <c r="B53"/>
      <c r="C53"/>
      <c r="D53"/>
      <c r="E53"/>
      <c r="F53" s="192"/>
      <c r="M53" s="47"/>
    </row>
    <row r="54" spans="1:13" s="6" customFormat="1">
      <c r="A54" s="82"/>
      <c r="B54"/>
      <c r="C54"/>
      <c r="D54"/>
      <c r="E54"/>
      <c r="F54" s="192"/>
      <c r="M54" s="47"/>
    </row>
    <row r="55" spans="1:13" s="6" customFormat="1">
      <c r="A55" s="82"/>
      <c r="B55"/>
      <c r="C55"/>
      <c r="D55"/>
      <c r="E55"/>
      <c r="F55" s="192"/>
      <c r="M55" s="47"/>
    </row>
    <row r="56" spans="1:13" s="6" customFormat="1">
      <c r="A56" s="82"/>
      <c r="B56"/>
      <c r="C56"/>
      <c r="D56"/>
      <c r="E56"/>
      <c r="F56" s="192"/>
      <c r="M56" s="47"/>
    </row>
    <row r="57" spans="1:13" s="6" customFormat="1">
      <c r="A57" s="82"/>
      <c r="B57"/>
      <c r="C57"/>
      <c r="D57"/>
      <c r="E57"/>
      <c r="F57" s="192"/>
      <c r="M57" s="47"/>
    </row>
    <row r="58" spans="1:13" s="6" customFormat="1">
      <c r="A58" s="82"/>
      <c r="B58"/>
      <c r="C58"/>
      <c r="D58"/>
      <c r="E58"/>
      <c r="F58" s="192"/>
      <c r="M58" s="47"/>
    </row>
    <row r="59" spans="1:13" s="6" customFormat="1">
      <c r="A59" s="82"/>
      <c r="B59"/>
      <c r="C59"/>
      <c r="D59"/>
      <c r="E59"/>
      <c r="F59" s="192"/>
      <c r="M59" s="47"/>
    </row>
    <row r="60" spans="1:13" s="6" customFormat="1">
      <c r="A60" s="82"/>
      <c r="B60"/>
      <c r="C60"/>
      <c r="D60"/>
      <c r="E60"/>
      <c r="F60" s="192"/>
      <c r="M60" s="47"/>
    </row>
    <row r="61" spans="1:13" s="6" customFormat="1">
      <c r="A61" s="82"/>
      <c r="B61"/>
      <c r="C61"/>
      <c r="D61"/>
      <c r="E61"/>
      <c r="F61" s="192"/>
      <c r="M61" s="47"/>
    </row>
    <row r="62" spans="1:13" s="6" customFormat="1">
      <c r="A62" s="82"/>
      <c r="B62"/>
      <c r="C62"/>
      <c r="D62"/>
      <c r="E62"/>
      <c r="F62" s="192"/>
      <c r="M62" s="47"/>
    </row>
    <row r="63" spans="1:13" s="6" customFormat="1">
      <c r="A63" s="82"/>
      <c r="B63"/>
      <c r="C63"/>
      <c r="D63"/>
      <c r="E63"/>
      <c r="F63" s="192"/>
      <c r="M63" s="47"/>
    </row>
    <row r="64" spans="1:13" s="6" customFormat="1">
      <c r="A64" s="82"/>
      <c r="B64"/>
      <c r="C64"/>
      <c r="D64"/>
      <c r="E64"/>
      <c r="F64" s="192"/>
      <c r="M64" s="47"/>
    </row>
    <row r="65" spans="1:13" s="6" customFormat="1">
      <c r="A65" s="82"/>
      <c r="B65"/>
      <c r="C65"/>
      <c r="D65"/>
      <c r="E65"/>
      <c r="F65" s="192"/>
      <c r="M65" s="47"/>
    </row>
    <row r="66" spans="1:13" s="6" customFormat="1">
      <c r="A66" s="82"/>
      <c r="B66"/>
      <c r="C66"/>
      <c r="D66"/>
      <c r="E66"/>
      <c r="F66" s="192"/>
      <c r="M66" s="47"/>
    </row>
    <row r="67" spans="1:13" s="6" customFormat="1">
      <c r="A67" s="82"/>
      <c r="B67"/>
      <c r="C67"/>
      <c r="D67"/>
      <c r="E67"/>
      <c r="F67" s="192"/>
      <c r="M67" s="47"/>
    </row>
    <row r="68" spans="1:13" s="6" customFormat="1">
      <c r="A68" s="82"/>
      <c r="B68"/>
      <c r="C68"/>
      <c r="D68"/>
      <c r="E68"/>
      <c r="F68" s="192"/>
      <c r="M68" s="47"/>
    </row>
    <row r="69" spans="1:13" s="6" customFormat="1">
      <c r="A69" s="82"/>
      <c r="B69"/>
      <c r="C69"/>
      <c r="D69"/>
      <c r="E69"/>
      <c r="F69" s="192"/>
      <c r="M69" s="47"/>
    </row>
    <row r="70" spans="1:13" s="6" customFormat="1">
      <c r="A70" s="82"/>
      <c r="B70"/>
      <c r="C70"/>
      <c r="D70"/>
      <c r="E70"/>
      <c r="F70" s="192"/>
      <c r="M70" s="47"/>
    </row>
    <row r="71" spans="1:13" s="6" customFormat="1">
      <c r="A71" s="82"/>
      <c r="B71"/>
      <c r="C71"/>
      <c r="D71"/>
      <c r="E71"/>
      <c r="F71" s="192"/>
      <c r="M71" s="47"/>
    </row>
    <row r="72" spans="1:13" s="6" customFormat="1">
      <c r="A72" s="82"/>
      <c r="B72"/>
      <c r="C72"/>
      <c r="D72"/>
      <c r="E72"/>
      <c r="F72" s="192"/>
      <c r="M72" s="47"/>
    </row>
    <row r="73" spans="1:13" s="6" customFormat="1">
      <c r="A73" s="82"/>
      <c r="B73"/>
      <c r="C73"/>
      <c r="D73"/>
      <c r="E73"/>
      <c r="F73" s="192"/>
      <c r="M73" s="47"/>
    </row>
    <row r="74" spans="1:13" s="6" customFormat="1">
      <c r="A74" s="82"/>
      <c r="B74"/>
      <c r="C74"/>
      <c r="D74"/>
      <c r="E74"/>
      <c r="F74" s="192"/>
      <c r="M74" s="47"/>
    </row>
    <row r="75" spans="1:13" s="6" customFormat="1">
      <c r="A75" s="82"/>
      <c r="B75"/>
      <c r="C75"/>
      <c r="D75"/>
      <c r="E75"/>
      <c r="F75" s="192"/>
      <c r="M75" s="47"/>
    </row>
    <row r="76" spans="1:13" s="6" customFormat="1">
      <c r="A76" s="82"/>
      <c r="B76"/>
      <c r="C76"/>
      <c r="D76"/>
      <c r="E76"/>
      <c r="F76" s="192"/>
      <c r="M76" s="47"/>
    </row>
    <row r="77" spans="1:13" s="6" customFormat="1">
      <c r="A77" s="82"/>
      <c r="B77"/>
      <c r="C77"/>
      <c r="D77"/>
      <c r="E77"/>
      <c r="F77" s="192"/>
      <c r="M77" s="47"/>
    </row>
    <row r="78" spans="1:13">
      <c r="A78" s="82"/>
    </row>
    <row r="79" spans="1:13">
      <c r="A79" s="82"/>
    </row>
    <row r="80" spans="1:13">
      <c r="A80" s="82"/>
    </row>
    <row r="81" spans="1:1">
      <c r="A81" s="82"/>
    </row>
    <row r="82" spans="1:1">
      <c r="A82" s="82"/>
    </row>
    <row r="83" spans="1:1">
      <c r="A83" s="82"/>
    </row>
    <row r="84" spans="1:1">
      <c r="A84" s="82"/>
    </row>
    <row r="85" spans="1:1">
      <c r="A85" s="82"/>
    </row>
    <row r="86" spans="1:1">
      <c r="A86" s="82"/>
    </row>
    <row r="87" spans="1:1">
      <c r="A87" s="82"/>
    </row>
    <row r="88" spans="1:1">
      <c r="A88" s="82"/>
    </row>
    <row r="89" spans="1:1">
      <c r="A89" s="82"/>
    </row>
    <row r="90" spans="1:1">
      <c r="A90" s="82"/>
    </row>
    <row r="91" spans="1:1">
      <c r="A91" s="82"/>
    </row>
    <row r="92" spans="1:1">
      <c r="A92" s="82"/>
    </row>
    <row r="93" spans="1:1">
      <c r="A93" s="82"/>
    </row>
    <row r="94" spans="1:1">
      <c r="A94" s="82"/>
    </row>
    <row r="95" spans="1:1">
      <c r="A95" s="82"/>
    </row>
    <row r="96" spans="1:1">
      <c r="A96" s="82"/>
    </row>
    <row r="97" spans="1:1">
      <c r="A97" s="82"/>
    </row>
    <row r="98" spans="1:1">
      <c r="A98" s="82"/>
    </row>
    <row r="99" spans="1:1">
      <c r="A99" s="82"/>
    </row>
    <row r="100" spans="1:1">
      <c r="A100" s="82"/>
    </row>
    <row r="101" spans="1:1">
      <c r="A101" s="82"/>
    </row>
    <row r="102" spans="1:1">
      <c r="A102" s="82"/>
    </row>
    <row r="103" spans="1:1">
      <c r="A103" s="82"/>
    </row>
    <row r="104" spans="1:1">
      <c r="A104" s="82"/>
    </row>
    <row r="105" spans="1:1">
      <c r="A105" s="82"/>
    </row>
    <row r="106" spans="1:1">
      <c r="A106" s="82"/>
    </row>
    <row r="107" spans="1:1">
      <c r="A107" s="82"/>
    </row>
    <row r="108" spans="1:1">
      <c r="A108" s="82"/>
    </row>
    <row r="109" spans="1:1">
      <c r="A109" s="82"/>
    </row>
    <row r="110" spans="1:1">
      <c r="A110" s="82"/>
    </row>
    <row r="111" spans="1:1">
      <c r="A111" s="82"/>
    </row>
    <row r="112" spans="1:1">
      <c r="A112" s="82"/>
    </row>
    <row r="113" spans="1:1">
      <c r="A113" s="82"/>
    </row>
    <row r="114" spans="1:1">
      <c r="A114" s="82"/>
    </row>
    <row r="115" spans="1:1">
      <c r="A115" s="82"/>
    </row>
    <row r="116" spans="1:1">
      <c r="A116" s="82"/>
    </row>
    <row r="117" spans="1:1">
      <c r="A117" s="82"/>
    </row>
    <row r="118" spans="1:1">
      <c r="A118" s="82"/>
    </row>
    <row r="119" spans="1:1">
      <c r="A119" s="82"/>
    </row>
    <row r="120" spans="1:1">
      <c r="A120" s="82"/>
    </row>
    <row r="121" spans="1:1">
      <c r="A121" s="82"/>
    </row>
    <row r="122" spans="1:1">
      <c r="A122" s="82"/>
    </row>
    <row r="123" spans="1:1">
      <c r="A123" s="82"/>
    </row>
    <row r="124" spans="1:1">
      <c r="A124" s="82"/>
    </row>
    <row r="125" spans="1:1">
      <c r="A125" s="82"/>
    </row>
    <row r="126" spans="1:1">
      <c r="A126" s="82"/>
    </row>
    <row r="127" spans="1:1">
      <c r="A127" s="82"/>
    </row>
    <row r="128" spans="1:1">
      <c r="A128" s="82"/>
    </row>
    <row r="129" spans="1:1">
      <c r="A129" s="82"/>
    </row>
    <row r="130" spans="1:1">
      <c r="A130" s="82"/>
    </row>
    <row r="131" spans="1:1">
      <c r="A131" s="82"/>
    </row>
    <row r="132" spans="1:1">
      <c r="A132" s="82"/>
    </row>
    <row r="133" spans="1:1">
      <c r="A133" s="82"/>
    </row>
    <row r="134" spans="1:1">
      <c r="A134" s="82"/>
    </row>
    <row r="135" spans="1:1">
      <c r="A135" s="82"/>
    </row>
    <row r="136" spans="1:1">
      <c r="A136" s="82"/>
    </row>
    <row r="137" spans="1:1">
      <c r="A137" s="82"/>
    </row>
    <row r="138" spans="1:1">
      <c r="A138" s="82"/>
    </row>
    <row r="139" spans="1:1">
      <c r="A139" s="82"/>
    </row>
    <row r="140" spans="1:1">
      <c r="A140" s="82"/>
    </row>
    <row r="141" spans="1:1">
      <c r="A141" s="82"/>
    </row>
    <row r="142" spans="1:1">
      <c r="A142" s="82"/>
    </row>
    <row r="143" spans="1:1">
      <c r="A143" s="82"/>
    </row>
    <row r="144" spans="1:1">
      <c r="A144" s="82"/>
    </row>
    <row r="145" spans="1:1">
      <c r="A145" s="82"/>
    </row>
    <row r="146" spans="1:1">
      <c r="A146" s="82"/>
    </row>
    <row r="147" spans="1:1">
      <c r="A147" s="82"/>
    </row>
    <row r="148" spans="1:1">
      <c r="A148" s="82"/>
    </row>
    <row r="149" spans="1:1">
      <c r="A149" s="82"/>
    </row>
    <row r="150" spans="1:1">
      <c r="A150" s="82"/>
    </row>
    <row r="151" spans="1:1">
      <c r="A151" s="82"/>
    </row>
    <row r="152" spans="1:1">
      <c r="A152" s="82"/>
    </row>
    <row r="153" spans="1:1">
      <c r="A153" s="82"/>
    </row>
    <row r="154" spans="1:1">
      <c r="A154" s="82"/>
    </row>
    <row r="155" spans="1:1">
      <c r="A155" s="82"/>
    </row>
    <row r="156" spans="1:1">
      <c r="A156" s="82"/>
    </row>
    <row r="157" spans="1:1">
      <c r="A157" s="82"/>
    </row>
    <row r="158" spans="1:1">
      <c r="A158" s="82"/>
    </row>
    <row r="159" spans="1:1">
      <c r="A159" s="82"/>
    </row>
    <row r="160" spans="1:1">
      <c r="A160" s="82"/>
    </row>
    <row r="161" spans="1:1">
      <c r="A161" s="82"/>
    </row>
    <row r="162" spans="1:1">
      <c r="A162" s="82"/>
    </row>
    <row r="163" spans="1:1">
      <c r="A163" s="82"/>
    </row>
    <row r="164" spans="1:1">
      <c r="A164" s="82"/>
    </row>
    <row r="165" spans="1:1">
      <c r="A165" s="82"/>
    </row>
    <row r="166" spans="1:1">
      <c r="A166" s="82"/>
    </row>
    <row r="167" spans="1:1">
      <c r="A167" s="82"/>
    </row>
    <row r="168" spans="1:1">
      <c r="A168" s="82"/>
    </row>
    <row r="169" spans="1:1">
      <c r="A169" s="82"/>
    </row>
    <row r="170" spans="1:1">
      <c r="A170" s="82"/>
    </row>
    <row r="171" spans="1:1">
      <c r="A171" s="82"/>
    </row>
    <row r="172" spans="1:1">
      <c r="A172" s="82"/>
    </row>
    <row r="173" spans="1:1">
      <c r="A173" s="82"/>
    </row>
    <row r="174" spans="1:1">
      <c r="A174" s="82"/>
    </row>
    <row r="175" spans="1:1">
      <c r="A175" s="82"/>
    </row>
    <row r="176" spans="1:1">
      <c r="A176" s="82"/>
    </row>
    <row r="177" spans="1:1">
      <c r="A177" s="82"/>
    </row>
    <row r="178" spans="1:1">
      <c r="A178" s="82"/>
    </row>
    <row r="179" spans="1:1">
      <c r="A179" s="82"/>
    </row>
    <row r="180" spans="1:1">
      <c r="A180" s="82"/>
    </row>
    <row r="181" spans="1:1">
      <c r="A181" s="82"/>
    </row>
    <row r="182" spans="1:1">
      <c r="A182" s="82"/>
    </row>
    <row r="183" spans="1:1">
      <c r="A183" s="82"/>
    </row>
    <row r="184" spans="1:1">
      <c r="A184" s="82"/>
    </row>
    <row r="185" spans="1:1">
      <c r="A185" s="82"/>
    </row>
    <row r="186" spans="1:1">
      <c r="A186" s="82"/>
    </row>
    <row r="187" spans="1:1">
      <c r="A187" s="82"/>
    </row>
    <row r="188" spans="1:1">
      <c r="A188" s="82"/>
    </row>
    <row r="189" spans="1:1">
      <c r="A189" s="82"/>
    </row>
    <row r="190" spans="1:1">
      <c r="A190" s="82"/>
    </row>
    <row r="191" spans="1:1">
      <c r="A191" s="82"/>
    </row>
    <row r="192" spans="1:1">
      <c r="A192" s="82"/>
    </row>
    <row r="193" spans="1:1">
      <c r="A193" s="82"/>
    </row>
    <row r="194" spans="1:1">
      <c r="A194" s="82"/>
    </row>
    <row r="195" spans="1:1">
      <c r="A195" s="82"/>
    </row>
    <row r="196" spans="1:1">
      <c r="A196" s="82"/>
    </row>
    <row r="197" spans="1:1">
      <c r="A197" s="82"/>
    </row>
  </sheetData>
  <pageMargins left="0.25" right="0.26" top="0.85" bottom="0.81" header="0.5" footer="0.5"/>
  <pageSetup scale="53" orientation="landscape" r:id="rId1"/>
  <headerFooter alignWithMargins="0">
    <oddFooter>&amp;L&amp;08O:\Stfin\ACCNTNG\Project Funding CLO\Monthly\&amp;F {&amp;A}&amp;R&amp;08Page &amp;P of &amp;N
&amp;D 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opLeftCell="A8" zoomScale="75" workbookViewId="0">
      <selection activeCell="J17" sqref="J17"/>
    </sheetView>
  </sheetViews>
  <sheetFormatPr defaultRowHeight="12.75"/>
  <cols>
    <col min="1" max="1" width="25.140625" customWidth="1"/>
    <col min="2" max="2" width="8.140625" hidden="1" customWidth="1"/>
    <col min="3" max="3" width="6.85546875" hidden="1" customWidth="1"/>
    <col min="4" max="4" width="9.28515625" customWidth="1"/>
    <col min="5" max="5" width="21.140625" customWidth="1"/>
    <col min="6" max="6" width="18.42578125" bestFit="1" customWidth="1"/>
    <col min="7" max="7" width="21.42578125" customWidth="1"/>
    <col min="8" max="8" width="21.42578125" bestFit="1" customWidth="1"/>
    <col min="9" max="9" width="21.85546875" style="4" customWidth="1"/>
    <col min="10" max="10" width="17.140625" bestFit="1" customWidth="1"/>
    <col min="11" max="11" width="6.85546875" customWidth="1"/>
    <col min="12" max="13" width="11.85546875" customWidth="1"/>
    <col min="16" max="16" width="9.140625" style="4"/>
  </cols>
  <sheetData>
    <row r="1" spans="1:16" ht="15.75">
      <c r="A1" s="8" t="s">
        <v>62</v>
      </c>
      <c r="F1" s="3"/>
      <c r="I1"/>
      <c r="P1"/>
    </row>
    <row r="2" spans="1:16" ht="15.75">
      <c r="A2" s="8" t="s">
        <v>66</v>
      </c>
      <c r="I2"/>
      <c r="P2"/>
    </row>
    <row r="3" spans="1:16" ht="15.75">
      <c r="A3" s="58" t="s">
        <v>99</v>
      </c>
      <c r="F3" s="200"/>
      <c r="G3" s="200"/>
      <c r="H3" s="200"/>
      <c r="I3" s="200"/>
      <c r="P3"/>
    </row>
    <row r="4" spans="1:16" ht="15">
      <c r="A4" s="60" t="s">
        <v>57</v>
      </c>
      <c r="I4"/>
      <c r="P4"/>
    </row>
    <row r="5" spans="1:16" ht="16.5" thickBot="1">
      <c r="A5" s="8"/>
      <c r="I5"/>
      <c r="P5"/>
    </row>
    <row r="6" spans="1:16" s="6" customFormat="1">
      <c r="A6" s="32"/>
      <c r="B6" s="23"/>
      <c r="C6" s="23"/>
      <c r="D6" s="33"/>
      <c r="E6" s="56"/>
      <c r="F6" s="56"/>
      <c r="G6" s="56"/>
      <c r="H6" s="56"/>
      <c r="I6" s="33"/>
      <c r="J6" s="33"/>
      <c r="K6" s="24"/>
    </row>
    <row r="7" spans="1:16" s="6" customFormat="1">
      <c r="A7" s="34"/>
      <c r="D7" s="10"/>
      <c r="E7" s="51">
        <v>36711</v>
      </c>
      <c r="F7" s="51"/>
      <c r="G7" s="51"/>
      <c r="H7" s="51">
        <v>36740</v>
      </c>
      <c r="I7" s="12" t="s">
        <v>50</v>
      </c>
      <c r="J7" s="12" t="s">
        <v>48</v>
      </c>
      <c r="K7" s="26"/>
    </row>
    <row r="8" spans="1:16" s="1" customFormat="1">
      <c r="A8" s="35" t="s">
        <v>0</v>
      </c>
      <c r="B8" s="1" t="s">
        <v>37</v>
      </c>
      <c r="C8" s="1" t="s">
        <v>1</v>
      </c>
      <c r="D8" s="11" t="s">
        <v>41</v>
      </c>
      <c r="E8" s="11" t="s">
        <v>44</v>
      </c>
      <c r="F8" s="11" t="s">
        <v>45</v>
      </c>
      <c r="G8" s="11" t="s">
        <v>46</v>
      </c>
      <c r="H8" s="11" t="s">
        <v>44</v>
      </c>
      <c r="I8" s="11" t="s">
        <v>51</v>
      </c>
      <c r="J8" s="11" t="s">
        <v>49</v>
      </c>
      <c r="K8" s="45"/>
    </row>
    <row r="9" spans="1:16" s="6" customFormat="1">
      <c r="A9" s="36"/>
      <c r="D9" s="9"/>
      <c r="E9" s="13" t="s">
        <v>34</v>
      </c>
      <c r="F9" s="13" t="s">
        <v>35</v>
      </c>
      <c r="G9" s="13" t="s">
        <v>40</v>
      </c>
      <c r="H9" s="13" t="s">
        <v>52</v>
      </c>
      <c r="I9" s="13" t="s">
        <v>53</v>
      </c>
      <c r="J9" s="9"/>
      <c r="K9" s="26"/>
    </row>
    <row r="10" spans="1:16" s="6" customFormat="1">
      <c r="A10" s="34"/>
      <c r="D10" s="10"/>
      <c r="E10" s="12"/>
      <c r="F10" s="12"/>
      <c r="G10" s="12"/>
      <c r="H10" s="12"/>
      <c r="I10" s="12" t="s">
        <v>54</v>
      </c>
      <c r="J10" s="10"/>
      <c r="K10" s="26"/>
    </row>
    <row r="11" spans="1:16" s="6" customFormat="1">
      <c r="A11" s="34"/>
      <c r="D11" s="10"/>
      <c r="E11" s="12"/>
      <c r="F11" s="12"/>
      <c r="G11" s="12"/>
      <c r="H11" s="12"/>
      <c r="I11" s="10"/>
      <c r="J11" s="10"/>
      <c r="K11" s="26"/>
    </row>
    <row r="12" spans="1:16" s="6" customFormat="1">
      <c r="A12" s="37" t="s">
        <v>2</v>
      </c>
      <c r="B12" s="5">
        <v>2565</v>
      </c>
      <c r="C12" s="5" t="s">
        <v>31</v>
      </c>
      <c r="D12" s="18" t="s">
        <v>42</v>
      </c>
      <c r="E12" s="17">
        <v>35000000</v>
      </c>
      <c r="F12" s="15"/>
      <c r="G12" s="15"/>
      <c r="H12" s="15">
        <f>+E12+F12+G12</f>
        <v>35000000</v>
      </c>
      <c r="I12" s="15">
        <f>+(H12+E12)/2</f>
        <v>35000000</v>
      </c>
      <c r="J12" s="73">
        <v>355737.7</v>
      </c>
      <c r="K12" s="26"/>
    </row>
    <row r="13" spans="1:16" s="2" customFormat="1" ht="14.25" customHeight="1">
      <c r="A13" s="37" t="s">
        <v>3</v>
      </c>
      <c r="B13" s="5">
        <v>1751</v>
      </c>
      <c r="C13" s="5" t="s">
        <v>31</v>
      </c>
      <c r="D13" s="18" t="s">
        <v>43</v>
      </c>
      <c r="E13" s="17">
        <v>28133631</v>
      </c>
      <c r="F13" s="15"/>
      <c r="G13" s="15"/>
      <c r="H13" s="15">
        <f>+E13+F13+G13</f>
        <v>28133631</v>
      </c>
      <c r="I13" s="15">
        <f t="shared" ref="I13:I30" si="0">+(H13+E13)/2</f>
        <v>28133631</v>
      </c>
      <c r="J13" s="74"/>
      <c r="K13" s="46"/>
    </row>
    <row r="14" spans="1:16">
      <c r="A14" s="37" t="s">
        <v>4</v>
      </c>
      <c r="B14" s="5">
        <v>2373</v>
      </c>
      <c r="C14" s="5" t="s">
        <v>31</v>
      </c>
      <c r="D14" s="18" t="s">
        <v>43</v>
      </c>
      <c r="E14" s="17">
        <v>15000000</v>
      </c>
      <c r="F14" s="15"/>
      <c r="G14" s="15"/>
      <c r="H14" s="15">
        <f t="shared" ref="H14:H33" si="1">+E14+F14+G14</f>
        <v>15000000</v>
      </c>
      <c r="I14" s="15">
        <f t="shared" si="0"/>
        <v>15000000</v>
      </c>
      <c r="J14" s="73">
        <v>126123.29</v>
      </c>
      <c r="K14" s="26"/>
      <c r="P14"/>
    </row>
    <row r="15" spans="1:16">
      <c r="A15" s="39" t="s">
        <v>5</v>
      </c>
      <c r="B15" s="5">
        <v>2674</v>
      </c>
      <c r="C15" s="5" t="s">
        <v>28</v>
      </c>
      <c r="D15" s="18" t="s">
        <v>42</v>
      </c>
      <c r="E15" s="17">
        <v>15000000.000000002</v>
      </c>
      <c r="F15" s="15"/>
      <c r="G15" s="15"/>
      <c r="H15" s="15">
        <f t="shared" si="1"/>
        <v>15000000.000000002</v>
      </c>
      <c r="I15" s="177">
        <v>0</v>
      </c>
      <c r="J15" s="15">
        <v>0</v>
      </c>
      <c r="K15" s="26"/>
      <c r="P15"/>
    </row>
    <row r="16" spans="1:16">
      <c r="A16" s="37" t="s">
        <v>6</v>
      </c>
      <c r="B16" s="5">
        <v>2674</v>
      </c>
      <c r="C16" s="5" t="s">
        <v>32</v>
      </c>
      <c r="D16" s="18" t="s">
        <v>42</v>
      </c>
      <c r="E16" s="17">
        <v>25000000</v>
      </c>
      <c r="F16" s="15"/>
      <c r="G16" s="15"/>
      <c r="H16" s="15">
        <f t="shared" si="1"/>
        <v>25000000</v>
      </c>
      <c r="I16" s="15">
        <f t="shared" si="0"/>
        <v>25000000</v>
      </c>
      <c r="J16" s="73">
        <v>196666.67</v>
      </c>
      <c r="K16" s="26"/>
      <c r="P16"/>
    </row>
    <row r="17" spans="1:16">
      <c r="A17" s="37" t="s">
        <v>8</v>
      </c>
      <c r="B17" s="5">
        <v>2564</v>
      </c>
      <c r="C17" s="5" t="s">
        <v>25</v>
      </c>
      <c r="D17" s="18" t="s">
        <v>42</v>
      </c>
      <c r="E17" s="17">
        <v>8999999.0999999996</v>
      </c>
      <c r="F17" s="15">
        <v>1000000.9</v>
      </c>
      <c r="G17" s="15"/>
      <c r="H17" s="15">
        <f t="shared" si="1"/>
        <v>10000000</v>
      </c>
      <c r="I17" s="15">
        <f t="shared" si="0"/>
        <v>9499999.5500000007</v>
      </c>
      <c r="J17" s="74">
        <v>93851.57</v>
      </c>
      <c r="K17" s="26"/>
      <c r="P17"/>
    </row>
    <row r="18" spans="1:16">
      <c r="A18" s="37" t="s">
        <v>7</v>
      </c>
      <c r="B18" s="5">
        <v>2564</v>
      </c>
      <c r="C18" s="5" t="s">
        <v>24</v>
      </c>
      <c r="D18" s="18" t="s">
        <v>42</v>
      </c>
      <c r="E18" s="17">
        <v>20000000</v>
      </c>
      <c r="F18" s="15"/>
      <c r="G18" s="15"/>
      <c r="H18" s="15">
        <f t="shared" si="1"/>
        <v>20000000</v>
      </c>
      <c r="I18" s="15">
        <f t="shared" si="0"/>
        <v>20000000</v>
      </c>
      <c r="J18" s="74">
        <v>170413.89</v>
      </c>
      <c r="K18" s="26"/>
      <c r="P18"/>
    </row>
    <row r="19" spans="1:16">
      <c r="A19" s="37" t="s">
        <v>10</v>
      </c>
      <c r="B19" s="5">
        <v>2565</v>
      </c>
      <c r="C19" s="5" t="s">
        <v>27</v>
      </c>
      <c r="D19" s="18" t="s">
        <v>42</v>
      </c>
      <c r="E19" s="17">
        <v>7146416.25</v>
      </c>
      <c r="F19" s="15"/>
      <c r="G19" s="15"/>
      <c r="H19" s="15">
        <f t="shared" si="1"/>
        <v>7146416.25</v>
      </c>
      <c r="I19" s="15">
        <f t="shared" si="0"/>
        <v>7146416.25</v>
      </c>
      <c r="J19" s="74">
        <v>68523.7</v>
      </c>
      <c r="K19" s="26"/>
      <c r="P19"/>
    </row>
    <row r="20" spans="1:16">
      <c r="A20" s="37" t="s">
        <v>9</v>
      </c>
      <c r="B20" s="5">
        <v>2565</v>
      </c>
      <c r="C20" s="5" t="s">
        <v>27</v>
      </c>
      <c r="D20" s="18" t="s">
        <v>42</v>
      </c>
      <c r="E20" s="17">
        <v>15908269</v>
      </c>
      <c r="F20" s="15"/>
      <c r="G20" s="15"/>
      <c r="H20" s="15">
        <f t="shared" si="1"/>
        <v>15908269</v>
      </c>
      <c r="I20" s="15">
        <f t="shared" si="0"/>
        <v>15908269</v>
      </c>
      <c r="J20" s="74">
        <v>150893.25</v>
      </c>
      <c r="K20" s="26"/>
      <c r="P20"/>
    </row>
    <row r="21" spans="1:16">
      <c r="A21" s="37" t="s">
        <v>11</v>
      </c>
      <c r="B21" s="5">
        <v>2017</v>
      </c>
      <c r="C21" s="5"/>
      <c r="D21" s="18" t="s">
        <v>42</v>
      </c>
      <c r="E21" s="17">
        <v>30000000</v>
      </c>
      <c r="F21" s="15"/>
      <c r="G21" s="15"/>
      <c r="H21" s="15">
        <f t="shared" si="1"/>
        <v>30000000</v>
      </c>
      <c r="I21" s="15">
        <f t="shared" si="0"/>
        <v>30000000</v>
      </c>
      <c r="J21" s="73">
        <v>225000</v>
      </c>
      <c r="K21" s="26"/>
      <c r="P21"/>
    </row>
    <row r="22" spans="1:16">
      <c r="A22" s="37" t="s">
        <v>36</v>
      </c>
      <c r="B22" s="38" t="s">
        <v>38</v>
      </c>
      <c r="C22" s="5" t="s">
        <v>31</v>
      </c>
      <c r="D22" s="18" t="s">
        <v>42</v>
      </c>
      <c r="E22" s="17">
        <v>14999999.720000001</v>
      </c>
      <c r="F22" s="15"/>
      <c r="G22" s="15">
        <v>-15000000</v>
      </c>
      <c r="H22" s="15">
        <v>0</v>
      </c>
      <c r="I22" s="15">
        <f t="shared" si="0"/>
        <v>7499999.8600000003</v>
      </c>
      <c r="J22" s="74">
        <v>100625</v>
      </c>
      <c r="K22" s="26"/>
      <c r="P22"/>
    </row>
    <row r="23" spans="1:16">
      <c r="A23" s="37" t="s">
        <v>12</v>
      </c>
      <c r="B23" s="38" t="s">
        <v>38</v>
      </c>
      <c r="C23" s="5" t="s">
        <v>31</v>
      </c>
      <c r="D23" s="18" t="s">
        <v>42</v>
      </c>
      <c r="E23" s="17">
        <v>23542484.800000001</v>
      </c>
      <c r="F23" s="16"/>
      <c r="G23" s="15"/>
      <c r="H23" s="15">
        <f t="shared" si="1"/>
        <v>23542484.800000001</v>
      </c>
      <c r="I23" s="15">
        <f t="shared" si="0"/>
        <v>23542484.800000001</v>
      </c>
      <c r="J23" s="74">
        <v>141908.87</v>
      </c>
      <c r="K23" s="26"/>
      <c r="P23"/>
    </row>
    <row r="24" spans="1:16" ht="14.25" customHeight="1">
      <c r="A24" s="37" t="s">
        <v>13</v>
      </c>
      <c r="B24" s="5">
        <v>2674</v>
      </c>
      <c r="C24" s="5" t="s">
        <v>26</v>
      </c>
      <c r="D24" s="18" t="s">
        <v>42</v>
      </c>
      <c r="E24" s="17">
        <v>15000000</v>
      </c>
      <c r="F24" s="15"/>
      <c r="G24" s="15"/>
      <c r="H24" s="15">
        <f t="shared" si="1"/>
        <v>15000000</v>
      </c>
      <c r="I24" s="177">
        <v>0</v>
      </c>
      <c r="J24" s="74"/>
      <c r="K24" s="26"/>
      <c r="P24"/>
    </row>
    <row r="25" spans="1:16">
      <c r="A25" s="37" t="s">
        <v>14</v>
      </c>
      <c r="B25" s="5">
        <v>2674</v>
      </c>
      <c r="C25" s="5" t="s">
        <v>33</v>
      </c>
      <c r="D25" s="18" t="s">
        <v>42</v>
      </c>
      <c r="E25" s="17">
        <v>23740282.34</v>
      </c>
      <c r="F25" s="16"/>
      <c r="G25" s="15"/>
      <c r="H25" s="15">
        <f t="shared" si="1"/>
        <v>23740282.34</v>
      </c>
      <c r="I25" s="15">
        <f t="shared" si="0"/>
        <v>23740282.34</v>
      </c>
      <c r="J25" s="74">
        <f>148224.04+88934.43</f>
        <v>237158.47</v>
      </c>
      <c r="K25" s="26"/>
      <c r="P25"/>
    </row>
    <row r="26" spans="1:16">
      <c r="A26" s="37" t="s">
        <v>15</v>
      </c>
      <c r="B26" s="38" t="s">
        <v>38</v>
      </c>
      <c r="C26" s="5" t="s">
        <v>29</v>
      </c>
      <c r="D26" s="18" t="s">
        <v>42</v>
      </c>
      <c r="E26" s="17">
        <v>2275000.0299999998</v>
      </c>
      <c r="F26" s="15"/>
      <c r="G26" s="15">
        <v>-58333.33</v>
      </c>
      <c r="H26" s="15">
        <f t="shared" si="1"/>
        <v>2216666.6999999997</v>
      </c>
      <c r="I26" s="15">
        <f t="shared" si="0"/>
        <v>2245833.3649999998</v>
      </c>
      <c r="J26" s="74">
        <v>19269.13</v>
      </c>
      <c r="K26" s="26"/>
      <c r="P26"/>
    </row>
    <row r="27" spans="1:16">
      <c r="A27" s="37" t="s">
        <v>16</v>
      </c>
      <c r="B27" s="38" t="s">
        <v>38</v>
      </c>
      <c r="C27" s="5" t="s">
        <v>30</v>
      </c>
      <c r="D27" s="18" t="s">
        <v>42</v>
      </c>
      <c r="E27" s="17">
        <v>0</v>
      </c>
      <c r="F27" s="15"/>
      <c r="G27" s="15"/>
      <c r="H27" s="15">
        <f t="shared" si="1"/>
        <v>0</v>
      </c>
      <c r="I27" s="15">
        <f t="shared" si="0"/>
        <v>0</v>
      </c>
      <c r="J27" s="15">
        <v>0</v>
      </c>
      <c r="K27" s="26"/>
      <c r="P27"/>
    </row>
    <row r="28" spans="1:16">
      <c r="A28" s="37" t="s">
        <v>17</v>
      </c>
      <c r="B28" s="38" t="s">
        <v>38</v>
      </c>
      <c r="C28" s="5" t="s">
        <v>31</v>
      </c>
      <c r="D28" s="18" t="s">
        <v>42</v>
      </c>
      <c r="E28" s="17">
        <v>5200000</v>
      </c>
      <c r="F28" s="15"/>
      <c r="G28" s="15"/>
      <c r="H28" s="15">
        <f t="shared" si="1"/>
        <v>5200000</v>
      </c>
      <c r="I28" s="15">
        <f t="shared" si="0"/>
        <v>5200000</v>
      </c>
      <c r="J28" s="73">
        <v>51494.44</v>
      </c>
      <c r="K28" s="26"/>
      <c r="P28"/>
    </row>
    <row r="29" spans="1:16">
      <c r="A29" s="37" t="s">
        <v>18</v>
      </c>
      <c r="B29" s="5">
        <v>2564</v>
      </c>
      <c r="C29" s="5" t="s">
        <v>23</v>
      </c>
      <c r="D29" s="18" t="s">
        <v>42</v>
      </c>
      <c r="E29" s="17">
        <v>5000000</v>
      </c>
      <c r="F29" s="15"/>
      <c r="G29" s="15"/>
      <c r="H29" s="15">
        <f t="shared" si="1"/>
        <v>5000000</v>
      </c>
      <c r="I29" s="15">
        <f t="shared" si="0"/>
        <v>5000000</v>
      </c>
      <c r="J29" s="73">
        <v>60277.78</v>
      </c>
      <c r="K29" s="26"/>
      <c r="P29"/>
    </row>
    <row r="30" spans="1:16">
      <c r="A30" s="39" t="s">
        <v>19</v>
      </c>
      <c r="B30" s="40" t="s">
        <v>38</v>
      </c>
      <c r="C30" s="41" t="s">
        <v>39</v>
      </c>
      <c r="D30" s="18" t="s">
        <v>42</v>
      </c>
      <c r="E30" s="17">
        <v>0</v>
      </c>
      <c r="F30" s="16"/>
      <c r="G30" s="16"/>
      <c r="H30" s="15">
        <f t="shared" si="1"/>
        <v>0</v>
      </c>
      <c r="I30" s="15">
        <f t="shared" si="0"/>
        <v>0</v>
      </c>
      <c r="J30" s="15">
        <v>0</v>
      </c>
      <c r="K30" s="26"/>
      <c r="P30"/>
    </row>
    <row r="31" spans="1:16">
      <c r="A31" s="37" t="s">
        <v>20</v>
      </c>
      <c r="B31" s="38" t="s">
        <v>38</v>
      </c>
      <c r="C31" s="5" t="s">
        <v>31</v>
      </c>
      <c r="D31" s="18" t="s">
        <v>42</v>
      </c>
      <c r="E31" s="17">
        <v>24410000</v>
      </c>
      <c r="F31" s="15"/>
      <c r="G31" s="15"/>
      <c r="H31" s="15">
        <f t="shared" si="1"/>
        <v>24410000</v>
      </c>
      <c r="I31" s="177">
        <v>0</v>
      </c>
      <c r="J31" s="15">
        <v>0</v>
      </c>
      <c r="K31" s="26"/>
      <c r="P31"/>
    </row>
    <row r="32" spans="1:16" s="2" customFormat="1">
      <c r="A32" s="39" t="s">
        <v>21</v>
      </c>
      <c r="B32" s="38" t="s">
        <v>38</v>
      </c>
      <c r="C32" s="5" t="s">
        <v>31</v>
      </c>
      <c r="D32" s="18" t="s">
        <v>42</v>
      </c>
      <c r="E32" s="17">
        <v>28142233.510000002</v>
      </c>
      <c r="F32" s="150"/>
      <c r="G32" s="15"/>
      <c r="H32" s="15">
        <f t="shared" si="1"/>
        <v>28142233.510000002</v>
      </c>
      <c r="I32" s="177">
        <v>0</v>
      </c>
      <c r="J32" s="15"/>
      <c r="K32" s="46"/>
    </row>
    <row r="33" spans="1:16">
      <c r="A33" s="37" t="s">
        <v>22</v>
      </c>
      <c r="B33" s="5">
        <v>2373</v>
      </c>
      <c r="C33" s="5" t="s">
        <v>31</v>
      </c>
      <c r="D33" s="18" t="s">
        <v>42</v>
      </c>
      <c r="E33" s="17">
        <v>20000000</v>
      </c>
      <c r="F33" s="15"/>
      <c r="G33" s="15"/>
      <c r="H33" s="15">
        <f t="shared" si="1"/>
        <v>20000000</v>
      </c>
      <c r="I33" s="177">
        <v>0</v>
      </c>
      <c r="J33" s="15">
        <v>0</v>
      </c>
      <c r="K33" s="26"/>
      <c r="P33"/>
    </row>
    <row r="34" spans="1:16">
      <c r="A34" s="43"/>
      <c r="B34" s="19"/>
      <c r="C34" s="19"/>
      <c r="D34" s="19"/>
      <c r="E34" s="22"/>
      <c r="F34" s="22"/>
      <c r="G34" s="22"/>
      <c r="H34" s="22"/>
      <c r="I34" s="9"/>
      <c r="J34" s="20"/>
      <c r="K34" s="26"/>
      <c r="P34"/>
    </row>
    <row r="35" spans="1:16" s="3" customFormat="1">
      <c r="A35" s="27"/>
      <c r="B35" s="6"/>
      <c r="C35" s="6"/>
      <c r="D35" s="6"/>
      <c r="E35" s="53">
        <f t="shared" ref="E35:J35" si="2">SUM(E12:E33)</f>
        <v>362498315.74999994</v>
      </c>
      <c r="F35" s="53">
        <f t="shared" si="2"/>
        <v>1000000.9</v>
      </c>
      <c r="G35" s="53">
        <f t="shared" si="2"/>
        <v>-15058333.33</v>
      </c>
      <c r="H35" s="53">
        <f t="shared" si="2"/>
        <v>348439983.60000002</v>
      </c>
      <c r="I35" s="54">
        <f t="shared" si="2"/>
        <v>252916916.16500005</v>
      </c>
      <c r="J35" s="52">
        <f t="shared" si="2"/>
        <v>1997943.7599999998</v>
      </c>
      <c r="K35" s="44"/>
    </row>
    <row r="36" spans="1:16">
      <c r="A36" s="57"/>
      <c r="B36" s="7"/>
      <c r="C36" s="7"/>
      <c r="D36" s="7"/>
      <c r="E36" s="14"/>
      <c r="F36" s="14"/>
      <c r="G36" s="14"/>
      <c r="H36" s="14"/>
      <c r="I36" s="14"/>
      <c r="J36" s="21"/>
      <c r="K36" s="26"/>
      <c r="P36"/>
    </row>
    <row r="37" spans="1:16">
      <c r="A37" s="27"/>
      <c r="B37" s="6"/>
      <c r="C37" s="6"/>
      <c r="D37" s="6"/>
      <c r="E37" s="6"/>
      <c r="F37" s="6"/>
      <c r="G37" s="6"/>
      <c r="H37" s="6"/>
      <c r="I37" s="47"/>
      <c r="J37" s="6"/>
      <c r="K37" s="26"/>
    </row>
    <row r="38" spans="1:16">
      <c r="A38" s="27"/>
      <c r="B38" s="6"/>
      <c r="C38" s="6"/>
      <c r="D38" s="6"/>
      <c r="E38" s="6"/>
      <c r="F38" s="6"/>
      <c r="G38" s="6"/>
      <c r="H38" s="6"/>
      <c r="I38" s="6"/>
      <c r="J38" s="6"/>
      <c r="K38" s="26"/>
      <c r="P38"/>
    </row>
    <row r="39" spans="1:16" ht="15.75" thickBot="1">
      <c r="A39" s="27"/>
      <c r="B39" s="6"/>
      <c r="C39" s="6"/>
      <c r="D39" s="6"/>
      <c r="E39" s="6"/>
      <c r="F39" s="6"/>
      <c r="H39" s="49"/>
      <c r="I39" s="138" t="s">
        <v>98</v>
      </c>
      <c r="J39" s="55">
        <f>+(J35/I35)/30*366</f>
        <v>9.6375182180768362E-2</v>
      </c>
      <c r="K39" s="26"/>
    </row>
    <row r="40" spans="1:16" ht="13.5" thickTop="1">
      <c r="A40" s="27"/>
      <c r="B40" s="6"/>
      <c r="C40" s="6"/>
      <c r="D40" s="6"/>
      <c r="E40" s="6"/>
      <c r="F40" s="6"/>
      <c r="G40" s="6"/>
      <c r="H40" s="6"/>
      <c r="I40" s="47"/>
      <c r="J40" s="137" t="s">
        <v>90</v>
      </c>
      <c r="K40" s="26"/>
    </row>
    <row r="41" spans="1:16" ht="15" thickBot="1">
      <c r="A41" s="27"/>
      <c r="B41" s="6"/>
      <c r="C41" s="6"/>
      <c r="D41" s="6"/>
      <c r="E41" s="6"/>
      <c r="F41" s="6"/>
      <c r="G41" s="48" t="s">
        <v>65</v>
      </c>
      <c r="H41" s="6"/>
      <c r="I41" s="47"/>
      <c r="J41" s="76">
        <v>10.5</v>
      </c>
      <c r="K41" s="26"/>
    </row>
    <row r="42" spans="1:16" ht="13.5" thickTop="1">
      <c r="A42" s="27"/>
      <c r="B42" s="6"/>
      <c r="C42" s="6"/>
      <c r="D42" s="6"/>
      <c r="E42" s="6"/>
      <c r="F42" s="6"/>
      <c r="G42" s="6"/>
      <c r="H42" s="6"/>
      <c r="I42" s="47"/>
      <c r="J42" s="137" t="s">
        <v>89</v>
      </c>
      <c r="K42" s="26"/>
    </row>
    <row r="43" spans="1:16">
      <c r="A43" s="27"/>
      <c r="B43" s="6"/>
      <c r="C43" s="6"/>
      <c r="D43" s="6"/>
      <c r="E43" s="6"/>
      <c r="F43" s="6"/>
      <c r="G43" s="6"/>
      <c r="H43" s="6"/>
      <c r="I43" s="47"/>
      <c r="J43" s="6"/>
      <c r="K43" s="26"/>
    </row>
    <row r="44" spans="1:16">
      <c r="A44" s="27" t="s">
        <v>55</v>
      </c>
      <c r="B44" s="6"/>
      <c r="C44" s="6"/>
      <c r="D44" s="6"/>
      <c r="E44" s="6"/>
      <c r="F44" s="6"/>
      <c r="G44" s="6"/>
      <c r="H44" s="6"/>
      <c r="I44" s="47"/>
      <c r="J44" s="6"/>
      <c r="K44" s="26"/>
    </row>
    <row r="45" spans="1:16">
      <c r="A45" s="27" t="s">
        <v>56</v>
      </c>
      <c r="B45" s="6"/>
      <c r="C45" s="6"/>
      <c r="D45" s="6"/>
      <c r="E45" s="6"/>
      <c r="F45" s="6"/>
      <c r="G45" s="6"/>
      <c r="H45" s="6"/>
      <c r="I45" s="47"/>
      <c r="J45" s="6"/>
      <c r="K45" s="26"/>
    </row>
    <row r="46" spans="1:16" ht="13.5" thickBot="1">
      <c r="A46" s="29"/>
      <c r="B46" s="30"/>
      <c r="C46" s="30"/>
      <c r="D46" s="30"/>
      <c r="E46" s="30"/>
      <c r="F46" s="30"/>
      <c r="G46" s="30"/>
      <c r="H46" s="30"/>
      <c r="I46" s="50"/>
      <c r="J46" s="30"/>
      <c r="K46" s="31"/>
    </row>
  </sheetData>
  <mergeCells count="1">
    <mergeCell ref="F3:I3"/>
  </mergeCells>
  <pageMargins left="0.71" right="0.75" top="1" bottom="1" header="0.5" footer="0.5"/>
  <pageSetup scale="74" orientation="landscape" r:id="rId1"/>
  <headerFooter alignWithMargins="0">
    <oddFooter>&amp;L&amp;08O:\Stfin\ACCNTNG\Project Funding CLO\Monthly\&amp;F {&amp;A}&amp;R&amp;08Page &amp;P of &amp;N
&amp;D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88"/>
  <sheetViews>
    <sheetView topLeftCell="A2" zoomScale="75" workbookViewId="0">
      <selection activeCell="C7" sqref="C6:K7"/>
    </sheetView>
  </sheetViews>
  <sheetFormatPr defaultRowHeight="12.75"/>
  <cols>
    <col min="1" max="1" width="14" style="116" customWidth="1"/>
    <col min="2" max="2" width="12.28515625" style="114" customWidth="1"/>
    <col min="3" max="3" width="28.85546875" style="114" customWidth="1"/>
    <col min="4" max="4" width="1.28515625" style="120" customWidth="1"/>
    <col min="5" max="5" width="33.28515625" customWidth="1"/>
    <col min="6" max="6" width="9.85546875" customWidth="1"/>
    <col min="7" max="7" width="15.140625" style="121" customWidth="1"/>
    <col min="8" max="8" width="14" style="121" customWidth="1"/>
    <col min="9" max="9" width="18.140625" style="122" customWidth="1"/>
    <col min="10" max="10" width="11.85546875" style="122" customWidth="1"/>
    <col min="11" max="11" width="15" style="115" customWidth="1"/>
    <col min="12" max="12" width="7.85546875" style="117" customWidth="1"/>
    <col min="13" max="13" width="18" style="118" customWidth="1"/>
    <col min="14" max="14" width="37.5703125" customWidth="1"/>
    <col min="15" max="15" width="14.42578125" customWidth="1"/>
    <col min="16" max="16" width="13" customWidth="1"/>
    <col min="17" max="17" width="16.5703125" customWidth="1"/>
    <col min="18" max="18" width="12.85546875" customWidth="1"/>
    <col min="19" max="19" width="9.140625" style="119"/>
  </cols>
  <sheetData>
    <row r="1" spans="1:40" s="82" customFormat="1" ht="15.75">
      <c r="A1" s="8" t="s">
        <v>62</v>
      </c>
      <c r="B1" s="80"/>
      <c r="C1" s="80"/>
      <c r="D1" s="81"/>
      <c r="G1" s="83"/>
      <c r="H1" s="83"/>
      <c r="I1" s="84"/>
      <c r="J1" s="84"/>
      <c r="K1" s="85">
        <f ca="1">NOW()</f>
        <v>36768.428135416667</v>
      </c>
      <c r="L1" s="86"/>
      <c r="S1" s="87"/>
    </row>
    <row r="2" spans="1:40" s="3" customFormat="1">
      <c r="A2" s="88" t="s">
        <v>68</v>
      </c>
      <c r="B2" s="80"/>
      <c r="C2" s="80"/>
      <c r="D2" s="89"/>
      <c r="G2" s="90"/>
      <c r="H2" s="90"/>
      <c r="I2" s="91"/>
      <c r="J2" s="91"/>
      <c r="K2" s="92"/>
      <c r="L2" s="93"/>
      <c r="M2" s="63"/>
      <c r="S2" s="94"/>
    </row>
    <row r="3" spans="1:40" s="3" customFormat="1">
      <c r="A3" s="95">
        <v>36708</v>
      </c>
      <c r="B3" s="80"/>
      <c r="C3" s="80"/>
      <c r="D3" s="89"/>
      <c r="G3" s="90"/>
      <c r="H3" s="90"/>
      <c r="I3" s="91"/>
      <c r="J3" s="91"/>
      <c r="K3" s="92"/>
      <c r="L3" s="93"/>
      <c r="M3" s="63"/>
      <c r="S3" s="94"/>
    </row>
    <row r="4" spans="1:40" s="99" customFormat="1">
      <c r="A4" s="96" t="s">
        <v>111</v>
      </c>
      <c r="B4" s="97"/>
      <c r="C4" s="97"/>
      <c r="D4" s="98"/>
      <c r="G4" s="100"/>
      <c r="H4" s="100"/>
      <c r="I4" s="101"/>
      <c r="J4" s="101"/>
      <c r="K4" s="102"/>
      <c r="L4" s="103"/>
      <c r="M4" s="92"/>
      <c r="S4" s="104"/>
    </row>
    <row r="5" spans="1:40" s="99" customFormat="1">
      <c r="A5" s="96"/>
      <c r="B5" s="97"/>
      <c r="C5" s="97"/>
      <c r="D5" s="98"/>
      <c r="G5" s="100"/>
      <c r="H5" s="100"/>
      <c r="I5" s="101"/>
      <c r="J5" s="101"/>
      <c r="K5" s="102"/>
      <c r="L5" s="103"/>
      <c r="M5" s="92"/>
      <c r="S5" s="104"/>
    </row>
    <row r="6" spans="1:40" s="99" customFormat="1">
      <c r="A6" s="105"/>
      <c r="B6" s="106"/>
      <c r="C6" s="106"/>
      <c r="D6" s="107"/>
      <c r="E6" s="174"/>
      <c r="F6" s="174"/>
      <c r="G6" s="108"/>
      <c r="H6" s="108"/>
      <c r="I6" s="108" t="s">
        <v>69</v>
      </c>
      <c r="J6" s="108"/>
      <c r="K6" s="175"/>
      <c r="L6" s="103"/>
      <c r="M6" s="63"/>
      <c r="N6" s="139"/>
      <c r="O6" s="139"/>
      <c r="S6" s="104"/>
    </row>
    <row r="7" spans="1:40" s="99" customFormat="1" ht="13.5" customHeight="1">
      <c r="A7" s="11" t="s">
        <v>70</v>
      </c>
      <c r="B7" s="109" t="s">
        <v>71</v>
      </c>
      <c r="C7" s="109" t="s">
        <v>72</v>
      </c>
      <c r="D7" s="110"/>
      <c r="E7" s="176" t="s">
        <v>73</v>
      </c>
      <c r="F7" s="176"/>
      <c r="G7" s="111" t="s">
        <v>74</v>
      </c>
      <c r="H7" s="112" t="s">
        <v>75</v>
      </c>
      <c r="I7" s="112" t="s">
        <v>76</v>
      </c>
      <c r="J7" s="112" t="s">
        <v>77</v>
      </c>
      <c r="K7" s="113" t="s">
        <v>78</v>
      </c>
      <c r="L7" s="64"/>
      <c r="M7" s="65"/>
      <c r="N7" s="65"/>
      <c r="O7" s="139"/>
      <c r="S7" s="104"/>
    </row>
    <row r="8" spans="1:40" s="99" customFormat="1" ht="13.5" customHeight="1">
      <c r="B8" s="98"/>
      <c r="G8" s="72"/>
      <c r="H8" s="72"/>
      <c r="K8" s="72" t="s">
        <v>79</v>
      </c>
      <c r="L8" s="72"/>
      <c r="M8" s="72"/>
      <c r="N8" s="72"/>
      <c r="O8" s="140"/>
      <c r="S8" s="104"/>
    </row>
    <row r="9" spans="1:40" s="99" customFormat="1" ht="14.25" customHeight="1">
      <c r="A9" s="170" t="s">
        <v>80</v>
      </c>
      <c r="B9" s="98"/>
      <c r="G9" s="154"/>
      <c r="H9" s="154"/>
      <c r="I9" s="155"/>
      <c r="J9" s="155"/>
      <c r="K9" s="154"/>
      <c r="L9" s="72"/>
      <c r="M9" s="72"/>
      <c r="N9" s="72"/>
      <c r="O9" s="140"/>
      <c r="S9" s="104"/>
    </row>
    <row r="10" spans="1:40" s="82" customFormat="1" ht="13.5" customHeight="1">
      <c r="A10" s="151" t="s">
        <v>100</v>
      </c>
      <c r="B10" s="173">
        <v>36721</v>
      </c>
      <c r="C10" s="82" t="s">
        <v>80</v>
      </c>
      <c r="E10" s="78" t="s">
        <v>101</v>
      </c>
      <c r="F10" s="81" t="s">
        <v>102</v>
      </c>
      <c r="G10" s="156"/>
      <c r="H10" s="157">
        <v>100625</v>
      </c>
      <c r="I10" s="158"/>
      <c r="J10" s="158"/>
      <c r="K10" s="157">
        <f t="shared" ref="K10:K16" si="0">SUM(G10:J10)</f>
        <v>100625</v>
      </c>
      <c r="L10" s="152"/>
      <c r="M10" s="152"/>
      <c r="N10" s="152"/>
      <c r="O10" s="136"/>
      <c r="S10" s="87"/>
    </row>
    <row r="11" spans="1:40" s="82" customFormat="1" ht="13.5" customHeight="1">
      <c r="A11" s="151" t="s">
        <v>103</v>
      </c>
      <c r="B11" s="173">
        <v>36724</v>
      </c>
      <c r="C11" s="82" t="s">
        <v>80</v>
      </c>
      <c r="E11" s="82" t="s">
        <v>96</v>
      </c>
      <c r="F11" s="81" t="s">
        <v>102</v>
      </c>
      <c r="G11" s="156"/>
      <c r="H11" s="156"/>
      <c r="I11" s="158"/>
      <c r="J11" s="158">
        <v>37500</v>
      </c>
      <c r="K11" s="157">
        <f t="shared" si="0"/>
        <v>37500</v>
      </c>
      <c r="L11" s="152"/>
      <c r="M11" s="152"/>
      <c r="N11" s="152"/>
      <c r="O11" s="136"/>
      <c r="S11" s="87"/>
    </row>
    <row r="12" spans="1:40" s="99" customFormat="1" ht="13.5" customHeight="1">
      <c r="A12" s="77" t="s">
        <v>103</v>
      </c>
      <c r="B12" s="114">
        <v>36724</v>
      </c>
      <c r="C12" s="82" t="s">
        <v>80</v>
      </c>
      <c r="D12" s="1"/>
      <c r="E12" s="78" t="s">
        <v>101</v>
      </c>
      <c r="F12" s="145" t="s">
        <v>102</v>
      </c>
      <c r="G12" s="159">
        <v>15000000</v>
      </c>
      <c r="H12" s="155"/>
      <c r="I12" s="160"/>
      <c r="J12" s="157"/>
      <c r="K12" s="157">
        <f t="shared" si="0"/>
        <v>15000000</v>
      </c>
      <c r="L12" s="142"/>
      <c r="M12" s="142"/>
      <c r="N12" s="142"/>
      <c r="O12" s="143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</row>
    <row r="13" spans="1:40">
      <c r="A13" s="116" t="s">
        <v>103</v>
      </c>
      <c r="B13" s="114">
        <v>36738</v>
      </c>
      <c r="C13" s="82" t="s">
        <v>80</v>
      </c>
      <c r="E13" t="s">
        <v>104</v>
      </c>
      <c r="F13" s="153" t="s">
        <v>102</v>
      </c>
      <c r="G13" s="161"/>
      <c r="H13" s="161">
        <v>1055737.7</v>
      </c>
      <c r="I13" s="162"/>
      <c r="J13" s="162">
        <v>38325</v>
      </c>
      <c r="K13" s="157">
        <f t="shared" si="0"/>
        <v>1094062.7</v>
      </c>
      <c r="L13" s="145"/>
      <c r="M13" s="148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</row>
    <row r="14" spans="1:40">
      <c r="A14" s="116" t="s">
        <v>105</v>
      </c>
      <c r="B14" s="114">
        <v>36739</v>
      </c>
      <c r="C14" s="82" t="s">
        <v>80</v>
      </c>
      <c r="E14" t="s">
        <v>106</v>
      </c>
      <c r="F14" s="153" t="s">
        <v>102</v>
      </c>
      <c r="G14" s="163"/>
      <c r="H14" s="163">
        <v>93851.57</v>
      </c>
      <c r="I14" s="164">
        <v>416.67</v>
      </c>
      <c r="J14" s="164"/>
      <c r="K14" s="157">
        <f t="shared" si="0"/>
        <v>94268.24</v>
      </c>
      <c r="L14" s="145"/>
      <c r="M14" s="148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</row>
    <row r="15" spans="1:40">
      <c r="A15" s="116" t="s">
        <v>105</v>
      </c>
      <c r="B15" s="114">
        <v>36739</v>
      </c>
      <c r="C15" s="82" t="s">
        <v>80</v>
      </c>
      <c r="E15" t="s">
        <v>107</v>
      </c>
      <c r="F15" s="153" t="s">
        <v>102</v>
      </c>
      <c r="G15" s="163"/>
      <c r="H15" s="163">
        <v>170268.04</v>
      </c>
      <c r="I15" s="164"/>
      <c r="J15" s="164"/>
      <c r="K15" s="157">
        <f t="shared" si="0"/>
        <v>170268.04</v>
      </c>
      <c r="L15" s="145"/>
      <c r="M15" s="148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</row>
    <row r="16" spans="1:40">
      <c r="A16" s="116" t="s">
        <v>108</v>
      </c>
      <c r="B16" s="114">
        <v>36740</v>
      </c>
      <c r="C16" s="82" t="s">
        <v>80</v>
      </c>
      <c r="E16" t="s">
        <v>109</v>
      </c>
      <c r="F16" s="153" t="s">
        <v>102</v>
      </c>
      <c r="G16" s="165">
        <v>58333.33</v>
      </c>
      <c r="H16" s="165">
        <v>12681.9</v>
      </c>
      <c r="I16" s="162"/>
      <c r="J16" s="162"/>
      <c r="K16" s="165">
        <f t="shared" si="0"/>
        <v>71015.23</v>
      </c>
      <c r="L16" s="145"/>
      <c r="M16" s="148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</row>
    <row r="17" spans="1:40">
      <c r="C17" s="66"/>
      <c r="F17" s="153"/>
      <c r="G17" s="161"/>
      <c r="H17" s="161"/>
      <c r="I17" s="162"/>
      <c r="J17" s="162"/>
      <c r="K17" s="165"/>
      <c r="L17" s="145"/>
      <c r="M17" s="148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</row>
    <row r="18" spans="1:40" ht="15">
      <c r="A18" s="169" t="s">
        <v>85</v>
      </c>
      <c r="C18" s="66"/>
      <c r="E18" s="6"/>
      <c r="F18" s="153"/>
      <c r="G18" s="161"/>
      <c r="H18" s="161"/>
      <c r="I18" s="162"/>
      <c r="J18" s="162"/>
      <c r="K18" s="165"/>
      <c r="L18" s="145"/>
      <c r="M18" s="148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</row>
    <row r="19" spans="1:40">
      <c r="A19" s="116" t="s">
        <v>103</v>
      </c>
      <c r="B19" s="114">
        <v>36738</v>
      </c>
      <c r="C19" s="66" t="s">
        <v>85</v>
      </c>
      <c r="E19" s="6" t="s">
        <v>110</v>
      </c>
      <c r="F19" s="153" t="s">
        <v>102</v>
      </c>
      <c r="G19" s="161">
        <v>-1000000.9</v>
      </c>
      <c r="H19" s="161"/>
      <c r="I19" s="162"/>
      <c r="J19" s="162"/>
      <c r="K19" s="165">
        <f>SUM(G19:J19)</f>
        <v>-1000000.9</v>
      </c>
      <c r="L19" s="145"/>
      <c r="M19" s="148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</row>
    <row r="20" spans="1:40">
      <c r="C20" s="66"/>
      <c r="E20" s="6"/>
      <c r="F20" s="153"/>
      <c r="G20" s="163"/>
      <c r="H20" s="163"/>
      <c r="I20" s="164"/>
      <c r="J20" s="164"/>
      <c r="K20" s="165"/>
      <c r="L20" s="149"/>
      <c r="M20" s="148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</row>
    <row r="21" spans="1:40" ht="15" customHeight="1">
      <c r="F21" s="153"/>
      <c r="G21" s="163"/>
      <c r="H21" s="163"/>
      <c r="I21" s="164"/>
      <c r="J21" s="164"/>
      <c r="K21" s="165"/>
      <c r="L21" s="149"/>
      <c r="M21" s="146"/>
      <c r="N21" s="146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</row>
    <row r="22" spans="1:40" ht="15" customHeight="1">
      <c r="A22" s="67"/>
      <c r="B22" s="66"/>
      <c r="C22" s="66"/>
      <c r="D22" s="5"/>
      <c r="E22" s="6"/>
      <c r="F22" s="153"/>
      <c r="G22" s="163"/>
      <c r="H22" s="163"/>
      <c r="I22" s="164"/>
      <c r="J22" s="164"/>
      <c r="K22" s="165"/>
      <c r="L22" s="149"/>
      <c r="M22" s="146"/>
      <c r="N22" s="146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</row>
    <row r="23" spans="1:40">
      <c r="F23" s="141"/>
      <c r="G23" s="166"/>
      <c r="H23" s="166"/>
      <c r="I23" s="167"/>
      <c r="J23" s="167"/>
      <c r="K23" s="166"/>
      <c r="L23" s="145"/>
      <c r="M23" s="148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</row>
    <row r="24" spans="1:40" ht="13.5" thickBot="1">
      <c r="F24" s="141"/>
      <c r="G24" s="168">
        <f>SUM(G9:G23)</f>
        <v>14058332.43</v>
      </c>
      <c r="H24" s="168">
        <f>SUM(H9:H23)</f>
        <v>1433164.21</v>
      </c>
      <c r="I24" s="168">
        <f>SUM(I9:I23)</f>
        <v>416.67</v>
      </c>
      <c r="J24" s="168">
        <f>SUM(J9:J23)</f>
        <v>75825</v>
      </c>
      <c r="K24" s="168">
        <f>SUM(K9:K23)</f>
        <v>15567738.309999999</v>
      </c>
      <c r="L24" s="145"/>
      <c r="M24" s="148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</row>
    <row r="25" spans="1:40" ht="13.5" thickTop="1">
      <c r="F25" s="141"/>
      <c r="G25" s="161"/>
      <c r="H25" s="161"/>
      <c r="I25" s="162"/>
      <c r="J25" s="162"/>
      <c r="K25" s="161"/>
      <c r="L25" s="145"/>
      <c r="M25" s="148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</row>
    <row r="26" spans="1:40">
      <c r="F26" s="141"/>
      <c r="G26" s="161"/>
      <c r="H26" s="161"/>
      <c r="I26" s="162"/>
      <c r="J26" s="162"/>
      <c r="K26" s="161"/>
      <c r="L26" s="145"/>
      <c r="M26" s="148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</row>
    <row r="27" spans="1:40">
      <c r="F27" s="141"/>
      <c r="G27" s="161"/>
      <c r="H27" s="161"/>
      <c r="I27" s="162"/>
      <c r="J27" s="162"/>
      <c r="K27" s="161"/>
      <c r="L27" s="145"/>
      <c r="M27" s="148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</row>
    <row r="28" spans="1:40">
      <c r="F28" s="141"/>
      <c r="G28" s="161"/>
      <c r="H28" s="161"/>
      <c r="I28" s="162"/>
      <c r="J28" s="162"/>
      <c r="K28" s="161"/>
      <c r="L28" s="145"/>
      <c r="M28" s="148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</row>
    <row r="29" spans="1:40" ht="13.5" thickBot="1">
      <c r="F29" s="141"/>
      <c r="G29" s="161"/>
      <c r="H29" s="161"/>
      <c r="I29" s="162"/>
      <c r="J29" s="162"/>
      <c r="K29" s="161"/>
      <c r="L29" s="145"/>
      <c r="M29" s="148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</row>
    <row r="30" spans="1:40">
      <c r="B30" s="123" t="s">
        <v>81</v>
      </c>
      <c r="C30" s="124"/>
      <c r="D30" s="125"/>
      <c r="E30" s="24"/>
      <c r="F30" s="147"/>
      <c r="G30" s="161"/>
      <c r="H30" s="161"/>
      <c r="I30" s="162"/>
      <c r="J30" s="162"/>
      <c r="K30" s="161"/>
      <c r="L30" s="145"/>
      <c r="M30" s="148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</row>
    <row r="31" spans="1:40">
      <c r="B31" s="126" t="s">
        <v>82</v>
      </c>
      <c r="C31" s="66"/>
      <c r="D31" s="5"/>
      <c r="E31" s="26"/>
      <c r="F31" s="147"/>
      <c r="G31" s="141"/>
      <c r="H31" s="141"/>
      <c r="I31" s="145"/>
      <c r="J31" s="145"/>
      <c r="K31" s="141"/>
      <c r="L31" s="145"/>
      <c r="M31" s="148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</row>
    <row r="32" spans="1:40">
      <c r="B32" s="127"/>
      <c r="C32" s="66"/>
      <c r="D32" s="5"/>
      <c r="E32" s="26"/>
      <c r="F32" s="147"/>
      <c r="G32" s="141"/>
      <c r="H32" s="141"/>
      <c r="I32" s="145"/>
      <c r="J32" s="145"/>
      <c r="K32" s="141"/>
      <c r="L32" s="145"/>
      <c r="M32" s="148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</row>
    <row r="33" spans="2:40">
      <c r="B33" s="127" t="s">
        <v>83</v>
      </c>
      <c r="C33" s="66" t="s">
        <v>84</v>
      </c>
      <c r="D33" s="5"/>
      <c r="E33" s="171" t="s">
        <v>47</v>
      </c>
      <c r="F33" s="147"/>
      <c r="G33" s="141"/>
      <c r="H33" s="141"/>
      <c r="I33" s="145"/>
      <c r="J33" s="145"/>
      <c r="K33" s="141"/>
      <c r="L33" s="145"/>
      <c r="M33" s="148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</row>
    <row r="34" spans="2:40">
      <c r="B34" s="127"/>
      <c r="C34" s="66"/>
      <c r="D34" s="5"/>
      <c r="E34" s="26"/>
      <c r="F34" s="147"/>
      <c r="G34" s="141"/>
      <c r="H34" s="141"/>
      <c r="I34" s="145"/>
      <c r="J34" s="145"/>
      <c r="K34" s="141"/>
      <c r="L34" s="145"/>
      <c r="M34" s="148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</row>
    <row r="35" spans="2:40">
      <c r="B35" s="127"/>
      <c r="C35" s="79" t="s">
        <v>80</v>
      </c>
      <c r="D35" s="5"/>
      <c r="E35" s="172">
        <v>1E-25</v>
      </c>
      <c r="F35" s="147"/>
      <c r="G35" s="141"/>
      <c r="H35" s="141"/>
      <c r="I35" s="145"/>
      <c r="J35" s="145"/>
      <c r="K35" s="141"/>
      <c r="L35" s="145"/>
      <c r="M35" s="148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</row>
    <row r="36" spans="2:40">
      <c r="B36" s="127"/>
      <c r="C36" s="79" t="s">
        <v>85</v>
      </c>
      <c r="D36" s="5"/>
      <c r="E36" s="128">
        <v>77424.27</v>
      </c>
      <c r="F36" s="147"/>
      <c r="G36" s="141"/>
      <c r="H36" s="141"/>
      <c r="I36" s="145"/>
      <c r="J36" s="145"/>
      <c r="K36" s="141"/>
      <c r="L36" s="145"/>
      <c r="M36" s="148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</row>
    <row r="37" spans="2:40">
      <c r="B37" s="127"/>
      <c r="C37" s="66"/>
      <c r="D37" s="5"/>
      <c r="E37" s="26"/>
      <c r="F37" s="147"/>
      <c r="G37" s="141"/>
      <c r="H37" s="141"/>
      <c r="I37" s="145"/>
      <c r="J37" s="145"/>
      <c r="K37" s="141"/>
      <c r="L37" s="145"/>
      <c r="M37" s="148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</row>
    <row r="38" spans="2:40">
      <c r="B38" s="127"/>
      <c r="C38" s="66"/>
      <c r="D38" s="5"/>
      <c r="E38" s="26"/>
      <c r="F38" s="147"/>
      <c r="G38" s="141"/>
      <c r="H38" s="141"/>
      <c r="I38" s="145"/>
      <c r="J38" s="145"/>
      <c r="K38" s="141"/>
      <c r="L38" s="145"/>
      <c r="M38" s="148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</row>
    <row r="39" spans="2:40" ht="13.5" thickBot="1">
      <c r="B39" s="129"/>
      <c r="C39" s="130"/>
      <c r="D39" s="131"/>
      <c r="E39" s="31"/>
      <c r="F39" s="147"/>
      <c r="G39" s="141"/>
      <c r="H39" s="141"/>
      <c r="I39" s="145"/>
      <c r="J39" s="145"/>
      <c r="K39" s="141"/>
      <c r="L39" s="145"/>
      <c r="M39" s="148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</row>
    <row r="40" spans="2:40">
      <c r="F40" s="141"/>
      <c r="G40" s="141"/>
      <c r="H40" s="141"/>
      <c r="I40" s="145"/>
      <c r="J40" s="145"/>
      <c r="K40" s="141"/>
      <c r="L40" s="145"/>
      <c r="M40" s="148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</row>
    <row r="41" spans="2:40" ht="13.5" thickBot="1">
      <c r="F41" s="141"/>
      <c r="G41" s="141"/>
      <c r="H41" s="141"/>
      <c r="I41" s="145"/>
      <c r="J41" s="145"/>
      <c r="K41" s="141"/>
      <c r="L41" s="145"/>
      <c r="M41" s="148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</row>
    <row r="42" spans="2:40">
      <c r="B42" s="123" t="s">
        <v>86</v>
      </c>
      <c r="C42" s="124"/>
      <c r="D42" s="125"/>
      <c r="E42" s="24"/>
      <c r="F42" s="147"/>
      <c r="G42" s="141"/>
      <c r="H42" s="141"/>
      <c r="I42" s="145"/>
      <c r="J42" s="145"/>
      <c r="K42" s="141"/>
      <c r="L42" s="145"/>
      <c r="M42" s="148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</row>
    <row r="43" spans="2:40">
      <c r="B43" s="132" t="s">
        <v>87</v>
      </c>
      <c r="C43" s="66"/>
      <c r="D43" s="5"/>
      <c r="E43" s="26"/>
      <c r="F43" s="147"/>
      <c r="G43" s="141"/>
      <c r="H43" s="141"/>
      <c r="I43" s="145"/>
      <c r="J43" s="145"/>
      <c r="K43" s="141"/>
      <c r="L43" s="145"/>
      <c r="M43" s="148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</row>
    <row r="44" spans="2:40">
      <c r="B44" s="126" t="s">
        <v>88</v>
      </c>
      <c r="C44" s="66"/>
      <c r="D44" s="5"/>
      <c r="E44" s="26"/>
      <c r="F44" s="147"/>
      <c r="G44" s="141"/>
      <c r="H44" s="141"/>
      <c r="I44" s="145"/>
      <c r="J44" s="145"/>
      <c r="K44" s="141"/>
      <c r="L44" s="145"/>
      <c r="M44" s="148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</row>
    <row r="45" spans="2:40">
      <c r="B45" s="127"/>
      <c r="C45" s="66"/>
      <c r="D45" s="5"/>
      <c r="E45" s="26"/>
      <c r="F45" s="147"/>
      <c r="G45" s="141"/>
      <c r="H45" s="141"/>
      <c r="I45" s="145"/>
      <c r="J45" s="145"/>
      <c r="K45" s="141"/>
      <c r="L45" s="145"/>
      <c r="M45" s="148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</row>
    <row r="46" spans="2:40">
      <c r="B46" s="133" t="s">
        <v>83</v>
      </c>
      <c r="C46" s="134" t="s">
        <v>84</v>
      </c>
      <c r="D46" s="135"/>
      <c r="E46" s="28" t="s">
        <v>47</v>
      </c>
      <c r="F46" s="147"/>
      <c r="G46" s="141"/>
      <c r="H46" s="141"/>
      <c r="I46" s="145"/>
      <c r="J46" s="145"/>
      <c r="K46" s="141"/>
      <c r="L46" s="145"/>
      <c r="M46" s="148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</row>
    <row r="47" spans="2:40">
      <c r="B47" s="127"/>
      <c r="C47" s="66"/>
      <c r="D47" s="5"/>
      <c r="E47" s="26"/>
      <c r="F47" s="147"/>
      <c r="G47" s="141"/>
      <c r="H47" s="141"/>
      <c r="I47" s="145"/>
      <c r="J47" s="145"/>
      <c r="K47" s="141"/>
      <c r="L47" s="145"/>
      <c r="M47" s="148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</row>
    <row r="48" spans="2:40">
      <c r="B48" s="127"/>
      <c r="C48" s="66"/>
      <c r="D48" s="5"/>
      <c r="E48" s="26"/>
      <c r="F48" s="147"/>
      <c r="G48" s="141"/>
      <c r="H48" s="141"/>
      <c r="I48" s="145"/>
      <c r="J48" s="145"/>
      <c r="K48" s="141"/>
      <c r="L48" s="145"/>
      <c r="M48" s="148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</row>
    <row r="49" spans="1:40">
      <c r="B49" s="127"/>
      <c r="C49" s="66"/>
      <c r="D49" s="5"/>
      <c r="E49" s="26"/>
      <c r="F49" s="147"/>
      <c r="G49" s="141"/>
      <c r="H49" s="141"/>
      <c r="I49" s="145"/>
      <c r="J49" s="145"/>
      <c r="K49" s="141"/>
      <c r="L49" s="145"/>
      <c r="M49" s="148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</row>
    <row r="50" spans="1:40" ht="13.5" thickBot="1">
      <c r="B50" s="129"/>
      <c r="C50" s="130"/>
      <c r="D50" s="131"/>
      <c r="E50" s="31"/>
      <c r="F50" s="147"/>
      <c r="G50" s="141"/>
      <c r="H50" s="141"/>
      <c r="I50" s="145"/>
      <c r="J50" s="145"/>
      <c r="K50" s="141"/>
      <c r="L50" s="145"/>
      <c r="M50" s="148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</row>
    <row r="51" spans="1:40">
      <c r="F51" s="141"/>
      <c r="G51" s="141"/>
      <c r="H51" s="141"/>
      <c r="I51" s="145"/>
      <c r="J51" s="145"/>
      <c r="K51" s="141"/>
      <c r="L51" s="145"/>
      <c r="M51" s="148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</row>
    <row r="52" spans="1:40">
      <c r="A52" s="116" t="str">
        <f ca="1">CELL("filename")</f>
        <v>O:\Stfin\ACCNTNG\Project Funding CLO\Monthly\[Principal Balances 0800.xls]MONTHLY REPORT</v>
      </c>
      <c r="F52" s="141"/>
      <c r="G52" s="141"/>
      <c r="H52" s="141"/>
      <c r="I52" s="145"/>
      <c r="J52" s="145"/>
      <c r="K52" s="141"/>
      <c r="L52" s="145"/>
      <c r="M52" s="148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</row>
    <row r="53" spans="1:40">
      <c r="F53" s="141"/>
      <c r="G53" s="141"/>
      <c r="H53" s="141"/>
      <c r="I53" s="145"/>
      <c r="J53" s="145"/>
      <c r="K53" s="141"/>
      <c r="L53" s="145"/>
      <c r="M53" s="148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</row>
    <row r="54" spans="1:40">
      <c r="F54" s="141"/>
      <c r="G54" s="141"/>
      <c r="H54" s="141"/>
      <c r="I54" s="145"/>
      <c r="J54" s="145"/>
      <c r="K54" s="141"/>
      <c r="L54" s="145"/>
      <c r="M54" s="148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</row>
    <row r="55" spans="1:40">
      <c r="F55" s="141"/>
      <c r="G55" s="141"/>
      <c r="H55" s="141"/>
      <c r="I55" s="145"/>
      <c r="J55" s="145"/>
      <c r="K55" s="141"/>
      <c r="L55" s="145"/>
      <c r="M55" s="148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</row>
    <row r="56" spans="1:40">
      <c r="F56" s="141"/>
      <c r="G56" s="141"/>
      <c r="H56" s="141"/>
      <c r="I56" s="145"/>
      <c r="J56" s="145"/>
      <c r="K56" s="141"/>
      <c r="L56" s="145"/>
      <c r="M56" s="148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</row>
    <row r="57" spans="1:40">
      <c r="F57" s="141"/>
      <c r="G57" s="141"/>
      <c r="H57" s="141"/>
      <c r="I57" s="145"/>
      <c r="J57" s="145"/>
      <c r="K57" s="141"/>
      <c r="L57" s="145"/>
      <c r="M57" s="148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</row>
    <row r="58" spans="1:40">
      <c r="F58" s="141"/>
      <c r="G58" s="141"/>
      <c r="H58" s="141"/>
      <c r="I58" s="145"/>
      <c r="J58" s="145"/>
      <c r="K58" s="141"/>
      <c r="L58" s="145"/>
      <c r="M58" s="148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</row>
    <row r="59" spans="1:40">
      <c r="F59" s="141"/>
      <c r="G59" s="141"/>
      <c r="H59" s="141"/>
      <c r="I59" s="145"/>
      <c r="J59" s="145"/>
      <c r="K59" s="141"/>
      <c r="L59" s="145"/>
      <c r="M59" s="148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</row>
    <row r="60" spans="1:40">
      <c r="F60" s="141"/>
      <c r="G60" s="141"/>
      <c r="H60" s="141"/>
      <c r="I60" s="145"/>
      <c r="J60" s="145"/>
      <c r="K60" s="141"/>
      <c r="L60" s="145"/>
      <c r="M60" s="148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</row>
    <row r="61" spans="1:40">
      <c r="F61" s="141"/>
      <c r="G61" s="141"/>
      <c r="H61" s="141"/>
      <c r="I61" s="145"/>
      <c r="J61" s="145"/>
      <c r="K61" s="141"/>
      <c r="L61" s="145"/>
      <c r="M61" s="148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</row>
    <row r="62" spans="1:40">
      <c r="F62" s="141"/>
      <c r="G62" s="141"/>
      <c r="H62" s="141"/>
      <c r="I62" s="145"/>
      <c r="J62" s="145"/>
      <c r="K62" s="141"/>
      <c r="L62" s="145"/>
      <c r="M62" s="148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</row>
    <row r="63" spans="1:40">
      <c r="F63" s="141"/>
      <c r="G63" s="141"/>
      <c r="H63" s="141"/>
      <c r="I63" s="145"/>
      <c r="J63" s="145"/>
      <c r="K63" s="141"/>
      <c r="L63" s="145"/>
      <c r="M63" s="148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</row>
    <row r="64" spans="1:40">
      <c r="F64" s="141"/>
      <c r="G64" s="141"/>
      <c r="H64" s="141"/>
      <c r="I64" s="145"/>
      <c r="J64" s="145"/>
      <c r="K64" s="141"/>
      <c r="L64" s="145"/>
      <c r="M64" s="148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</row>
    <row r="65" spans="6:40">
      <c r="F65" s="141"/>
      <c r="G65" s="141"/>
      <c r="H65" s="141"/>
      <c r="I65" s="145"/>
      <c r="J65" s="145"/>
      <c r="K65" s="141"/>
      <c r="L65" s="145"/>
      <c r="M65" s="148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</row>
    <row r="66" spans="6:40">
      <c r="F66" s="141"/>
      <c r="G66" s="141"/>
      <c r="H66" s="141"/>
      <c r="I66" s="145"/>
      <c r="J66" s="145"/>
      <c r="K66" s="141"/>
      <c r="L66" s="145"/>
      <c r="M66" s="148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</row>
    <row r="67" spans="6:40">
      <c r="F67" s="141"/>
      <c r="G67" s="141"/>
      <c r="H67" s="141"/>
      <c r="I67" s="145"/>
      <c r="J67" s="145"/>
      <c r="K67" s="141"/>
      <c r="L67" s="145"/>
      <c r="M67" s="148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</row>
    <row r="68" spans="6:40">
      <c r="F68" s="141"/>
      <c r="G68" s="141"/>
      <c r="H68" s="141"/>
      <c r="I68" s="145"/>
      <c r="J68" s="145"/>
      <c r="K68" s="141"/>
      <c r="L68" s="145"/>
      <c r="M68" s="148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</row>
    <row r="69" spans="6:40">
      <c r="F69" s="141"/>
      <c r="G69" s="141"/>
      <c r="H69" s="141"/>
      <c r="I69" s="145"/>
      <c r="J69" s="145"/>
      <c r="K69" s="141"/>
      <c r="L69" s="145"/>
      <c r="M69" s="148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</row>
    <row r="70" spans="6:40">
      <c r="F70" s="141"/>
      <c r="G70" s="141"/>
      <c r="H70" s="141"/>
      <c r="I70" s="145"/>
      <c r="J70" s="145"/>
      <c r="K70" s="141"/>
      <c r="L70" s="145"/>
      <c r="M70" s="148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</row>
    <row r="71" spans="6:40">
      <c r="F71" s="141"/>
      <c r="G71" s="141"/>
      <c r="H71" s="141"/>
      <c r="I71" s="145"/>
      <c r="J71" s="145"/>
      <c r="K71" s="141"/>
      <c r="L71" s="145"/>
      <c r="M71" s="148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</row>
    <row r="72" spans="6:40">
      <c r="F72" s="141"/>
      <c r="G72" s="141"/>
      <c r="H72" s="141"/>
      <c r="I72" s="145"/>
      <c r="J72" s="145"/>
      <c r="K72" s="141"/>
      <c r="L72" s="145"/>
      <c r="M72" s="148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</row>
    <row r="73" spans="6:40">
      <c r="F73" s="141"/>
      <c r="G73" s="141"/>
      <c r="H73" s="141"/>
      <c r="I73" s="145"/>
      <c r="J73" s="145"/>
      <c r="K73" s="141"/>
      <c r="L73" s="145"/>
      <c r="M73" s="148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</row>
    <row r="74" spans="6:40">
      <c r="F74" s="141"/>
      <c r="G74" s="141"/>
      <c r="H74" s="141"/>
      <c r="I74" s="145"/>
      <c r="J74" s="145"/>
      <c r="K74" s="141"/>
      <c r="L74" s="145"/>
      <c r="M74" s="148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</row>
    <row r="75" spans="6:40">
      <c r="F75" s="141"/>
      <c r="G75" s="141"/>
      <c r="H75" s="141"/>
      <c r="I75" s="145"/>
      <c r="J75" s="145"/>
      <c r="K75" s="141"/>
      <c r="L75" s="145"/>
      <c r="M75" s="148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</row>
    <row r="76" spans="6:40">
      <c r="F76" s="141"/>
      <c r="G76" s="141"/>
      <c r="H76" s="141"/>
      <c r="I76" s="145"/>
      <c r="J76" s="145"/>
      <c r="K76" s="141"/>
      <c r="L76" s="145"/>
      <c r="M76" s="148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</row>
    <row r="77" spans="6:40">
      <c r="F77" s="141"/>
      <c r="G77" s="141"/>
      <c r="H77" s="141"/>
      <c r="I77" s="145"/>
      <c r="J77" s="145"/>
      <c r="K77" s="141"/>
      <c r="L77" s="145"/>
      <c r="M77" s="148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</row>
    <row r="78" spans="6:40">
      <c r="F78" s="141"/>
      <c r="G78" s="141"/>
      <c r="H78" s="141"/>
      <c r="I78" s="145"/>
      <c r="J78" s="145"/>
      <c r="K78" s="141"/>
      <c r="L78" s="145"/>
      <c r="M78" s="148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</row>
    <row r="79" spans="6:40">
      <c r="F79" s="141"/>
      <c r="G79" s="141"/>
      <c r="H79" s="141"/>
      <c r="I79" s="145"/>
      <c r="J79" s="145"/>
      <c r="K79" s="141"/>
      <c r="L79" s="145"/>
      <c r="M79" s="148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</row>
    <row r="80" spans="6:40">
      <c r="F80" s="141"/>
      <c r="G80" s="141"/>
      <c r="H80" s="141"/>
      <c r="I80" s="145"/>
      <c r="J80" s="145"/>
      <c r="K80" s="141"/>
      <c r="L80" s="145"/>
      <c r="M80" s="148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</row>
    <row r="81" spans="6:40">
      <c r="F81" s="141"/>
      <c r="G81" s="141"/>
      <c r="H81" s="141"/>
      <c r="I81" s="145"/>
      <c r="J81" s="145"/>
      <c r="K81" s="141"/>
      <c r="L81" s="145"/>
      <c r="M81" s="148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</row>
    <row r="82" spans="6:40">
      <c r="F82" s="141"/>
      <c r="G82" s="141"/>
      <c r="H82" s="141"/>
      <c r="I82" s="145"/>
      <c r="J82" s="145"/>
      <c r="K82" s="141"/>
      <c r="L82" s="145"/>
      <c r="M82" s="148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</row>
    <row r="83" spans="6:40">
      <c r="F83" s="141"/>
      <c r="G83" s="141"/>
      <c r="H83" s="141"/>
      <c r="I83" s="145"/>
      <c r="J83" s="145"/>
      <c r="K83" s="141"/>
      <c r="L83" s="145"/>
      <c r="M83" s="148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</row>
    <row r="84" spans="6:40">
      <c r="F84" s="141"/>
      <c r="G84" s="141"/>
      <c r="H84" s="141"/>
      <c r="I84" s="145"/>
      <c r="J84" s="145"/>
      <c r="K84" s="141"/>
      <c r="L84" s="145"/>
      <c r="M84" s="148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</row>
    <row r="85" spans="6:40">
      <c r="F85" s="141"/>
      <c r="G85" s="141"/>
      <c r="H85" s="141"/>
      <c r="I85" s="145"/>
      <c r="J85" s="145"/>
      <c r="K85" s="141"/>
      <c r="L85" s="145"/>
      <c r="M85" s="148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</row>
    <row r="86" spans="6:40">
      <c r="F86" s="141"/>
      <c r="G86" s="141"/>
      <c r="H86" s="141"/>
      <c r="I86" s="145"/>
      <c r="J86" s="145"/>
      <c r="K86" s="141"/>
      <c r="L86" s="145"/>
      <c r="M86" s="148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</row>
    <row r="87" spans="6:40">
      <c r="F87" s="141"/>
      <c r="G87" s="141"/>
      <c r="H87" s="141"/>
      <c r="I87" s="145"/>
      <c r="J87" s="145"/>
      <c r="K87" s="141"/>
      <c r="L87" s="145"/>
      <c r="M87" s="148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</row>
    <row r="88" spans="6:40">
      <c r="F88" s="141"/>
      <c r="G88" s="141"/>
      <c r="H88" s="141"/>
      <c r="I88" s="145"/>
      <c r="J88" s="145"/>
      <c r="K88" s="141"/>
      <c r="L88" s="145"/>
      <c r="M88" s="148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</row>
    <row r="89" spans="6:40">
      <c r="F89" s="141"/>
      <c r="G89" s="141"/>
      <c r="H89" s="141"/>
      <c r="I89" s="145"/>
      <c r="J89" s="145"/>
      <c r="K89" s="141"/>
      <c r="L89" s="145"/>
      <c r="M89" s="148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</row>
    <row r="90" spans="6:40">
      <c r="F90" s="141"/>
      <c r="G90" s="141"/>
      <c r="H90" s="141"/>
      <c r="I90" s="145"/>
      <c r="J90" s="145"/>
      <c r="K90" s="141"/>
      <c r="L90" s="145"/>
      <c r="M90" s="148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</row>
    <row r="91" spans="6:40">
      <c r="F91" s="141"/>
      <c r="G91" s="141"/>
      <c r="H91" s="141"/>
      <c r="I91" s="145"/>
      <c r="J91" s="145"/>
      <c r="K91" s="141"/>
      <c r="L91" s="145"/>
      <c r="M91" s="148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</row>
    <row r="92" spans="6:40">
      <c r="F92" s="141"/>
      <c r="G92" s="141"/>
      <c r="H92" s="141"/>
      <c r="I92" s="145"/>
      <c r="J92" s="145"/>
      <c r="K92" s="141"/>
      <c r="L92" s="145"/>
      <c r="M92" s="148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</row>
    <row r="93" spans="6:40">
      <c r="F93" s="141"/>
      <c r="G93" s="141"/>
      <c r="H93" s="141"/>
      <c r="I93" s="145"/>
      <c r="J93" s="145"/>
      <c r="K93" s="141"/>
      <c r="L93" s="145"/>
      <c r="M93" s="148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</row>
    <row r="94" spans="6:40">
      <c r="F94" s="141"/>
      <c r="G94" s="141"/>
      <c r="H94" s="141"/>
      <c r="I94" s="145"/>
      <c r="J94" s="145"/>
      <c r="K94" s="141"/>
      <c r="L94" s="145"/>
      <c r="M94" s="148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</row>
    <row r="95" spans="6:40">
      <c r="F95" s="141"/>
      <c r="G95" s="141"/>
      <c r="H95" s="141"/>
      <c r="I95" s="145"/>
      <c r="J95" s="145"/>
      <c r="K95" s="141"/>
      <c r="L95" s="145"/>
      <c r="M95" s="148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</row>
    <row r="96" spans="6:40">
      <c r="F96" s="141"/>
      <c r="G96" s="141"/>
      <c r="H96" s="141"/>
      <c r="I96" s="145"/>
      <c r="J96" s="145"/>
      <c r="K96" s="141"/>
      <c r="L96" s="145"/>
      <c r="M96" s="148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</row>
    <row r="97" spans="6:40">
      <c r="F97" s="141"/>
      <c r="G97" s="141"/>
      <c r="H97" s="141"/>
      <c r="I97" s="145"/>
      <c r="J97" s="145"/>
      <c r="K97" s="141"/>
      <c r="L97" s="145"/>
      <c r="M97" s="148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</row>
    <row r="98" spans="6:40">
      <c r="F98" s="141"/>
      <c r="G98" s="141"/>
      <c r="H98" s="141"/>
      <c r="I98" s="145"/>
      <c r="J98" s="145"/>
      <c r="K98" s="141"/>
      <c r="L98" s="145"/>
      <c r="M98" s="148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</row>
    <row r="99" spans="6:40">
      <c r="F99" s="141"/>
      <c r="G99" s="141"/>
      <c r="H99" s="141"/>
      <c r="I99" s="145"/>
      <c r="J99" s="145"/>
      <c r="K99" s="141"/>
      <c r="L99" s="145"/>
      <c r="M99" s="148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</row>
    <row r="100" spans="6:40">
      <c r="F100" s="141"/>
      <c r="G100" s="141"/>
      <c r="H100" s="141"/>
      <c r="I100" s="145"/>
      <c r="J100" s="145"/>
      <c r="K100" s="141"/>
      <c r="L100" s="145"/>
      <c r="M100" s="148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</row>
    <row r="101" spans="6:40">
      <c r="F101" s="141"/>
      <c r="G101" s="141"/>
      <c r="H101" s="141"/>
      <c r="I101" s="145"/>
      <c r="J101" s="145"/>
      <c r="K101" s="141"/>
      <c r="L101" s="145"/>
      <c r="M101" s="148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</row>
    <row r="102" spans="6:40">
      <c r="F102" s="141"/>
      <c r="G102" s="141"/>
      <c r="H102" s="141"/>
      <c r="I102" s="145"/>
      <c r="J102" s="145"/>
      <c r="K102" s="141"/>
      <c r="L102" s="145"/>
      <c r="M102" s="148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</row>
    <row r="103" spans="6:40">
      <c r="F103" s="141"/>
      <c r="G103" s="141"/>
      <c r="H103" s="141"/>
      <c r="I103" s="145"/>
      <c r="J103" s="145"/>
      <c r="K103" s="141"/>
      <c r="L103" s="145"/>
      <c r="M103" s="148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</row>
    <row r="104" spans="6:40">
      <c r="F104" s="141"/>
      <c r="G104" s="141"/>
      <c r="H104" s="141"/>
      <c r="I104" s="145"/>
      <c r="J104" s="145"/>
      <c r="K104" s="141"/>
      <c r="L104" s="145"/>
      <c r="M104" s="148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</row>
    <row r="105" spans="6:40">
      <c r="F105" s="141"/>
      <c r="G105" s="141"/>
      <c r="H105" s="141"/>
      <c r="I105" s="145"/>
      <c r="J105" s="145"/>
      <c r="K105" s="141"/>
      <c r="L105" s="145"/>
      <c r="M105" s="148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</row>
    <row r="106" spans="6:40">
      <c r="F106" s="141"/>
      <c r="G106" s="141"/>
      <c r="H106" s="141"/>
      <c r="I106" s="145"/>
      <c r="J106" s="145"/>
      <c r="K106" s="141"/>
      <c r="L106" s="145"/>
      <c r="M106" s="148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</row>
    <row r="107" spans="6:40">
      <c r="F107" s="141"/>
      <c r="G107" s="141"/>
      <c r="H107" s="141"/>
      <c r="I107" s="145"/>
      <c r="J107" s="145"/>
      <c r="K107" s="141"/>
      <c r="L107" s="145"/>
      <c r="M107" s="148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</row>
    <row r="108" spans="6:40">
      <c r="F108" s="141"/>
      <c r="G108" s="141"/>
      <c r="H108" s="141"/>
      <c r="I108" s="145"/>
      <c r="J108" s="145"/>
      <c r="K108" s="141"/>
      <c r="L108" s="145"/>
      <c r="M108" s="148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</row>
    <row r="109" spans="6:40">
      <c r="F109" s="141"/>
      <c r="G109" s="141"/>
      <c r="H109" s="141"/>
      <c r="I109" s="145"/>
      <c r="J109" s="145"/>
      <c r="K109" s="141"/>
      <c r="L109" s="145"/>
      <c r="M109" s="148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</row>
    <row r="110" spans="6:40">
      <c r="F110" s="141"/>
      <c r="G110" s="141"/>
      <c r="H110" s="141"/>
      <c r="I110" s="145"/>
      <c r="J110" s="145"/>
      <c r="K110" s="141"/>
      <c r="L110" s="145"/>
      <c r="M110" s="148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</row>
    <row r="111" spans="6:40">
      <c r="F111" s="141"/>
      <c r="G111" s="141"/>
      <c r="H111" s="141"/>
      <c r="I111" s="145"/>
      <c r="J111" s="145"/>
      <c r="K111" s="141"/>
      <c r="L111" s="145"/>
      <c r="M111" s="148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</row>
    <row r="112" spans="6:40">
      <c r="F112" s="141"/>
      <c r="G112" s="141"/>
      <c r="H112" s="141"/>
      <c r="I112" s="145"/>
      <c r="J112" s="145"/>
      <c r="K112" s="141"/>
      <c r="L112" s="145"/>
      <c r="M112" s="148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</row>
    <row r="113" spans="6:40">
      <c r="F113" s="141"/>
      <c r="G113" s="141"/>
      <c r="H113" s="141"/>
      <c r="I113" s="145"/>
      <c r="J113" s="145"/>
      <c r="K113" s="141"/>
      <c r="L113" s="145"/>
      <c r="M113" s="148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</row>
    <row r="114" spans="6:40">
      <c r="F114" s="141"/>
      <c r="G114" s="141"/>
      <c r="H114" s="141"/>
      <c r="I114" s="145"/>
      <c r="J114" s="145"/>
      <c r="K114" s="141"/>
      <c r="L114" s="145"/>
      <c r="M114" s="148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</row>
    <row r="115" spans="6:40">
      <c r="F115" s="141"/>
      <c r="G115" s="141"/>
      <c r="H115" s="141"/>
      <c r="I115" s="145"/>
      <c r="J115" s="145"/>
      <c r="K115" s="141"/>
      <c r="L115" s="145"/>
      <c r="M115" s="148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</row>
    <row r="116" spans="6:40">
      <c r="F116" s="141"/>
      <c r="G116" s="141"/>
      <c r="H116" s="141"/>
      <c r="I116" s="145"/>
      <c r="J116" s="145"/>
      <c r="K116" s="141"/>
      <c r="L116" s="145"/>
      <c r="M116" s="148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</row>
    <row r="117" spans="6:40">
      <c r="F117" s="141"/>
      <c r="G117" s="141"/>
      <c r="H117" s="141"/>
      <c r="I117" s="145"/>
      <c r="J117" s="145"/>
      <c r="K117" s="141"/>
      <c r="L117" s="145"/>
      <c r="M117" s="148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</row>
    <row r="118" spans="6:40">
      <c r="F118" s="141"/>
      <c r="G118" s="141"/>
      <c r="H118" s="141"/>
      <c r="I118" s="145"/>
      <c r="J118" s="145"/>
      <c r="K118" s="141"/>
      <c r="L118" s="145"/>
      <c r="M118" s="148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</row>
    <row r="119" spans="6:40">
      <c r="F119" s="141"/>
      <c r="G119" s="141"/>
      <c r="H119" s="141"/>
      <c r="I119" s="145"/>
      <c r="J119" s="145"/>
      <c r="K119" s="141"/>
      <c r="L119" s="145"/>
      <c r="M119" s="148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</row>
    <row r="120" spans="6:40">
      <c r="F120" s="141"/>
      <c r="G120" s="141"/>
      <c r="H120" s="141"/>
      <c r="I120" s="145"/>
      <c r="J120" s="145"/>
      <c r="K120" s="141"/>
      <c r="L120" s="145"/>
      <c r="M120" s="148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</row>
    <row r="121" spans="6:40">
      <c r="F121" s="141"/>
      <c r="G121" s="141"/>
      <c r="H121" s="141"/>
      <c r="I121" s="145"/>
      <c r="J121" s="145"/>
      <c r="K121" s="141"/>
      <c r="L121" s="145"/>
      <c r="M121" s="148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</row>
    <row r="122" spans="6:40">
      <c r="F122" s="141"/>
      <c r="G122" s="141"/>
      <c r="H122" s="141"/>
      <c r="I122" s="145"/>
      <c r="J122" s="145"/>
      <c r="K122" s="141"/>
      <c r="L122" s="145"/>
      <c r="M122" s="148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</row>
    <row r="123" spans="6:40">
      <c r="F123" s="141"/>
      <c r="G123" s="141"/>
      <c r="H123" s="141"/>
      <c r="I123" s="145"/>
      <c r="J123" s="145"/>
      <c r="K123" s="141"/>
      <c r="L123" s="145"/>
      <c r="M123" s="148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</row>
    <row r="124" spans="6:40">
      <c r="F124" s="141"/>
      <c r="G124" s="141"/>
      <c r="H124" s="141"/>
      <c r="I124" s="145"/>
      <c r="J124" s="145"/>
      <c r="K124" s="141"/>
      <c r="L124" s="145"/>
      <c r="M124" s="148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</row>
    <row r="125" spans="6:40">
      <c r="F125" s="141"/>
      <c r="G125" s="141"/>
      <c r="H125" s="141"/>
      <c r="I125" s="145"/>
      <c r="J125" s="145"/>
      <c r="K125" s="141"/>
      <c r="L125" s="145"/>
      <c r="M125" s="148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</row>
    <row r="126" spans="6:40">
      <c r="F126" s="141"/>
      <c r="G126" s="141"/>
      <c r="H126" s="141"/>
      <c r="I126" s="145"/>
      <c r="J126" s="145"/>
      <c r="K126" s="141"/>
      <c r="L126" s="145"/>
      <c r="M126" s="148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</row>
    <row r="127" spans="6:40">
      <c r="F127" s="141"/>
      <c r="G127" s="141"/>
      <c r="H127" s="141"/>
      <c r="I127" s="145"/>
      <c r="J127" s="145"/>
      <c r="K127" s="141"/>
      <c r="L127" s="145"/>
      <c r="M127" s="148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</row>
    <row r="128" spans="6:40">
      <c r="F128" s="141"/>
      <c r="G128" s="141"/>
      <c r="H128" s="141"/>
      <c r="I128" s="145"/>
      <c r="J128" s="145"/>
      <c r="K128" s="141"/>
      <c r="L128" s="145"/>
      <c r="M128" s="148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</row>
    <row r="129" spans="6:40">
      <c r="F129" s="141"/>
      <c r="G129" s="141"/>
      <c r="H129" s="141"/>
      <c r="I129" s="145"/>
      <c r="J129" s="145"/>
      <c r="K129" s="141"/>
      <c r="L129" s="145"/>
      <c r="M129" s="148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</row>
    <row r="130" spans="6:40">
      <c r="F130" s="141"/>
      <c r="G130" s="141"/>
      <c r="H130" s="141"/>
      <c r="I130" s="145"/>
      <c r="J130" s="145"/>
      <c r="K130" s="141"/>
      <c r="L130" s="145"/>
      <c r="M130" s="148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</row>
    <row r="131" spans="6:40">
      <c r="F131" s="141"/>
      <c r="G131" s="141"/>
      <c r="H131" s="141"/>
      <c r="I131" s="145"/>
      <c r="J131" s="145"/>
      <c r="K131" s="141"/>
      <c r="L131" s="145"/>
      <c r="M131" s="148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</row>
    <row r="132" spans="6:40">
      <c r="F132" s="141"/>
      <c r="G132" s="141"/>
      <c r="H132" s="141"/>
      <c r="I132" s="145"/>
      <c r="J132" s="145"/>
      <c r="K132" s="141"/>
      <c r="L132" s="145"/>
      <c r="M132" s="148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</row>
    <row r="133" spans="6:40">
      <c r="F133" s="141"/>
      <c r="G133" s="141"/>
      <c r="H133" s="141"/>
      <c r="I133" s="145"/>
      <c r="J133" s="145"/>
      <c r="K133" s="141"/>
      <c r="L133" s="145"/>
      <c r="M133" s="148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</row>
    <row r="134" spans="6:40">
      <c r="F134" s="141"/>
      <c r="G134" s="141"/>
      <c r="H134" s="141"/>
      <c r="I134" s="145"/>
      <c r="J134" s="145"/>
      <c r="K134" s="141"/>
      <c r="L134" s="145"/>
      <c r="M134" s="148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41"/>
      <c r="AH134" s="141"/>
      <c r="AI134" s="141"/>
      <c r="AJ134" s="141"/>
      <c r="AK134" s="141"/>
      <c r="AL134" s="141"/>
      <c r="AM134" s="141"/>
      <c r="AN134" s="141"/>
    </row>
    <row r="135" spans="6:40">
      <c r="F135" s="141"/>
      <c r="G135" s="141"/>
      <c r="H135" s="141"/>
      <c r="I135" s="145"/>
      <c r="J135" s="145"/>
      <c r="K135" s="141"/>
      <c r="L135" s="145"/>
      <c r="M135" s="148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</row>
    <row r="136" spans="6:40">
      <c r="F136" s="141"/>
      <c r="G136" s="141"/>
      <c r="H136" s="141"/>
      <c r="I136" s="145"/>
      <c r="J136" s="145"/>
      <c r="K136" s="141"/>
      <c r="L136" s="145"/>
      <c r="M136" s="148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  <c r="AN136" s="141"/>
    </row>
    <row r="137" spans="6:40">
      <c r="F137" s="141"/>
      <c r="G137" s="141"/>
      <c r="H137" s="141"/>
      <c r="I137" s="145"/>
      <c r="J137" s="145"/>
      <c r="K137" s="141"/>
      <c r="L137" s="145"/>
      <c r="M137" s="148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1"/>
    </row>
    <row r="138" spans="6:40">
      <c r="F138" s="141"/>
      <c r="G138" s="141"/>
      <c r="H138" s="141"/>
      <c r="I138" s="145"/>
      <c r="J138" s="145"/>
      <c r="K138" s="141"/>
      <c r="L138" s="145"/>
      <c r="M138" s="148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</row>
    <row r="139" spans="6:40">
      <c r="F139" s="141"/>
      <c r="G139" s="141"/>
      <c r="H139" s="141"/>
      <c r="I139" s="145"/>
      <c r="J139" s="145"/>
      <c r="K139" s="141"/>
      <c r="L139" s="145"/>
      <c r="M139" s="148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</row>
    <row r="140" spans="6:40">
      <c r="F140" s="141"/>
      <c r="G140" s="141"/>
      <c r="H140" s="141"/>
      <c r="I140" s="145"/>
      <c r="J140" s="145"/>
      <c r="K140" s="141"/>
      <c r="L140" s="145"/>
      <c r="M140" s="148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</row>
    <row r="141" spans="6:40">
      <c r="F141" s="141"/>
      <c r="G141" s="141"/>
      <c r="H141" s="141"/>
      <c r="I141" s="145"/>
      <c r="J141" s="145"/>
      <c r="K141" s="141"/>
      <c r="L141" s="145"/>
      <c r="M141" s="148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</row>
    <row r="142" spans="6:40">
      <c r="F142" s="141"/>
      <c r="G142" s="141"/>
      <c r="H142" s="141"/>
      <c r="I142" s="145"/>
      <c r="J142" s="145"/>
      <c r="K142" s="141"/>
      <c r="L142" s="145"/>
      <c r="M142" s="148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</row>
    <row r="143" spans="6:40">
      <c r="F143" s="141"/>
      <c r="G143" s="141"/>
      <c r="H143" s="141"/>
      <c r="I143" s="145"/>
      <c r="J143" s="145"/>
      <c r="K143" s="141"/>
      <c r="L143" s="145"/>
      <c r="M143" s="148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</row>
    <row r="144" spans="6:40">
      <c r="F144" s="141"/>
      <c r="G144" s="141"/>
      <c r="H144" s="141"/>
      <c r="I144" s="145"/>
      <c r="J144" s="145"/>
      <c r="K144" s="141"/>
      <c r="L144" s="145"/>
      <c r="M144" s="148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</row>
    <row r="145" spans="6:40">
      <c r="F145" s="141"/>
      <c r="G145" s="141"/>
      <c r="H145" s="141"/>
      <c r="I145" s="145"/>
      <c r="J145" s="145"/>
      <c r="K145" s="141"/>
      <c r="L145" s="145"/>
      <c r="M145" s="148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</row>
    <row r="146" spans="6:40">
      <c r="F146" s="141"/>
      <c r="G146" s="141"/>
      <c r="H146" s="141"/>
      <c r="I146" s="145"/>
      <c r="J146" s="145"/>
      <c r="K146" s="141"/>
      <c r="L146" s="145"/>
      <c r="M146" s="148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</row>
    <row r="147" spans="6:40">
      <c r="F147" s="141"/>
      <c r="G147" s="141"/>
      <c r="H147" s="141"/>
      <c r="I147" s="145"/>
      <c r="J147" s="145"/>
      <c r="K147" s="141"/>
      <c r="L147" s="145"/>
      <c r="M147" s="148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</row>
    <row r="148" spans="6:40">
      <c r="F148" s="141"/>
      <c r="G148" s="141"/>
      <c r="H148" s="141"/>
      <c r="I148" s="145"/>
      <c r="J148" s="145"/>
      <c r="K148" s="141"/>
      <c r="L148" s="145"/>
      <c r="M148" s="148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</row>
    <row r="149" spans="6:40">
      <c r="F149" s="141"/>
      <c r="G149" s="141"/>
      <c r="H149" s="141"/>
      <c r="I149" s="145"/>
      <c r="J149" s="145"/>
      <c r="K149" s="141"/>
      <c r="L149" s="145"/>
      <c r="M149" s="148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</row>
    <row r="150" spans="6:40">
      <c r="F150" s="141"/>
      <c r="G150" s="141"/>
      <c r="H150" s="141"/>
      <c r="I150" s="145"/>
      <c r="J150" s="145"/>
      <c r="K150" s="141"/>
      <c r="L150" s="145"/>
      <c r="M150" s="148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</row>
    <row r="151" spans="6:40">
      <c r="F151" s="141"/>
      <c r="G151" s="141"/>
      <c r="H151" s="141"/>
      <c r="I151" s="145"/>
      <c r="J151" s="145"/>
      <c r="K151" s="141"/>
      <c r="L151" s="145"/>
      <c r="M151" s="148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</row>
    <row r="152" spans="6:40">
      <c r="F152" s="141"/>
      <c r="G152" s="141"/>
      <c r="H152" s="141"/>
      <c r="I152" s="145"/>
      <c r="J152" s="145"/>
      <c r="K152" s="141"/>
      <c r="L152" s="145"/>
      <c r="M152" s="148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</row>
    <row r="153" spans="6:40">
      <c r="F153" s="141"/>
      <c r="G153" s="141"/>
      <c r="H153" s="141"/>
      <c r="I153" s="145"/>
      <c r="J153" s="145"/>
      <c r="K153" s="141"/>
      <c r="L153" s="145"/>
      <c r="M153" s="148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</row>
    <row r="154" spans="6:40">
      <c r="F154" s="141"/>
      <c r="G154" s="141"/>
      <c r="H154" s="141"/>
      <c r="I154" s="145"/>
      <c r="J154" s="145"/>
      <c r="K154" s="141"/>
      <c r="L154" s="145"/>
      <c r="M154" s="148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</row>
    <row r="155" spans="6:40">
      <c r="F155" s="141"/>
      <c r="G155" s="141"/>
      <c r="H155" s="141"/>
      <c r="I155" s="145"/>
      <c r="J155" s="145"/>
      <c r="K155" s="141"/>
      <c r="L155" s="145"/>
      <c r="M155" s="148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</row>
    <row r="156" spans="6:40">
      <c r="F156" s="141"/>
      <c r="G156" s="141"/>
      <c r="H156" s="141"/>
      <c r="I156" s="145"/>
      <c r="J156" s="145"/>
      <c r="K156" s="141"/>
      <c r="L156" s="145"/>
      <c r="M156" s="148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</row>
    <row r="157" spans="6:40">
      <c r="F157" s="141"/>
      <c r="G157" s="141"/>
      <c r="H157" s="141"/>
      <c r="I157" s="145"/>
      <c r="J157" s="145"/>
      <c r="K157" s="141"/>
      <c r="L157" s="145"/>
      <c r="M157" s="148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</row>
    <row r="158" spans="6:40">
      <c r="F158" s="141"/>
      <c r="G158" s="141"/>
      <c r="H158" s="141"/>
      <c r="I158" s="145"/>
      <c r="J158" s="145"/>
      <c r="K158" s="141"/>
      <c r="L158" s="145"/>
      <c r="M158" s="148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</row>
    <row r="159" spans="6:40">
      <c r="F159" s="141"/>
      <c r="G159" s="141"/>
      <c r="H159" s="141"/>
      <c r="I159" s="145"/>
      <c r="J159" s="145"/>
      <c r="K159" s="141"/>
      <c r="L159" s="145"/>
      <c r="M159" s="148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</row>
    <row r="160" spans="6:40">
      <c r="F160" s="141"/>
      <c r="G160" s="141"/>
      <c r="H160" s="141"/>
      <c r="I160" s="145"/>
      <c r="J160" s="145"/>
      <c r="K160" s="141"/>
      <c r="L160" s="145"/>
      <c r="M160" s="148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</row>
    <row r="161" spans="6:40">
      <c r="F161" s="141"/>
      <c r="G161" s="141"/>
      <c r="H161" s="141"/>
      <c r="I161" s="145"/>
      <c r="J161" s="145"/>
      <c r="K161" s="141"/>
      <c r="L161" s="145"/>
      <c r="M161" s="148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</row>
    <row r="162" spans="6:40">
      <c r="F162" s="141"/>
      <c r="G162" s="141"/>
      <c r="H162" s="141"/>
      <c r="I162" s="145"/>
      <c r="J162" s="145"/>
      <c r="K162" s="141"/>
      <c r="L162" s="145"/>
      <c r="M162" s="148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</row>
    <row r="163" spans="6:40">
      <c r="F163" s="141"/>
      <c r="G163" s="141"/>
      <c r="H163" s="141"/>
      <c r="I163" s="145"/>
      <c r="J163" s="145"/>
      <c r="K163" s="141"/>
      <c r="L163" s="145"/>
      <c r="M163" s="148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</row>
    <row r="164" spans="6:40">
      <c r="F164" s="141"/>
      <c r="G164" s="141"/>
      <c r="H164" s="141"/>
      <c r="I164" s="145"/>
      <c r="J164" s="145"/>
      <c r="K164" s="141"/>
      <c r="L164" s="145"/>
      <c r="M164" s="148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</row>
    <row r="165" spans="6:40">
      <c r="F165" s="141"/>
      <c r="G165" s="141"/>
      <c r="H165" s="141"/>
      <c r="I165" s="145"/>
      <c r="J165" s="145"/>
      <c r="K165" s="141"/>
      <c r="L165" s="145"/>
      <c r="M165" s="148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</row>
    <row r="166" spans="6:40">
      <c r="F166" s="141"/>
      <c r="G166" s="141"/>
      <c r="H166" s="141"/>
      <c r="I166" s="145"/>
      <c r="J166" s="145"/>
      <c r="K166" s="141"/>
      <c r="L166" s="145"/>
      <c r="M166" s="148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</row>
    <row r="167" spans="6:40">
      <c r="F167" s="141"/>
      <c r="G167" s="141"/>
      <c r="H167" s="141"/>
      <c r="I167" s="145"/>
      <c r="J167" s="145"/>
      <c r="K167" s="141"/>
      <c r="L167" s="145"/>
      <c r="M167" s="148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</row>
    <row r="168" spans="6:40">
      <c r="F168" s="141"/>
      <c r="G168" s="141"/>
      <c r="H168" s="141"/>
      <c r="I168" s="145"/>
      <c r="J168" s="145"/>
      <c r="K168" s="141"/>
      <c r="L168" s="145"/>
      <c r="M168" s="148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</row>
    <row r="169" spans="6:40">
      <c r="F169" s="141"/>
      <c r="G169" s="141"/>
      <c r="H169" s="141"/>
      <c r="I169" s="145"/>
      <c r="J169" s="145"/>
      <c r="K169" s="141"/>
      <c r="L169" s="145"/>
      <c r="M169" s="148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</row>
    <row r="170" spans="6:40">
      <c r="F170" s="141"/>
      <c r="G170" s="141"/>
      <c r="H170" s="141"/>
      <c r="I170" s="145"/>
      <c r="J170" s="145"/>
      <c r="K170" s="141"/>
      <c r="L170" s="145"/>
      <c r="M170" s="148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</row>
    <row r="171" spans="6:40">
      <c r="F171" s="141"/>
      <c r="G171" s="141"/>
      <c r="H171" s="141"/>
      <c r="I171" s="145"/>
      <c r="J171" s="145"/>
      <c r="K171" s="141"/>
      <c r="L171" s="145"/>
      <c r="M171" s="148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</row>
    <row r="172" spans="6:40">
      <c r="F172" s="141"/>
      <c r="G172" s="141"/>
      <c r="H172" s="141"/>
      <c r="I172" s="145"/>
      <c r="J172" s="145"/>
      <c r="K172" s="141"/>
      <c r="L172" s="145"/>
      <c r="M172" s="148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</row>
    <row r="173" spans="6:40">
      <c r="F173" s="141"/>
      <c r="G173" s="141"/>
      <c r="H173" s="141"/>
      <c r="I173" s="145"/>
      <c r="J173" s="145"/>
      <c r="K173" s="141"/>
      <c r="L173" s="145"/>
      <c r="M173" s="148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</row>
    <row r="174" spans="6:40">
      <c r="F174" s="141"/>
      <c r="G174" s="141"/>
      <c r="H174" s="141"/>
      <c r="I174" s="145"/>
      <c r="J174" s="145"/>
      <c r="K174" s="141"/>
      <c r="L174" s="145"/>
      <c r="M174" s="148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</row>
    <row r="175" spans="6:40">
      <c r="F175" s="141"/>
      <c r="G175" s="141"/>
      <c r="H175" s="141"/>
      <c r="I175" s="145"/>
      <c r="J175" s="145"/>
      <c r="K175" s="141"/>
      <c r="L175" s="145"/>
      <c r="M175" s="148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</row>
    <row r="176" spans="6:40">
      <c r="F176" s="141"/>
      <c r="G176" s="141"/>
      <c r="H176" s="141"/>
      <c r="I176" s="145"/>
      <c r="J176" s="145"/>
      <c r="K176" s="141"/>
      <c r="L176" s="145"/>
      <c r="M176" s="148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</row>
    <row r="177" spans="6:40">
      <c r="F177" s="141"/>
      <c r="G177" s="141"/>
      <c r="H177" s="141"/>
      <c r="I177" s="145"/>
      <c r="J177" s="145"/>
      <c r="K177" s="141"/>
      <c r="L177" s="145"/>
      <c r="M177" s="148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</row>
    <row r="178" spans="6:40">
      <c r="F178" s="141"/>
      <c r="G178" s="141"/>
      <c r="H178" s="141"/>
      <c r="I178" s="145"/>
      <c r="J178" s="145"/>
      <c r="K178" s="141"/>
      <c r="L178" s="145"/>
      <c r="M178" s="148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</row>
    <row r="179" spans="6:40">
      <c r="F179" s="141"/>
      <c r="G179" s="141"/>
      <c r="H179" s="141"/>
      <c r="I179" s="145"/>
      <c r="J179" s="145"/>
      <c r="K179" s="141"/>
      <c r="L179" s="145"/>
      <c r="M179" s="148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</row>
    <row r="180" spans="6:40">
      <c r="F180" s="141"/>
      <c r="G180" s="141"/>
      <c r="H180" s="141"/>
      <c r="I180" s="145"/>
      <c r="J180" s="145"/>
      <c r="K180" s="141"/>
      <c r="L180" s="145"/>
      <c r="M180" s="148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</row>
    <row r="181" spans="6:40">
      <c r="F181" s="141"/>
      <c r="G181" s="141"/>
      <c r="H181" s="141"/>
      <c r="I181" s="145"/>
      <c r="J181" s="145"/>
      <c r="K181" s="141"/>
      <c r="L181" s="145"/>
      <c r="M181" s="148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</row>
    <row r="182" spans="6:40">
      <c r="F182" s="141"/>
      <c r="G182" s="141"/>
      <c r="H182" s="141"/>
      <c r="I182" s="145"/>
      <c r="J182" s="145"/>
      <c r="K182" s="141"/>
      <c r="L182" s="145"/>
      <c r="M182" s="148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</row>
    <row r="183" spans="6:40">
      <c r="F183" s="141"/>
      <c r="G183" s="141"/>
      <c r="H183" s="141"/>
      <c r="I183" s="145"/>
      <c r="J183" s="145"/>
      <c r="K183" s="141"/>
      <c r="L183" s="145"/>
      <c r="M183" s="148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</row>
    <row r="184" spans="6:40">
      <c r="F184" s="141"/>
      <c r="G184" s="141"/>
      <c r="H184" s="141"/>
      <c r="I184" s="145"/>
      <c r="J184" s="145"/>
      <c r="K184" s="141"/>
      <c r="L184" s="145"/>
      <c r="M184" s="148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</row>
    <row r="185" spans="6:40">
      <c r="F185" s="141"/>
      <c r="G185" s="141"/>
      <c r="H185" s="141"/>
      <c r="I185" s="145"/>
      <c r="J185" s="145"/>
      <c r="K185" s="141"/>
      <c r="L185" s="145"/>
      <c r="M185" s="148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</row>
    <row r="186" spans="6:40">
      <c r="F186" s="141"/>
      <c r="G186" s="141"/>
      <c r="H186" s="141"/>
      <c r="I186" s="145"/>
      <c r="J186" s="145"/>
      <c r="K186" s="141"/>
      <c r="L186" s="145"/>
      <c r="M186" s="148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</row>
    <row r="187" spans="6:40">
      <c r="F187" s="141"/>
      <c r="G187" s="141"/>
      <c r="H187" s="141"/>
      <c r="I187" s="145"/>
      <c r="J187" s="145"/>
      <c r="K187" s="141"/>
      <c r="L187" s="145"/>
      <c r="M187" s="148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</row>
    <row r="188" spans="6:40">
      <c r="F188" s="141"/>
      <c r="G188" s="141"/>
      <c r="H188" s="141"/>
      <c r="I188" s="145"/>
      <c r="J188" s="145"/>
      <c r="K188" s="141"/>
      <c r="L188" s="145"/>
      <c r="M188" s="148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</row>
    <row r="189" spans="6:40">
      <c r="F189" s="141"/>
      <c r="G189" s="141"/>
      <c r="H189" s="141"/>
      <c r="I189" s="145"/>
      <c r="J189" s="145"/>
      <c r="K189" s="141"/>
      <c r="L189" s="145"/>
      <c r="M189" s="148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</row>
    <row r="190" spans="6:40">
      <c r="F190" s="141"/>
      <c r="G190" s="141"/>
      <c r="H190" s="141"/>
      <c r="I190" s="145"/>
      <c r="J190" s="145"/>
      <c r="K190" s="141"/>
      <c r="L190" s="145"/>
      <c r="M190" s="148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</row>
    <row r="191" spans="6:40">
      <c r="F191" s="141"/>
      <c r="G191" s="141"/>
      <c r="H191" s="141"/>
      <c r="I191" s="145"/>
      <c r="J191" s="145"/>
      <c r="K191" s="141"/>
      <c r="L191" s="145"/>
      <c r="M191" s="148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</row>
    <row r="192" spans="6:40">
      <c r="F192" s="141"/>
      <c r="G192" s="141"/>
      <c r="H192" s="141"/>
      <c r="I192" s="145"/>
      <c r="J192" s="145"/>
      <c r="K192" s="141"/>
      <c r="L192" s="145"/>
      <c r="M192" s="148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</row>
    <row r="193" spans="6:40">
      <c r="F193" s="141"/>
      <c r="G193" s="141"/>
      <c r="H193" s="141"/>
      <c r="I193" s="145"/>
      <c r="J193" s="145"/>
      <c r="K193" s="141"/>
      <c r="L193" s="145"/>
      <c r="M193" s="148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</row>
    <row r="194" spans="6:40">
      <c r="F194" s="141"/>
      <c r="G194" s="141"/>
      <c r="H194" s="141"/>
      <c r="I194" s="145"/>
      <c r="J194" s="145"/>
      <c r="K194" s="141"/>
      <c r="L194" s="145"/>
      <c r="M194" s="148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</row>
    <row r="195" spans="6:40">
      <c r="F195" s="141"/>
      <c r="G195" s="141"/>
      <c r="H195" s="141"/>
      <c r="I195" s="145"/>
      <c r="J195" s="145"/>
      <c r="K195" s="141"/>
      <c r="L195" s="145"/>
      <c r="M195" s="148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</row>
    <row r="196" spans="6:40">
      <c r="F196" s="141"/>
      <c r="G196" s="141"/>
      <c r="H196" s="141"/>
      <c r="I196" s="145"/>
      <c r="J196" s="145"/>
      <c r="K196" s="141"/>
      <c r="L196" s="145"/>
      <c r="M196" s="148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</row>
    <row r="197" spans="6:40">
      <c r="F197" s="141"/>
      <c r="G197" s="141"/>
      <c r="H197" s="141"/>
      <c r="I197" s="145"/>
      <c r="J197" s="145"/>
      <c r="K197" s="141"/>
      <c r="L197" s="145"/>
      <c r="M197" s="148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41"/>
      <c r="AH197" s="141"/>
      <c r="AI197" s="141"/>
      <c r="AJ197" s="141"/>
      <c r="AK197" s="141"/>
      <c r="AL197" s="141"/>
      <c r="AM197" s="141"/>
      <c r="AN197" s="141"/>
    </row>
    <row r="198" spans="6:40">
      <c r="F198" s="141"/>
      <c r="G198" s="141"/>
      <c r="H198" s="141"/>
      <c r="I198" s="145"/>
      <c r="J198" s="145"/>
      <c r="K198" s="141"/>
      <c r="L198" s="145"/>
      <c r="M198" s="148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41"/>
      <c r="AH198" s="141"/>
      <c r="AI198" s="141"/>
      <c r="AJ198" s="141"/>
      <c r="AK198" s="141"/>
      <c r="AL198" s="141"/>
      <c r="AM198" s="141"/>
      <c r="AN198" s="141"/>
    </row>
    <row r="199" spans="6:40">
      <c r="F199" s="141"/>
      <c r="G199" s="141"/>
      <c r="H199" s="141"/>
      <c r="I199" s="145"/>
      <c r="J199" s="145"/>
      <c r="K199" s="141"/>
      <c r="L199" s="145"/>
      <c r="M199" s="148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</row>
    <row r="200" spans="6:40">
      <c r="F200" s="141"/>
      <c r="G200" s="141"/>
      <c r="H200" s="141"/>
      <c r="I200" s="145"/>
      <c r="J200" s="145"/>
      <c r="K200" s="141"/>
      <c r="L200" s="145"/>
      <c r="M200" s="148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41"/>
      <c r="AH200" s="141"/>
      <c r="AI200" s="141"/>
      <c r="AJ200" s="141"/>
      <c r="AK200" s="141"/>
      <c r="AL200" s="141"/>
      <c r="AM200" s="141"/>
      <c r="AN200" s="141"/>
    </row>
    <row r="201" spans="6:40">
      <c r="F201" s="141"/>
      <c r="G201" s="141"/>
      <c r="H201" s="141"/>
      <c r="I201" s="145"/>
      <c r="J201" s="145"/>
      <c r="K201" s="141"/>
      <c r="L201" s="145"/>
      <c r="M201" s="148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</row>
    <row r="202" spans="6:40">
      <c r="F202" s="141"/>
      <c r="G202" s="141"/>
      <c r="H202" s="141"/>
      <c r="I202" s="145"/>
      <c r="J202" s="145"/>
      <c r="K202" s="141"/>
      <c r="L202" s="145"/>
      <c r="M202" s="148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</row>
    <row r="203" spans="6:40">
      <c r="F203" s="141"/>
      <c r="G203" s="141"/>
      <c r="H203" s="141"/>
      <c r="I203" s="145"/>
      <c r="J203" s="145"/>
      <c r="K203" s="141"/>
      <c r="L203" s="145"/>
      <c r="M203" s="148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</row>
    <row r="204" spans="6:40">
      <c r="F204" s="141"/>
      <c r="G204" s="141"/>
      <c r="H204" s="141"/>
      <c r="I204" s="145"/>
      <c r="J204" s="145"/>
      <c r="K204" s="141"/>
      <c r="L204" s="145"/>
      <c r="M204" s="148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</row>
    <row r="205" spans="6:40">
      <c r="F205" s="141"/>
      <c r="G205" s="141"/>
      <c r="H205" s="141"/>
      <c r="I205" s="145"/>
      <c r="J205" s="145"/>
      <c r="K205" s="141"/>
      <c r="L205" s="145"/>
      <c r="M205" s="148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</row>
    <row r="206" spans="6:40">
      <c r="F206" s="141"/>
      <c r="G206" s="141"/>
      <c r="H206" s="141"/>
      <c r="I206" s="145"/>
      <c r="J206" s="145"/>
      <c r="K206" s="141"/>
      <c r="L206" s="145"/>
      <c r="M206" s="148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</row>
    <row r="207" spans="6:40">
      <c r="F207" s="141"/>
      <c r="G207" s="141"/>
      <c r="H207" s="141"/>
      <c r="I207" s="145"/>
      <c r="J207" s="145"/>
      <c r="K207" s="141"/>
      <c r="L207" s="145"/>
      <c r="M207" s="148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</row>
    <row r="208" spans="6:40">
      <c r="F208" s="141"/>
      <c r="G208" s="141"/>
      <c r="H208" s="141"/>
      <c r="I208" s="145"/>
      <c r="J208" s="145"/>
      <c r="K208" s="141"/>
      <c r="L208" s="145"/>
      <c r="M208" s="148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</row>
    <row r="209" spans="6:40">
      <c r="F209" s="141"/>
      <c r="G209" s="141"/>
      <c r="H209" s="141"/>
      <c r="I209" s="145"/>
      <c r="J209" s="145"/>
      <c r="K209" s="141"/>
      <c r="L209" s="145"/>
      <c r="M209" s="148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</row>
    <row r="210" spans="6:40">
      <c r="F210" s="141"/>
      <c r="G210" s="141"/>
      <c r="H210" s="141"/>
      <c r="I210" s="145"/>
      <c r="J210" s="145"/>
      <c r="K210" s="141"/>
      <c r="L210" s="145"/>
      <c r="M210" s="148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  <c r="AM210" s="141"/>
      <c r="AN210" s="141"/>
    </row>
    <row r="211" spans="6:40">
      <c r="F211" s="141"/>
      <c r="G211" s="141"/>
      <c r="H211" s="141"/>
      <c r="I211" s="145"/>
      <c r="J211" s="145"/>
      <c r="K211" s="141"/>
      <c r="L211" s="145"/>
      <c r="M211" s="148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</row>
    <row r="212" spans="6:40">
      <c r="F212" s="141"/>
      <c r="G212" s="141"/>
      <c r="H212" s="141"/>
      <c r="I212" s="145"/>
      <c r="J212" s="145"/>
      <c r="K212" s="141"/>
      <c r="L212" s="145"/>
      <c r="M212" s="148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  <c r="AM212" s="141"/>
      <c r="AN212" s="141"/>
    </row>
    <row r="213" spans="6:40">
      <c r="F213" s="141"/>
      <c r="G213" s="141"/>
      <c r="H213" s="141"/>
      <c r="I213" s="145"/>
      <c r="J213" s="145"/>
      <c r="K213" s="141"/>
      <c r="L213" s="145"/>
      <c r="M213" s="148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</row>
    <row r="214" spans="6:40">
      <c r="F214" s="141"/>
      <c r="G214" s="141"/>
      <c r="H214" s="141"/>
      <c r="I214" s="145"/>
      <c r="J214" s="145"/>
      <c r="K214" s="141"/>
      <c r="L214" s="145"/>
      <c r="M214" s="148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  <c r="AM214" s="141"/>
      <c r="AN214" s="141"/>
    </row>
    <row r="215" spans="6:40">
      <c r="F215" s="141"/>
      <c r="G215" s="141"/>
      <c r="H215" s="141"/>
      <c r="I215" s="145"/>
      <c r="J215" s="145"/>
      <c r="K215" s="141"/>
      <c r="L215" s="145"/>
      <c r="M215" s="148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</row>
    <row r="216" spans="6:40">
      <c r="F216" s="141"/>
      <c r="G216" s="141"/>
      <c r="H216" s="141"/>
      <c r="I216" s="145"/>
      <c r="J216" s="145"/>
      <c r="K216" s="141"/>
      <c r="L216" s="145"/>
      <c r="M216" s="148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  <c r="AM216" s="141"/>
      <c r="AN216" s="141"/>
    </row>
    <row r="217" spans="6:40">
      <c r="F217" s="141"/>
      <c r="G217" s="141"/>
      <c r="H217" s="141"/>
      <c r="I217" s="145"/>
      <c r="J217" s="145"/>
      <c r="K217" s="141"/>
      <c r="L217" s="145"/>
      <c r="M217" s="148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/>
    </row>
    <row r="218" spans="6:40">
      <c r="F218" s="141"/>
      <c r="G218" s="141"/>
      <c r="H218" s="141"/>
      <c r="I218" s="145"/>
      <c r="J218" s="145"/>
      <c r="K218" s="141"/>
      <c r="L218" s="145"/>
      <c r="M218" s="148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  <c r="AM218" s="141"/>
      <c r="AN218" s="141"/>
    </row>
    <row r="219" spans="6:40">
      <c r="F219" s="141"/>
      <c r="G219" s="141"/>
      <c r="H219" s="141"/>
      <c r="I219" s="145"/>
      <c r="J219" s="145"/>
      <c r="K219" s="141"/>
      <c r="L219" s="145"/>
      <c r="M219" s="148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</row>
    <row r="220" spans="6:40">
      <c r="F220" s="141"/>
      <c r="G220" s="141"/>
      <c r="H220" s="141"/>
      <c r="I220" s="145"/>
      <c r="J220" s="145"/>
      <c r="K220" s="141"/>
      <c r="L220" s="145"/>
      <c r="M220" s="148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</row>
    <row r="221" spans="6:40">
      <c r="F221" s="141"/>
      <c r="G221" s="141"/>
      <c r="H221" s="141"/>
      <c r="I221" s="145"/>
      <c r="J221" s="145"/>
      <c r="K221" s="141"/>
      <c r="L221" s="145"/>
      <c r="M221" s="148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</row>
    <row r="222" spans="6:40">
      <c r="F222" s="141"/>
      <c r="G222" s="141"/>
      <c r="H222" s="141"/>
      <c r="I222" s="145"/>
      <c r="J222" s="145"/>
      <c r="K222" s="141"/>
      <c r="L222" s="145"/>
      <c r="M222" s="148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</row>
    <row r="223" spans="6:40">
      <c r="F223" s="141"/>
      <c r="G223" s="141"/>
      <c r="H223" s="141"/>
      <c r="I223" s="145"/>
      <c r="J223" s="145"/>
      <c r="K223" s="141"/>
      <c r="L223" s="145"/>
      <c r="M223" s="148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</row>
    <row r="224" spans="6:40">
      <c r="F224" s="141"/>
      <c r="G224" s="141"/>
      <c r="H224" s="141"/>
      <c r="I224" s="145"/>
      <c r="J224" s="145"/>
      <c r="K224" s="141"/>
      <c r="L224" s="145"/>
      <c r="M224" s="148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</row>
    <row r="225" spans="6:40">
      <c r="F225" s="141"/>
      <c r="G225" s="141"/>
      <c r="H225" s="141"/>
      <c r="I225" s="145"/>
      <c r="J225" s="145"/>
      <c r="K225" s="141"/>
      <c r="L225" s="145"/>
      <c r="M225" s="148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</row>
    <row r="226" spans="6:40">
      <c r="F226" s="141"/>
      <c r="G226" s="141"/>
      <c r="H226" s="141"/>
      <c r="I226" s="145"/>
      <c r="J226" s="145"/>
      <c r="K226" s="141"/>
      <c r="L226" s="145"/>
      <c r="M226" s="148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</row>
    <row r="227" spans="6:40">
      <c r="F227" s="141"/>
      <c r="G227" s="141"/>
      <c r="H227" s="141"/>
      <c r="I227" s="145"/>
      <c r="J227" s="145"/>
      <c r="K227" s="141"/>
      <c r="L227" s="145"/>
      <c r="M227" s="148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  <c r="AM227" s="141"/>
      <c r="AN227" s="141"/>
    </row>
    <row r="228" spans="6:40">
      <c r="F228" s="141"/>
      <c r="G228" s="141"/>
      <c r="H228" s="141"/>
      <c r="I228" s="145"/>
      <c r="J228" s="145"/>
      <c r="K228" s="141"/>
      <c r="L228" s="145"/>
      <c r="M228" s="148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</row>
    <row r="229" spans="6:40">
      <c r="F229" s="141"/>
      <c r="G229" s="141"/>
      <c r="H229" s="141"/>
      <c r="I229" s="145"/>
      <c r="J229" s="145"/>
      <c r="K229" s="141"/>
      <c r="L229" s="145"/>
      <c r="M229" s="148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</row>
    <row r="230" spans="6:40">
      <c r="F230" s="141"/>
      <c r="G230" s="141"/>
      <c r="H230" s="141"/>
      <c r="I230" s="145"/>
      <c r="J230" s="145"/>
      <c r="K230" s="141"/>
      <c r="L230" s="145"/>
      <c r="M230" s="148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  <c r="AM230" s="141"/>
      <c r="AN230" s="141"/>
    </row>
    <row r="231" spans="6:40">
      <c r="F231" s="141"/>
      <c r="G231" s="141"/>
      <c r="H231" s="141"/>
      <c r="I231" s="145"/>
      <c r="J231" s="145"/>
      <c r="K231" s="141"/>
      <c r="L231" s="145"/>
      <c r="M231" s="148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</row>
    <row r="232" spans="6:40">
      <c r="F232" s="141"/>
      <c r="G232" s="141"/>
      <c r="H232" s="141"/>
      <c r="I232" s="145"/>
      <c r="J232" s="145"/>
      <c r="K232" s="141"/>
      <c r="L232" s="145"/>
      <c r="M232" s="148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  <c r="AM232" s="141"/>
      <c r="AN232" s="141"/>
    </row>
    <row r="233" spans="6:40">
      <c r="F233" s="141"/>
      <c r="G233" s="141"/>
      <c r="H233" s="141"/>
      <c r="I233" s="145"/>
      <c r="J233" s="145"/>
      <c r="K233" s="141"/>
      <c r="L233" s="145"/>
      <c r="M233" s="148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  <c r="AM233" s="141"/>
      <c r="AN233" s="141"/>
    </row>
    <row r="234" spans="6:40">
      <c r="F234" s="141"/>
      <c r="G234" s="141"/>
      <c r="H234" s="141"/>
      <c r="I234" s="145"/>
      <c r="J234" s="145"/>
      <c r="K234" s="141"/>
      <c r="L234" s="145"/>
      <c r="M234" s="148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  <c r="AM234" s="141"/>
      <c r="AN234" s="141"/>
    </row>
    <row r="235" spans="6:40">
      <c r="F235" s="141"/>
      <c r="G235" s="141"/>
      <c r="H235" s="141"/>
      <c r="I235" s="145"/>
      <c r="J235" s="145"/>
      <c r="K235" s="141"/>
      <c r="L235" s="145"/>
      <c r="M235" s="148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</row>
    <row r="236" spans="6:40">
      <c r="F236" s="141"/>
      <c r="G236" s="141"/>
      <c r="H236" s="141"/>
      <c r="I236" s="145"/>
      <c r="J236" s="145"/>
      <c r="K236" s="141"/>
      <c r="L236" s="145"/>
      <c r="M236" s="148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</row>
    <row r="237" spans="6:40">
      <c r="F237" s="141"/>
      <c r="G237" s="141"/>
      <c r="H237" s="141"/>
      <c r="I237" s="145"/>
      <c r="J237" s="145"/>
      <c r="K237" s="141"/>
      <c r="L237" s="145"/>
      <c r="M237" s="148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  <c r="AM237" s="141"/>
      <c r="AN237" s="141"/>
    </row>
    <row r="238" spans="6:40">
      <c r="F238" s="141"/>
      <c r="G238" s="141"/>
      <c r="H238" s="141"/>
      <c r="I238" s="145"/>
      <c r="J238" s="145"/>
      <c r="K238" s="141"/>
      <c r="L238" s="145"/>
      <c r="M238" s="148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  <c r="AM238" s="141"/>
      <c r="AN238" s="141"/>
    </row>
    <row r="239" spans="6:40">
      <c r="F239" s="141"/>
      <c r="G239" s="141"/>
      <c r="H239" s="141"/>
      <c r="I239" s="145"/>
      <c r="J239" s="145"/>
      <c r="K239" s="141"/>
      <c r="L239" s="145"/>
      <c r="M239" s="148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  <c r="AM239" s="141"/>
      <c r="AN239" s="141"/>
    </row>
    <row r="240" spans="6:40">
      <c r="F240" s="141"/>
      <c r="G240" s="141"/>
      <c r="H240" s="141"/>
      <c r="I240" s="145"/>
      <c r="J240" s="145"/>
      <c r="K240" s="141"/>
      <c r="L240" s="145"/>
      <c r="M240" s="148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</row>
    <row r="241" spans="6:40">
      <c r="F241" s="141"/>
      <c r="G241" s="141"/>
      <c r="H241" s="141"/>
      <c r="I241" s="145"/>
      <c r="J241" s="145"/>
      <c r="K241" s="141"/>
      <c r="L241" s="145"/>
      <c r="M241" s="148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  <c r="AM241" s="141"/>
      <c r="AN241" s="141"/>
    </row>
    <row r="242" spans="6:40">
      <c r="F242" s="141"/>
      <c r="G242" s="141"/>
      <c r="H242" s="141"/>
      <c r="I242" s="145"/>
      <c r="J242" s="145"/>
      <c r="K242" s="141"/>
      <c r="L242" s="145"/>
      <c r="M242" s="148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  <c r="AM242" s="141"/>
      <c r="AN242" s="141"/>
    </row>
    <row r="243" spans="6:40">
      <c r="F243" s="141"/>
      <c r="G243" s="141"/>
      <c r="H243" s="141"/>
      <c r="I243" s="145"/>
      <c r="J243" s="145"/>
      <c r="K243" s="141"/>
      <c r="L243" s="145"/>
      <c r="M243" s="148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</row>
    <row r="244" spans="6:40">
      <c r="F244" s="141"/>
      <c r="G244" s="141"/>
      <c r="H244" s="141"/>
      <c r="I244" s="145"/>
      <c r="J244" s="145"/>
      <c r="K244" s="141"/>
      <c r="L244" s="145"/>
      <c r="M244" s="148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</row>
    <row r="245" spans="6:40">
      <c r="F245" s="141"/>
      <c r="G245" s="141"/>
      <c r="H245" s="141"/>
      <c r="I245" s="145"/>
      <c r="J245" s="145"/>
      <c r="K245" s="141"/>
      <c r="L245" s="145"/>
      <c r="M245" s="148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  <c r="AM245" s="141"/>
      <c r="AN245" s="141"/>
    </row>
    <row r="246" spans="6:40">
      <c r="F246" s="141"/>
      <c r="G246" s="141"/>
      <c r="H246" s="141"/>
      <c r="I246" s="145"/>
      <c r="J246" s="145"/>
      <c r="K246" s="141"/>
      <c r="L246" s="145"/>
      <c r="M246" s="148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</row>
    <row r="247" spans="6:40">
      <c r="F247" s="141"/>
      <c r="G247" s="141"/>
      <c r="H247" s="141"/>
      <c r="I247" s="145"/>
      <c r="J247" s="145"/>
      <c r="K247" s="141"/>
      <c r="L247" s="145"/>
      <c r="M247" s="148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  <c r="AM247" s="141"/>
      <c r="AN247" s="141"/>
    </row>
    <row r="248" spans="6:40">
      <c r="F248" s="141"/>
      <c r="G248" s="141"/>
      <c r="H248" s="141"/>
      <c r="I248" s="145"/>
      <c r="J248" s="145"/>
      <c r="K248" s="141"/>
      <c r="L248" s="145"/>
      <c r="M248" s="148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  <c r="AM248" s="141"/>
      <c r="AN248" s="141"/>
    </row>
    <row r="249" spans="6:40">
      <c r="F249" s="141"/>
      <c r="G249" s="141"/>
      <c r="H249" s="141"/>
      <c r="I249" s="145"/>
      <c r="J249" s="145"/>
      <c r="K249" s="141"/>
      <c r="L249" s="145"/>
      <c r="M249" s="148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  <c r="AM249" s="141"/>
      <c r="AN249" s="141"/>
    </row>
    <row r="250" spans="6:40">
      <c r="F250" s="141"/>
      <c r="G250" s="141"/>
      <c r="H250" s="141"/>
      <c r="I250" s="145"/>
      <c r="J250" s="145"/>
      <c r="K250" s="141"/>
      <c r="L250" s="145"/>
      <c r="M250" s="148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  <c r="AM250" s="141"/>
      <c r="AN250" s="141"/>
    </row>
    <row r="251" spans="6:40">
      <c r="F251" s="141"/>
      <c r="G251" s="141"/>
      <c r="H251" s="141"/>
      <c r="I251" s="145"/>
      <c r="J251" s="145"/>
      <c r="K251" s="141"/>
      <c r="L251" s="145"/>
      <c r="M251" s="148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</row>
    <row r="252" spans="6:40">
      <c r="F252" s="141"/>
      <c r="G252" s="141"/>
      <c r="H252" s="141"/>
      <c r="I252" s="145"/>
      <c r="J252" s="145"/>
      <c r="K252" s="141"/>
      <c r="L252" s="145"/>
      <c r="M252" s="148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</row>
    <row r="253" spans="6:40">
      <c r="F253" s="141"/>
      <c r="G253" s="141"/>
      <c r="H253" s="141"/>
      <c r="I253" s="145"/>
      <c r="J253" s="145"/>
      <c r="K253" s="141"/>
      <c r="L253" s="145"/>
      <c r="M253" s="148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141"/>
      <c r="AD253" s="141"/>
      <c r="AE253" s="141"/>
      <c r="AF253" s="141"/>
      <c r="AG253" s="141"/>
      <c r="AH253" s="141"/>
      <c r="AI253" s="141"/>
      <c r="AJ253" s="141"/>
      <c r="AK253" s="141"/>
      <c r="AL253" s="141"/>
      <c r="AM253" s="141"/>
      <c r="AN253" s="141"/>
    </row>
    <row r="254" spans="6:40">
      <c r="F254" s="141"/>
      <c r="G254" s="141"/>
      <c r="H254" s="141"/>
      <c r="I254" s="145"/>
      <c r="J254" s="145"/>
      <c r="K254" s="141"/>
      <c r="L254" s="145"/>
      <c r="M254" s="148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141"/>
      <c r="AD254" s="141"/>
      <c r="AE254" s="141"/>
      <c r="AF254" s="141"/>
      <c r="AG254" s="141"/>
      <c r="AH254" s="141"/>
      <c r="AI254" s="141"/>
      <c r="AJ254" s="141"/>
      <c r="AK254" s="141"/>
      <c r="AL254" s="141"/>
      <c r="AM254" s="141"/>
      <c r="AN254" s="141"/>
    </row>
    <row r="255" spans="6:40">
      <c r="F255" s="141"/>
      <c r="G255" s="141"/>
      <c r="H255" s="141"/>
      <c r="I255" s="145"/>
      <c r="J255" s="145"/>
      <c r="K255" s="141"/>
      <c r="L255" s="145"/>
      <c r="M255" s="148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</row>
    <row r="256" spans="6:40">
      <c r="F256" s="141"/>
      <c r="G256" s="141"/>
      <c r="H256" s="141"/>
      <c r="I256" s="145"/>
      <c r="J256" s="145"/>
      <c r="K256" s="141"/>
      <c r="L256" s="145"/>
      <c r="M256" s="148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</row>
    <row r="257" spans="6:40">
      <c r="F257" s="141"/>
      <c r="G257" s="141"/>
      <c r="H257" s="141"/>
      <c r="I257" s="145"/>
      <c r="J257" s="145"/>
      <c r="K257" s="141"/>
      <c r="L257" s="145"/>
      <c r="M257" s="148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41"/>
      <c r="AN257" s="141"/>
    </row>
    <row r="258" spans="6:40">
      <c r="F258" s="141"/>
      <c r="G258" s="141"/>
      <c r="H258" s="141"/>
      <c r="I258" s="145"/>
      <c r="J258" s="145"/>
      <c r="K258" s="141"/>
      <c r="L258" s="145"/>
      <c r="M258" s="148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</row>
    <row r="259" spans="6:40">
      <c r="F259" s="141"/>
      <c r="G259" s="141"/>
      <c r="H259" s="141"/>
      <c r="I259" s="145"/>
      <c r="J259" s="145"/>
      <c r="K259" s="141"/>
      <c r="L259" s="145"/>
      <c r="M259" s="148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</row>
    <row r="260" spans="6:40">
      <c r="F260" s="141"/>
      <c r="G260" s="141"/>
      <c r="H260" s="141"/>
      <c r="I260" s="145"/>
      <c r="J260" s="145"/>
      <c r="K260" s="141"/>
      <c r="L260" s="145"/>
      <c r="M260" s="148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141"/>
      <c r="AD260" s="141"/>
      <c r="AE260" s="141"/>
      <c r="AF260" s="141"/>
      <c r="AG260" s="141"/>
      <c r="AH260" s="141"/>
      <c r="AI260" s="141"/>
      <c r="AJ260" s="141"/>
      <c r="AK260" s="141"/>
      <c r="AL260" s="141"/>
      <c r="AM260" s="141"/>
      <c r="AN260" s="141"/>
    </row>
    <row r="261" spans="6:40">
      <c r="F261" s="141"/>
      <c r="G261" s="141"/>
      <c r="H261" s="141"/>
      <c r="I261" s="145"/>
      <c r="J261" s="145"/>
      <c r="K261" s="141"/>
      <c r="L261" s="145"/>
      <c r="M261" s="148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141"/>
      <c r="AD261" s="141"/>
      <c r="AE261" s="141"/>
      <c r="AF261" s="141"/>
      <c r="AG261" s="141"/>
      <c r="AH261" s="141"/>
      <c r="AI261" s="141"/>
      <c r="AJ261" s="141"/>
      <c r="AK261" s="141"/>
      <c r="AL261" s="141"/>
      <c r="AM261" s="141"/>
      <c r="AN261" s="141"/>
    </row>
    <row r="262" spans="6:40">
      <c r="F262" s="141"/>
      <c r="G262" s="141"/>
      <c r="H262" s="141"/>
      <c r="I262" s="145"/>
      <c r="J262" s="145"/>
      <c r="K262" s="141"/>
      <c r="L262" s="145"/>
      <c r="M262" s="148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</row>
    <row r="263" spans="6:40">
      <c r="F263" s="141"/>
      <c r="G263" s="141"/>
      <c r="H263" s="141"/>
      <c r="I263" s="145"/>
      <c r="J263" s="145"/>
      <c r="K263" s="141"/>
      <c r="L263" s="145"/>
      <c r="M263" s="148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141"/>
      <c r="AM263" s="141"/>
      <c r="AN263" s="141"/>
    </row>
    <row r="264" spans="6:40">
      <c r="F264" s="141"/>
      <c r="G264" s="141"/>
      <c r="H264" s="141"/>
      <c r="I264" s="145"/>
      <c r="J264" s="145"/>
      <c r="K264" s="141"/>
      <c r="L264" s="145"/>
      <c r="M264" s="148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</row>
    <row r="265" spans="6:40">
      <c r="F265" s="141"/>
      <c r="G265" s="141"/>
      <c r="H265" s="141"/>
      <c r="I265" s="145"/>
      <c r="J265" s="145"/>
      <c r="K265" s="141"/>
      <c r="L265" s="145"/>
      <c r="M265" s="148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141"/>
      <c r="AM265" s="141"/>
      <c r="AN265" s="141"/>
    </row>
    <row r="266" spans="6:40">
      <c r="F266" s="141"/>
      <c r="G266" s="141"/>
      <c r="H266" s="141"/>
      <c r="I266" s="145"/>
      <c r="J266" s="145"/>
      <c r="K266" s="141"/>
      <c r="L266" s="145"/>
      <c r="M266" s="148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  <c r="AJ266" s="141"/>
      <c r="AK266" s="141"/>
      <c r="AL266" s="141"/>
      <c r="AM266" s="141"/>
      <c r="AN266" s="141"/>
    </row>
    <row r="267" spans="6:40">
      <c r="F267" s="141"/>
      <c r="G267" s="141"/>
      <c r="H267" s="141"/>
      <c r="I267" s="145"/>
      <c r="J267" s="145"/>
      <c r="K267" s="141"/>
      <c r="L267" s="145"/>
      <c r="M267" s="148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41"/>
      <c r="AN267" s="141"/>
    </row>
    <row r="268" spans="6:40">
      <c r="F268" s="141"/>
      <c r="G268" s="141"/>
      <c r="H268" s="141"/>
      <c r="I268" s="145"/>
      <c r="J268" s="145"/>
      <c r="K268" s="141"/>
      <c r="L268" s="145"/>
      <c r="M268" s="148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  <c r="AJ268" s="141"/>
      <c r="AK268" s="141"/>
      <c r="AL268" s="141"/>
      <c r="AM268" s="141"/>
      <c r="AN268" s="141"/>
    </row>
    <row r="269" spans="6:40">
      <c r="F269" s="141"/>
      <c r="G269" s="141"/>
      <c r="H269" s="141"/>
      <c r="I269" s="145"/>
      <c r="J269" s="145"/>
      <c r="K269" s="141"/>
      <c r="L269" s="145"/>
      <c r="M269" s="148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  <c r="AJ269" s="141"/>
      <c r="AK269" s="141"/>
      <c r="AL269" s="141"/>
      <c r="AM269" s="141"/>
      <c r="AN269" s="141"/>
    </row>
    <row r="270" spans="6:40">
      <c r="F270" s="141"/>
      <c r="G270" s="141"/>
      <c r="H270" s="141"/>
      <c r="I270" s="145"/>
      <c r="J270" s="145"/>
      <c r="K270" s="141"/>
      <c r="L270" s="145"/>
      <c r="M270" s="148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  <c r="AJ270" s="141"/>
      <c r="AK270" s="141"/>
      <c r="AL270" s="141"/>
      <c r="AM270" s="141"/>
      <c r="AN270" s="141"/>
    </row>
    <row r="271" spans="6:40">
      <c r="F271" s="141"/>
      <c r="G271" s="141"/>
      <c r="H271" s="141"/>
      <c r="I271" s="145"/>
      <c r="J271" s="145"/>
      <c r="K271" s="141"/>
      <c r="L271" s="145"/>
      <c r="M271" s="148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</row>
    <row r="272" spans="6:40">
      <c r="F272" s="141"/>
      <c r="G272" s="141"/>
      <c r="H272" s="141"/>
      <c r="I272" s="145"/>
      <c r="J272" s="145"/>
      <c r="K272" s="141"/>
      <c r="L272" s="145"/>
      <c r="M272" s="148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  <c r="AJ272" s="141"/>
      <c r="AK272" s="141"/>
      <c r="AL272" s="141"/>
      <c r="AM272" s="141"/>
      <c r="AN272" s="141"/>
    </row>
    <row r="273" spans="6:40">
      <c r="F273" s="141"/>
      <c r="G273" s="141"/>
      <c r="H273" s="141"/>
      <c r="I273" s="145"/>
      <c r="J273" s="145"/>
      <c r="K273" s="141"/>
      <c r="L273" s="145"/>
      <c r="M273" s="148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141"/>
      <c r="AD273" s="141"/>
      <c r="AE273" s="141"/>
      <c r="AF273" s="141"/>
      <c r="AG273" s="141"/>
      <c r="AH273" s="141"/>
      <c r="AI273" s="141"/>
      <c r="AJ273" s="141"/>
      <c r="AK273" s="141"/>
      <c r="AL273" s="141"/>
      <c r="AM273" s="141"/>
      <c r="AN273" s="141"/>
    </row>
    <row r="274" spans="6:40">
      <c r="F274" s="141"/>
      <c r="G274" s="141"/>
      <c r="H274" s="141"/>
      <c r="I274" s="145"/>
      <c r="J274" s="145"/>
      <c r="K274" s="141"/>
      <c r="L274" s="145"/>
      <c r="M274" s="148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141"/>
      <c r="AD274" s="141"/>
      <c r="AE274" s="141"/>
      <c r="AF274" s="141"/>
      <c r="AG274" s="141"/>
      <c r="AH274" s="141"/>
      <c r="AI274" s="141"/>
      <c r="AJ274" s="141"/>
      <c r="AK274" s="141"/>
      <c r="AL274" s="141"/>
      <c r="AM274" s="141"/>
      <c r="AN274" s="141"/>
    </row>
    <row r="275" spans="6:40">
      <c r="F275" s="141"/>
      <c r="G275" s="141"/>
      <c r="H275" s="141"/>
      <c r="I275" s="145"/>
      <c r="J275" s="145"/>
      <c r="K275" s="141"/>
      <c r="L275" s="145"/>
      <c r="M275" s="148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141"/>
      <c r="AD275" s="141"/>
      <c r="AE275" s="141"/>
      <c r="AF275" s="141"/>
      <c r="AG275" s="141"/>
      <c r="AH275" s="141"/>
      <c r="AI275" s="141"/>
      <c r="AJ275" s="141"/>
      <c r="AK275" s="141"/>
      <c r="AL275" s="141"/>
      <c r="AM275" s="141"/>
      <c r="AN275" s="141"/>
    </row>
    <row r="276" spans="6:40">
      <c r="F276" s="141"/>
      <c r="G276" s="141"/>
      <c r="H276" s="141"/>
      <c r="I276" s="145"/>
      <c r="J276" s="145"/>
      <c r="K276" s="141"/>
      <c r="L276" s="145"/>
      <c r="M276" s="148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/>
      <c r="AK276" s="141"/>
      <c r="AL276" s="141"/>
      <c r="AM276" s="141"/>
      <c r="AN276" s="141"/>
    </row>
    <row r="277" spans="6:40">
      <c r="F277" s="141"/>
      <c r="G277" s="141"/>
      <c r="H277" s="141"/>
      <c r="I277" s="145"/>
      <c r="J277" s="145"/>
      <c r="K277" s="141"/>
      <c r="L277" s="145"/>
      <c r="M277" s="148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41"/>
      <c r="AN277" s="141"/>
    </row>
    <row r="278" spans="6:40">
      <c r="F278" s="141"/>
      <c r="G278" s="141"/>
      <c r="H278" s="141"/>
      <c r="I278" s="145"/>
      <c r="J278" s="145"/>
      <c r="K278" s="141"/>
      <c r="L278" s="145"/>
      <c r="M278" s="148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41"/>
      <c r="AN278" s="141"/>
    </row>
    <row r="279" spans="6:40">
      <c r="F279" s="141"/>
      <c r="G279" s="141"/>
      <c r="H279" s="141"/>
      <c r="I279" s="145"/>
      <c r="J279" s="145"/>
      <c r="K279" s="141"/>
      <c r="L279" s="145"/>
      <c r="M279" s="148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141"/>
      <c r="AM279" s="141"/>
      <c r="AN279" s="141"/>
    </row>
    <row r="280" spans="6:40">
      <c r="F280" s="141"/>
      <c r="G280" s="141"/>
      <c r="H280" s="141"/>
      <c r="I280" s="145"/>
      <c r="J280" s="145"/>
      <c r="K280" s="141"/>
      <c r="L280" s="145"/>
      <c r="M280" s="148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141"/>
      <c r="AD280" s="141"/>
      <c r="AE280" s="141"/>
      <c r="AF280" s="141"/>
      <c r="AG280" s="141"/>
      <c r="AH280" s="141"/>
      <c r="AI280" s="141"/>
      <c r="AJ280" s="141"/>
      <c r="AK280" s="141"/>
      <c r="AL280" s="141"/>
      <c r="AM280" s="141"/>
      <c r="AN280" s="141"/>
    </row>
    <row r="281" spans="6:40">
      <c r="F281" s="141"/>
      <c r="G281" s="141"/>
      <c r="H281" s="141"/>
      <c r="I281" s="145"/>
      <c r="J281" s="145"/>
      <c r="K281" s="141"/>
      <c r="L281" s="145"/>
      <c r="M281" s="148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</row>
    <row r="282" spans="6:40">
      <c r="F282" s="141"/>
      <c r="G282" s="141"/>
      <c r="H282" s="141"/>
      <c r="I282" s="145"/>
      <c r="J282" s="145"/>
      <c r="K282" s="141"/>
      <c r="L282" s="145"/>
      <c r="M282" s="148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</row>
    <row r="283" spans="6:40">
      <c r="F283" s="141"/>
      <c r="G283" s="141"/>
      <c r="H283" s="141"/>
      <c r="I283" s="145"/>
      <c r="J283" s="145"/>
      <c r="K283" s="141"/>
      <c r="L283" s="145"/>
      <c r="M283" s="148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</row>
    <row r="284" spans="6:40">
      <c r="F284" s="141"/>
      <c r="G284" s="141"/>
      <c r="H284" s="141"/>
      <c r="I284" s="145"/>
      <c r="J284" s="145"/>
      <c r="K284" s="141"/>
      <c r="L284" s="145"/>
      <c r="M284" s="148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141"/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</row>
    <row r="285" spans="6:40">
      <c r="F285" s="141"/>
      <c r="G285" s="141"/>
      <c r="H285" s="141"/>
      <c r="I285" s="145"/>
      <c r="J285" s="145"/>
      <c r="K285" s="141"/>
      <c r="L285" s="145"/>
      <c r="M285" s="148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141"/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</row>
    <row r="286" spans="6:40">
      <c r="F286" s="141"/>
      <c r="G286" s="141"/>
      <c r="H286" s="141"/>
      <c r="I286" s="145"/>
      <c r="J286" s="145"/>
      <c r="K286" s="141"/>
      <c r="L286" s="145"/>
      <c r="M286" s="148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141"/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</row>
    <row r="287" spans="6:40">
      <c r="F287" s="141"/>
      <c r="G287" s="141"/>
      <c r="H287" s="141"/>
      <c r="I287" s="145"/>
      <c r="J287" s="145"/>
      <c r="K287" s="141"/>
      <c r="L287" s="145"/>
      <c r="M287" s="148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141"/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</row>
    <row r="288" spans="6:40">
      <c r="F288" s="141"/>
      <c r="G288" s="141"/>
      <c r="H288" s="141"/>
      <c r="I288" s="145"/>
      <c r="J288" s="145"/>
      <c r="K288" s="141"/>
      <c r="L288" s="145"/>
      <c r="M288" s="148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</row>
  </sheetData>
  <pageMargins left="0.75" right="0.75" top="0.8" bottom="0.22" header="0.89" footer="0.19"/>
  <pageSetup scale="71" orientation="landscape" r:id="rId1"/>
  <headerFooter alignWithMargins="0">
    <oddFooter>&amp;L&amp;08O:\Stfin\ACCNTNG\Project Funding CLO\Monthly\&amp;F {&amp;A}&amp;R&amp;08Page &amp;P of &amp;N
&amp;D 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zoomScale="75" workbookViewId="0">
      <selection activeCell="B8" sqref="B8:B18"/>
    </sheetView>
  </sheetViews>
  <sheetFormatPr defaultRowHeight="12.75"/>
  <cols>
    <col min="1" max="1" width="30.42578125" customWidth="1"/>
    <col min="2" max="2" width="13.85546875" customWidth="1"/>
    <col min="3" max="3" width="15.28515625" bestFit="1" customWidth="1"/>
    <col min="4" max="4" width="16.42578125" customWidth="1"/>
    <col min="5" max="5" width="25.85546875" customWidth="1"/>
  </cols>
  <sheetData>
    <row r="1" spans="1:5" ht="15.75">
      <c r="A1" s="8" t="s">
        <v>62</v>
      </c>
      <c r="B1" s="8"/>
    </row>
    <row r="2" spans="1:5" ht="15.75">
      <c r="A2" s="8" t="s">
        <v>67</v>
      </c>
      <c r="B2" s="8"/>
    </row>
    <row r="3" spans="1:5" ht="15">
      <c r="A3" s="58" t="s">
        <v>112</v>
      </c>
      <c r="B3" s="58"/>
    </row>
    <row r="4" spans="1:5">
      <c r="A4" s="68" t="s">
        <v>63</v>
      </c>
      <c r="B4" s="68"/>
    </row>
    <row r="5" spans="1:5" ht="13.5" thickBot="1"/>
    <row r="6" spans="1:5">
      <c r="A6" s="69" t="s">
        <v>58</v>
      </c>
      <c r="B6" s="70" t="s">
        <v>64</v>
      </c>
      <c r="C6" s="70" t="s">
        <v>59</v>
      </c>
      <c r="D6" s="70" t="s">
        <v>60</v>
      </c>
      <c r="E6" s="71" t="s">
        <v>61</v>
      </c>
    </row>
    <row r="7" spans="1:5">
      <c r="A7" s="27"/>
      <c r="B7" s="6"/>
      <c r="C7" s="6"/>
      <c r="D7" s="6"/>
      <c r="E7" s="26"/>
    </row>
    <row r="8" spans="1:5">
      <c r="A8" s="27"/>
      <c r="B8" s="5"/>
      <c r="C8" s="6"/>
      <c r="D8" s="6"/>
      <c r="E8" s="26"/>
    </row>
    <row r="9" spans="1:5">
      <c r="A9" s="27" t="s">
        <v>91</v>
      </c>
      <c r="B9" s="66">
        <v>36616</v>
      </c>
      <c r="C9" s="6"/>
      <c r="D9" s="6"/>
      <c r="E9" s="26" t="s">
        <v>94</v>
      </c>
    </row>
    <row r="10" spans="1:5">
      <c r="A10" s="27"/>
      <c r="B10" s="5"/>
      <c r="C10" s="6"/>
      <c r="D10" s="6"/>
      <c r="E10" s="26"/>
    </row>
    <row r="11" spans="1:5">
      <c r="A11" s="27" t="s">
        <v>92</v>
      </c>
      <c r="B11" s="66">
        <v>36707</v>
      </c>
      <c r="C11" s="6"/>
      <c r="D11" s="6"/>
      <c r="E11" s="26" t="s">
        <v>94</v>
      </c>
    </row>
    <row r="12" spans="1:5">
      <c r="A12" s="27"/>
      <c r="B12" s="5"/>
      <c r="C12" s="6"/>
      <c r="D12" s="6"/>
      <c r="E12" s="26"/>
    </row>
    <row r="13" spans="1:5">
      <c r="A13" s="27" t="s">
        <v>93</v>
      </c>
      <c r="B13" s="66">
        <v>36707</v>
      </c>
      <c r="C13" s="6"/>
      <c r="D13" s="6"/>
      <c r="E13" s="26" t="s">
        <v>97</v>
      </c>
    </row>
    <row r="14" spans="1:5">
      <c r="A14" s="27"/>
      <c r="B14" s="5"/>
      <c r="C14" s="6"/>
      <c r="D14" s="6"/>
      <c r="E14" s="26"/>
    </row>
    <row r="15" spans="1:5">
      <c r="A15" s="27" t="s">
        <v>95</v>
      </c>
      <c r="B15" s="66">
        <v>36710</v>
      </c>
      <c r="C15" s="6"/>
      <c r="D15" s="6"/>
      <c r="E15" s="26" t="s">
        <v>94</v>
      </c>
    </row>
    <row r="16" spans="1:5">
      <c r="A16" s="27"/>
      <c r="B16" s="66"/>
      <c r="C16" s="6"/>
      <c r="D16" s="6"/>
      <c r="E16" s="26"/>
    </row>
    <row r="17" spans="1:5">
      <c r="A17" s="27" t="s">
        <v>96</v>
      </c>
      <c r="B17" s="66">
        <v>36710</v>
      </c>
      <c r="C17" s="6"/>
      <c r="D17" s="6"/>
      <c r="E17" s="26" t="s">
        <v>97</v>
      </c>
    </row>
    <row r="18" spans="1:5">
      <c r="A18" s="27"/>
      <c r="B18" s="5"/>
      <c r="C18" s="6"/>
      <c r="D18" s="6"/>
      <c r="E18" s="26"/>
    </row>
    <row r="19" spans="1:5">
      <c r="A19" s="27"/>
      <c r="B19" s="5"/>
      <c r="C19" s="6"/>
      <c r="D19" s="6"/>
      <c r="E19" s="26"/>
    </row>
    <row r="20" spans="1:5">
      <c r="A20" s="27"/>
      <c r="B20" s="6"/>
      <c r="C20" s="6"/>
      <c r="D20" s="6"/>
      <c r="E20" s="26"/>
    </row>
    <row r="21" spans="1:5">
      <c r="A21" s="27"/>
      <c r="B21" s="6"/>
      <c r="C21" s="6"/>
      <c r="D21" s="6"/>
      <c r="E21" s="26"/>
    </row>
    <row r="22" spans="1:5">
      <c r="A22" s="27"/>
      <c r="B22" s="6"/>
      <c r="C22" s="6"/>
      <c r="D22" s="6"/>
      <c r="E22" s="26"/>
    </row>
    <row r="23" spans="1:5" ht="13.5" thickBot="1">
      <c r="A23" s="29"/>
      <c r="B23" s="30"/>
      <c r="C23" s="30"/>
      <c r="D23" s="30"/>
      <c r="E23" s="31"/>
    </row>
  </sheetData>
  <pageMargins left="0.75" right="0.75" top="1" bottom="1" header="0.5" footer="0.5"/>
  <pageSetup orientation="landscape" r:id="rId1"/>
  <headerFooter alignWithMargins="0">
    <oddFooter>&amp;L&amp;08O:\Stfin\ACCNTNG\Project Funding CLO\Monthly\&amp;F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MONTHLY REPORT</vt:lpstr>
      <vt:lpstr>Weighted Average Interest Rate</vt:lpstr>
      <vt:lpstr>Cash Schedule</vt:lpstr>
      <vt:lpstr>Defaulted Assets</vt:lpstr>
      <vt:lpstr>'MONTHLY REPORT'!Print_Area</vt:lpstr>
      <vt:lpstr>'MONTHLY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cyeung2</dc:creator>
  <cp:lastModifiedBy>Jan Havlíček</cp:lastModifiedBy>
  <cp:lastPrinted>2000-08-15T20:20:49Z</cp:lastPrinted>
  <dcterms:created xsi:type="dcterms:W3CDTF">1999-12-09T19:55:07Z</dcterms:created>
  <dcterms:modified xsi:type="dcterms:W3CDTF">2023-09-11T09:40:16Z</dcterms:modified>
</cp:coreProperties>
</file>